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AFijo\xls\"/>
    </mc:Choice>
  </mc:AlternateContent>
  <xr:revisionPtr revIDLastSave="0" documentId="13_ncr:1_{A5AB03EA-CDB2-47F4-908A-2CBCC991D008}" xr6:coauthVersionLast="47" xr6:coauthVersionMax="47" xr10:uidLastSave="{00000000-0000-0000-0000-000000000000}"/>
  <bookViews>
    <workbookView xWindow="-110" yWindow="-110" windowWidth="19420" windowHeight="10420" firstSheet="5" activeTab="6" xr2:uid="{77D096E6-B988-4972-B2E5-3B728E026A8D}"/>
  </bookViews>
  <sheets>
    <sheet name="Matriz" sheetId="3" r:id="rId1"/>
    <sheet name="Hoja2" sheetId="8" r:id="rId2"/>
    <sheet name="Hoja1" sheetId="7" r:id="rId3"/>
    <sheet name="Lineas Eliminadas" sheetId="5" r:id="rId4"/>
    <sheet name="Hoja13" sheetId="21" r:id="rId5"/>
    <sheet name="usuarios (5)" sheetId="12" r:id="rId6"/>
    <sheet name="Matriz (3)" sheetId="13" r:id="rId7"/>
    <sheet name="Instalaciones" sheetId="16" r:id="rId8"/>
    <sheet name="CENCO" sheetId="18" r:id="rId9"/>
    <sheet name="Cargos" sheetId="20" r:id="rId10"/>
    <sheet name="Usuarios" sheetId="9" r:id="rId11"/>
  </sheets>
  <definedNames>
    <definedName name="_xlnm._FilterDatabase" localSheetId="3" hidden="1">'Lineas Eliminadas'!$A$1:$AA$120</definedName>
    <definedName name="_xlnm._FilterDatabase" localSheetId="0" hidden="1">Matriz!$A$1:$AB$392</definedName>
    <definedName name="_xlnm._FilterDatabase" localSheetId="6" hidden="1">'Matriz (3)'!$A$1:$AA$392</definedName>
    <definedName name="_xlnm._FilterDatabase" localSheetId="10" hidden="1">Usuarios!$A$1:$K$355</definedName>
    <definedName name="DatosExternos_1" localSheetId="5" hidden="1">'usuarios (5)'!$A$1:$L$186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0" i="9" l="1"/>
  <c r="L91" i="9"/>
  <c r="L55" i="9"/>
  <c r="L44" i="9"/>
  <c r="L32" i="9"/>
  <c r="L14" i="9"/>
  <c r="L355" i="9"/>
  <c r="L354" i="9"/>
  <c r="L353" i="9"/>
  <c r="L352" i="9"/>
  <c r="L351" i="9"/>
  <c r="L350" i="9"/>
  <c r="L349" i="9"/>
  <c r="L348" i="9"/>
  <c r="L347" i="9"/>
  <c r="L346" i="9"/>
  <c r="L344" i="9"/>
  <c r="L343" i="9"/>
  <c r="L342" i="9"/>
  <c r="L340" i="9"/>
  <c r="L339" i="9"/>
  <c r="L338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8" i="9"/>
  <c r="L317" i="9"/>
  <c r="L316" i="9"/>
  <c r="L315" i="9"/>
  <c r="L313" i="9"/>
  <c r="L312" i="9"/>
  <c r="L310" i="9"/>
  <c r="L309" i="9"/>
  <c r="L307" i="9"/>
  <c r="L306" i="9"/>
  <c r="L305" i="9"/>
  <c r="L303" i="9"/>
  <c r="L302" i="9"/>
  <c r="L301" i="9"/>
  <c r="L299" i="9"/>
  <c r="L297" i="9"/>
  <c r="L292" i="9"/>
  <c r="L291" i="9"/>
  <c r="L290" i="9"/>
  <c r="L288" i="9"/>
  <c r="L287" i="9"/>
  <c r="L285" i="9"/>
  <c r="L284" i="9"/>
  <c r="L283" i="9"/>
  <c r="L282" i="9"/>
  <c r="L281" i="9"/>
  <c r="L280" i="9"/>
  <c r="L279" i="9"/>
  <c r="L278" i="9"/>
  <c r="L275" i="9"/>
  <c r="L274" i="9"/>
  <c r="L273" i="9"/>
  <c r="L272" i="9"/>
  <c r="L271" i="9"/>
  <c r="L270" i="9"/>
  <c r="L269" i="9"/>
  <c r="L268" i="9"/>
  <c r="L267" i="9"/>
  <c r="L266" i="9"/>
  <c r="L264" i="9"/>
  <c r="L262" i="9"/>
  <c r="L260" i="9"/>
  <c r="L257" i="9"/>
  <c r="L256" i="9"/>
  <c r="L255" i="9"/>
  <c r="L254" i="9"/>
  <c r="L253" i="9"/>
  <c r="L252" i="9"/>
  <c r="L251" i="9"/>
  <c r="L250" i="9"/>
  <c r="L248" i="9"/>
  <c r="L247" i="9"/>
  <c r="L246" i="9"/>
  <c r="L243" i="9"/>
  <c r="L242" i="9"/>
  <c r="L241" i="9"/>
  <c r="L240" i="9"/>
  <c r="L234" i="9"/>
  <c r="L233" i="9"/>
  <c r="L224" i="9"/>
  <c r="L223" i="9"/>
  <c r="L222" i="9"/>
  <c r="L221" i="9"/>
  <c r="L220" i="9"/>
  <c r="L219" i="9"/>
  <c r="L218" i="9"/>
  <c r="L213" i="9"/>
  <c r="L212" i="9"/>
  <c r="L210" i="9"/>
  <c r="L208" i="9"/>
  <c r="L206" i="9"/>
  <c r="L203" i="9"/>
  <c r="L201" i="9"/>
  <c r="L195" i="9"/>
  <c r="L193" i="9"/>
  <c r="L191" i="9"/>
  <c r="L189" i="9"/>
  <c r="L187" i="9"/>
  <c r="L185" i="9"/>
  <c r="L181" i="9"/>
  <c r="L180" i="9"/>
  <c r="L179" i="9"/>
  <c r="L178" i="9"/>
  <c r="L177" i="9"/>
  <c r="L176" i="9"/>
  <c r="L174" i="9"/>
  <c r="L171" i="9"/>
  <c r="L170" i="9"/>
  <c r="L169" i="9"/>
  <c r="L168" i="9"/>
  <c r="L165" i="9"/>
  <c r="L161" i="9"/>
  <c r="L160" i="9"/>
  <c r="L158" i="9"/>
  <c r="L157" i="9"/>
  <c r="L156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5" i="9"/>
  <c r="L134" i="9"/>
  <c r="L133" i="9"/>
  <c r="L132" i="9"/>
  <c r="L131" i="9"/>
  <c r="L129" i="9"/>
  <c r="L128" i="9"/>
  <c r="L127" i="9"/>
  <c r="L126" i="9"/>
  <c r="L125" i="9"/>
  <c r="L124" i="9"/>
  <c r="L123" i="9"/>
  <c r="L122" i="9"/>
  <c r="L119" i="9"/>
  <c r="L118" i="9"/>
  <c r="L117" i="9"/>
  <c r="L116" i="9"/>
  <c r="L115" i="9"/>
  <c r="L114" i="9"/>
  <c r="L113" i="9"/>
  <c r="L112" i="9"/>
  <c r="L111" i="9"/>
  <c r="L108" i="9"/>
  <c r="L107" i="9"/>
  <c r="L104" i="9"/>
  <c r="L103" i="9"/>
  <c r="L102" i="9"/>
  <c r="L101" i="9"/>
  <c r="L100" i="9"/>
  <c r="L99" i="9"/>
  <c r="L97" i="9"/>
  <c r="L95" i="9"/>
  <c r="L94" i="9"/>
  <c r="L90" i="9"/>
  <c r="L89" i="9"/>
  <c r="L88" i="9"/>
  <c r="L87" i="9"/>
  <c r="L86" i="9"/>
  <c r="L85" i="9"/>
  <c r="L84" i="9"/>
  <c r="L82" i="9"/>
  <c r="L81" i="9"/>
  <c r="L80" i="9"/>
  <c r="L78" i="9"/>
  <c r="L77" i="9"/>
  <c r="L73" i="9"/>
  <c r="L72" i="9"/>
  <c r="L70" i="9"/>
  <c r="L69" i="9"/>
  <c r="L68" i="9"/>
  <c r="L67" i="9"/>
  <c r="L66" i="9"/>
  <c r="L65" i="9"/>
  <c r="L64" i="9"/>
  <c r="L63" i="9"/>
  <c r="L62" i="9"/>
  <c r="L61" i="9"/>
  <c r="L59" i="9"/>
  <c r="L58" i="9"/>
  <c r="L57" i="9"/>
  <c r="L56" i="9"/>
  <c r="L53" i="9"/>
  <c r="L52" i="9"/>
  <c r="L51" i="9"/>
  <c r="L50" i="9"/>
  <c r="L49" i="9"/>
  <c r="L47" i="9"/>
  <c r="L45" i="9"/>
  <c r="L43" i="9"/>
  <c r="L42" i="9"/>
  <c r="L41" i="9"/>
  <c r="L40" i="9"/>
  <c r="L37" i="9"/>
  <c r="L36" i="9"/>
  <c r="L35" i="9"/>
  <c r="L34" i="9"/>
  <c r="L31" i="9"/>
  <c r="L29" i="9"/>
  <c r="L27" i="9"/>
  <c r="L26" i="9"/>
  <c r="L25" i="9"/>
  <c r="L24" i="9"/>
  <c r="L23" i="9"/>
  <c r="L22" i="9"/>
  <c r="L21" i="9"/>
  <c r="L20" i="9"/>
  <c r="L18" i="9"/>
  <c r="L17" i="9"/>
  <c r="L16" i="9"/>
  <c r="L15" i="9"/>
  <c r="L13" i="9"/>
  <c r="L12" i="9"/>
  <c r="L11" i="9"/>
  <c r="L10" i="9"/>
  <c r="L8" i="9"/>
  <c r="L6" i="9"/>
  <c r="L4" i="9"/>
  <c r="L3" i="9"/>
  <c r="L2" i="9"/>
  <c r="A155" i="9"/>
  <c r="L155" i="9" s="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2" i="18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5" i="9"/>
  <c r="L5" i="9" s="1"/>
  <c r="A7" i="9"/>
  <c r="L7" i="9" s="1"/>
  <c r="A9" i="9"/>
  <c r="L9" i="9" s="1"/>
  <c r="A14" i="9"/>
  <c r="A19" i="9"/>
  <c r="L19" i="9" s="1"/>
  <c r="A28" i="9"/>
  <c r="L28" i="9" s="1"/>
  <c r="A30" i="9"/>
  <c r="L30" i="9" s="1"/>
  <c r="A32" i="9"/>
  <c r="A33" i="9"/>
  <c r="L33" i="9" s="1"/>
  <c r="A38" i="9"/>
  <c r="L38" i="9" s="1"/>
  <c r="A39" i="9"/>
  <c r="L39" i="9" s="1"/>
  <c r="A44" i="9"/>
  <c r="A46" i="9"/>
  <c r="L46" i="9" s="1"/>
  <c r="A48" i="9"/>
  <c r="L48" i="9" s="1"/>
  <c r="A54" i="9"/>
  <c r="L54" i="9" s="1"/>
  <c r="A55" i="9"/>
  <c r="A60" i="9"/>
  <c r="L60" i="9" s="1"/>
  <c r="A71" i="9"/>
  <c r="L71" i="9" s="1"/>
  <c r="A74" i="9"/>
  <c r="L74" i="9" s="1"/>
  <c r="A75" i="9"/>
  <c r="L75" i="9" s="1"/>
  <c r="A76" i="9"/>
  <c r="L76" i="9" s="1"/>
  <c r="A79" i="9"/>
  <c r="L79" i="9" s="1"/>
  <c r="A83" i="9"/>
  <c r="L83" i="9" s="1"/>
  <c r="A91" i="9"/>
  <c r="A92" i="9"/>
  <c r="L92" i="9" s="1"/>
  <c r="A93" i="9"/>
  <c r="L93" i="9" s="1"/>
  <c r="A96" i="9"/>
  <c r="L96" i="9" s="1"/>
  <c r="A98" i="9"/>
  <c r="L98" i="9" s="1"/>
  <c r="A105" i="9"/>
  <c r="L105" i="9" s="1"/>
  <c r="A106" i="9"/>
  <c r="L106" i="9" s="1"/>
  <c r="A109" i="9"/>
  <c r="L109" i="9" s="1"/>
  <c r="A110" i="9"/>
  <c r="A120" i="9"/>
  <c r="L120" i="9" s="1"/>
  <c r="A121" i="9"/>
  <c r="L121" i="9" s="1"/>
  <c r="A130" i="9"/>
  <c r="L130" i="9" s="1"/>
  <c r="A136" i="9"/>
  <c r="L136" i="9" s="1"/>
  <c r="A159" i="9"/>
  <c r="L159" i="9" s="1"/>
  <c r="A162" i="9"/>
  <c r="L162" i="9" s="1"/>
  <c r="A163" i="9"/>
  <c r="L163" i="9" s="1"/>
  <c r="A164" i="9"/>
  <c r="L164" i="9" s="1"/>
  <c r="A166" i="9"/>
  <c r="L166" i="9" s="1"/>
  <c r="A167" i="9"/>
  <c r="L167" i="9" s="1"/>
  <c r="A172" i="9"/>
  <c r="L172" i="9" s="1"/>
  <c r="A173" i="9"/>
  <c r="L173" i="9" s="1"/>
  <c r="A175" i="9"/>
  <c r="L175" i="9" s="1"/>
  <c r="A182" i="9"/>
  <c r="L182" i="9" s="1"/>
  <c r="A183" i="9"/>
  <c r="L183" i="9" s="1"/>
  <c r="A184" i="9"/>
  <c r="L184" i="9" s="1"/>
  <c r="A186" i="9"/>
  <c r="L186" i="9" s="1"/>
  <c r="A188" i="9"/>
  <c r="L188" i="9" s="1"/>
  <c r="A190" i="9"/>
  <c r="L190" i="9" s="1"/>
  <c r="A192" i="9"/>
  <c r="L192" i="9" s="1"/>
  <c r="A194" i="9"/>
  <c r="L194" i="9" s="1"/>
  <c r="A196" i="9"/>
  <c r="L196" i="9" s="1"/>
  <c r="A197" i="9"/>
  <c r="L197" i="9" s="1"/>
  <c r="A198" i="9"/>
  <c r="L198" i="9" s="1"/>
  <c r="A199" i="9"/>
  <c r="L199" i="9" s="1"/>
  <c r="A200" i="9"/>
  <c r="L200" i="9" s="1"/>
  <c r="A202" i="9"/>
  <c r="L202" i="9" s="1"/>
  <c r="A204" i="9"/>
  <c r="L204" i="9" s="1"/>
  <c r="A205" i="9"/>
  <c r="L205" i="9" s="1"/>
  <c r="A207" i="9"/>
  <c r="L207" i="9" s="1"/>
  <c r="A209" i="9"/>
  <c r="L209" i="9" s="1"/>
  <c r="A211" i="9"/>
  <c r="L211" i="9" s="1"/>
  <c r="A214" i="9"/>
  <c r="L214" i="9" s="1"/>
  <c r="A215" i="9"/>
  <c r="L215" i="9" s="1"/>
  <c r="A216" i="9"/>
  <c r="L216" i="9" s="1"/>
  <c r="A217" i="9"/>
  <c r="L217" i="9" s="1"/>
  <c r="A225" i="9"/>
  <c r="L225" i="9" s="1"/>
  <c r="A226" i="9"/>
  <c r="L226" i="9" s="1"/>
  <c r="A227" i="9"/>
  <c r="L227" i="9" s="1"/>
  <c r="A228" i="9"/>
  <c r="L228" i="9" s="1"/>
  <c r="A229" i="9"/>
  <c r="L229" i="9" s="1"/>
  <c r="A230" i="9"/>
  <c r="L230" i="9" s="1"/>
  <c r="A231" i="9"/>
  <c r="L231" i="9" s="1"/>
  <c r="A232" i="9"/>
  <c r="L232" i="9" s="1"/>
  <c r="A235" i="9"/>
  <c r="L235" i="9" s="1"/>
  <c r="A236" i="9"/>
  <c r="L236" i="9" s="1"/>
  <c r="A237" i="9"/>
  <c r="L237" i="9" s="1"/>
  <c r="A238" i="9"/>
  <c r="L238" i="9" s="1"/>
  <c r="A239" i="9"/>
  <c r="L239" i="9" s="1"/>
  <c r="A244" i="9"/>
  <c r="L244" i="9" s="1"/>
  <c r="A245" i="9"/>
  <c r="L245" i="9" s="1"/>
  <c r="A249" i="9"/>
  <c r="L249" i="9" s="1"/>
  <c r="A258" i="9"/>
  <c r="L258" i="9" s="1"/>
  <c r="A259" i="9"/>
  <c r="L259" i="9" s="1"/>
  <c r="A261" i="9"/>
  <c r="L261" i="9" s="1"/>
  <c r="A263" i="9"/>
  <c r="L263" i="9" s="1"/>
  <c r="A265" i="9"/>
  <c r="L265" i="9" s="1"/>
  <c r="A276" i="9"/>
  <c r="L276" i="9" s="1"/>
  <c r="A277" i="9"/>
  <c r="L277" i="9" s="1"/>
  <c r="A286" i="9"/>
  <c r="L286" i="9" s="1"/>
  <c r="A289" i="9"/>
  <c r="L289" i="9" s="1"/>
  <c r="A293" i="9"/>
  <c r="L293" i="9" s="1"/>
  <c r="A294" i="9"/>
  <c r="L294" i="9" s="1"/>
  <c r="A295" i="9"/>
  <c r="L295" i="9" s="1"/>
  <c r="A296" i="9"/>
  <c r="L296" i="9" s="1"/>
  <c r="A298" i="9"/>
  <c r="L298" i="9" s="1"/>
  <c r="A300" i="9"/>
  <c r="L300" i="9" s="1"/>
  <c r="A304" i="9"/>
  <c r="L304" i="9" s="1"/>
  <c r="A308" i="9"/>
  <c r="L308" i="9" s="1"/>
  <c r="A311" i="9"/>
  <c r="L311" i="9" s="1"/>
  <c r="A314" i="9"/>
  <c r="L314" i="9" s="1"/>
  <c r="A319" i="9"/>
  <c r="L319" i="9" s="1"/>
  <c r="A337" i="9"/>
  <c r="L337" i="9" s="1"/>
  <c r="A341" i="9"/>
  <c r="L341" i="9" s="1"/>
  <c r="A345" i="9"/>
  <c r="L345" i="9" s="1"/>
  <c r="P392" i="13"/>
  <c r="M392" i="13"/>
  <c r="J392" i="13"/>
  <c r="P391" i="13"/>
  <c r="M391" i="13"/>
  <c r="J391" i="13"/>
  <c r="P390" i="13"/>
  <c r="M390" i="13"/>
  <c r="J390" i="13"/>
  <c r="P389" i="13"/>
  <c r="M389" i="13"/>
  <c r="J389" i="13"/>
  <c r="P388" i="13"/>
  <c r="M388" i="13"/>
  <c r="J388" i="13"/>
  <c r="P387" i="13"/>
  <c r="M387" i="13"/>
  <c r="J387" i="13"/>
  <c r="P386" i="13"/>
  <c r="M386" i="13"/>
  <c r="J386" i="13"/>
  <c r="P385" i="13"/>
  <c r="M385" i="13"/>
  <c r="J385" i="13"/>
  <c r="P384" i="13"/>
  <c r="M384" i="13"/>
  <c r="J384" i="13"/>
  <c r="P383" i="13"/>
  <c r="M383" i="13"/>
  <c r="J383" i="13"/>
  <c r="P382" i="13"/>
  <c r="M382" i="13"/>
  <c r="J382" i="13"/>
  <c r="P381" i="13"/>
  <c r="M381" i="13"/>
  <c r="J381" i="13"/>
  <c r="P380" i="13"/>
  <c r="M380" i="13"/>
  <c r="J380" i="13"/>
  <c r="P379" i="13"/>
  <c r="M379" i="13"/>
  <c r="J379" i="13"/>
  <c r="P378" i="13"/>
  <c r="M378" i="13"/>
  <c r="J378" i="13"/>
  <c r="P377" i="13"/>
  <c r="M377" i="13"/>
  <c r="J377" i="13"/>
  <c r="P376" i="13"/>
  <c r="M376" i="13"/>
  <c r="J376" i="13"/>
  <c r="P375" i="13"/>
  <c r="M375" i="13"/>
  <c r="J375" i="13"/>
  <c r="P374" i="13"/>
  <c r="M374" i="13"/>
  <c r="J374" i="13"/>
  <c r="P373" i="13"/>
  <c r="M373" i="13"/>
  <c r="J373" i="13"/>
  <c r="P372" i="13"/>
  <c r="M372" i="13"/>
  <c r="J372" i="13"/>
  <c r="P371" i="13"/>
  <c r="M371" i="13"/>
  <c r="J371" i="13"/>
  <c r="P370" i="13"/>
  <c r="M370" i="13"/>
  <c r="J370" i="13"/>
  <c r="P369" i="13"/>
  <c r="M369" i="13"/>
  <c r="J369" i="13"/>
  <c r="P368" i="13"/>
  <c r="M368" i="13"/>
  <c r="J368" i="13"/>
  <c r="P367" i="13"/>
  <c r="M367" i="13"/>
  <c r="J367" i="13"/>
  <c r="P366" i="13"/>
  <c r="M366" i="13"/>
  <c r="J366" i="13"/>
  <c r="P365" i="13"/>
  <c r="M365" i="13"/>
  <c r="J365" i="13"/>
  <c r="P364" i="13"/>
  <c r="M364" i="13"/>
  <c r="J364" i="13"/>
  <c r="P363" i="13"/>
  <c r="M363" i="13"/>
  <c r="J363" i="13"/>
  <c r="P362" i="13"/>
  <c r="M362" i="13"/>
  <c r="J362" i="13"/>
  <c r="P361" i="13"/>
  <c r="M361" i="13"/>
  <c r="J361" i="13"/>
  <c r="P360" i="13"/>
  <c r="M360" i="13"/>
  <c r="J360" i="13"/>
  <c r="P359" i="13"/>
  <c r="M359" i="13"/>
  <c r="J359" i="13"/>
  <c r="P358" i="13"/>
  <c r="M358" i="13"/>
  <c r="J358" i="13"/>
  <c r="P357" i="13"/>
  <c r="M357" i="13"/>
  <c r="J357" i="13"/>
  <c r="P356" i="13"/>
  <c r="M356" i="13"/>
  <c r="J356" i="13"/>
  <c r="P355" i="13"/>
  <c r="M355" i="13"/>
  <c r="J355" i="13"/>
  <c r="P354" i="13"/>
  <c r="M354" i="13"/>
  <c r="J354" i="13"/>
  <c r="P353" i="13"/>
  <c r="M353" i="13"/>
  <c r="J353" i="13"/>
  <c r="P352" i="13"/>
  <c r="M352" i="13"/>
  <c r="J352" i="13"/>
  <c r="P351" i="13"/>
  <c r="M351" i="13"/>
  <c r="J351" i="13"/>
  <c r="P350" i="13"/>
  <c r="M350" i="13"/>
  <c r="J350" i="13"/>
  <c r="P349" i="13"/>
  <c r="M349" i="13"/>
  <c r="J349" i="13"/>
  <c r="P348" i="13"/>
  <c r="M348" i="13"/>
  <c r="J348" i="13"/>
  <c r="P347" i="13"/>
  <c r="M347" i="13"/>
  <c r="J347" i="13"/>
  <c r="P346" i="13"/>
  <c r="M346" i="13"/>
  <c r="J346" i="13"/>
  <c r="P345" i="13"/>
  <c r="M345" i="13"/>
  <c r="J345" i="13"/>
  <c r="P344" i="13"/>
  <c r="M344" i="13"/>
  <c r="J344" i="13"/>
  <c r="P343" i="13"/>
  <c r="M343" i="13"/>
  <c r="J343" i="13"/>
  <c r="P342" i="13"/>
  <c r="M342" i="13"/>
  <c r="J342" i="13"/>
  <c r="P341" i="13"/>
  <c r="M341" i="13"/>
  <c r="J341" i="13"/>
  <c r="P340" i="13"/>
  <c r="M340" i="13"/>
  <c r="J340" i="13"/>
  <c r="P339" i="13"/>
  <c r="M339" i="13"/>
  <c r="J339" i="13"/>
  <c r="P338" i="13"/>
  <c r="M338" i="13"/>
  <c r="J338" i="13"/>
  <c r="P337" i="13"/>
  <c r="M337" i="13"/>
  <c r="J337" i="13"/>
  <c r="P336" i="13"/>
  <c r="M336" i="13"/>
  <c r="J336" i="13"/>
  <c r="P335" i="13"/>
  <c r="M335" i="13"/>
  <c r="J335" i="13"/>
  <c r="P334" i="13"/>
  <c r="M334" i="13"/>
  <c r="J334" i="13"/>
  <c r="P333" i="13"/>
  <c r="M333" i="13"/>
  <c r="J333" i="13"/>
  <c r="P332" i="13"/>
  <c r="M332" i="13"/>
  <c r="J332" i="13"/>
  <c r="P331" i="13"/>
  <c r="J331" i="13"/>
  <c r="K331" i="13" s="1"/>
  <c r="L331" i="13" s="1"/>
  <c r="M331" i="13" s="1"/>
  <c r="P330" i="13"/>
  <c r="M330" i="13"/>
  <c r="J330" i="13"/>
  <c r="P329" i="13"/>
  <c r="M329" i="13"/>
  <c r="J329" i="13"/>
  <c r="P328" i="13"/>
  <c r="M328" i="13"/>
  <c r="J328" i="13"/>
  <c r="P327" i="13"/>
  <c r="M327" i="13"/>
  <c r="J327" i="13"/>
  <c r="P326" i="13"/>
  <c r="M326" i="13"/>
  <c r="J326" i="13"/>
  <c r="P325" i="13"/>
  <c r="M325" i="13"/>
  <c r="J325" i="13"/>
  <c r="P324" i="13"/>
  <c r="M324" i="13"/>
  <c r="J324" i="13"/>
  <c r="P323" i="13"/>
  <c r="M323" i="13"/>
  <c r="J323" i="13"/>
  <c r="P322" i="13"/>
  <c r="M322" i="13"/>
  <c r="J322" i="13"/>
  <c r="P321" i="13"/>
  <c r="M321" i="13"/>
  <c r="J321" i="13"/>
  <c r="P320" i="13"/>
  <c r="M320" i="13"/>
  <c r="J320" i="13"/>
  <c r="P319" i="13"/>
  <c r="M319" i="13"/>
  <c r="J319" i="13"/>
  <c r="P318" i="13"/>
  <c r="M318" i="13"/>
  <c r="J318" i="13"/>
  <c r="P317" i="13"/>
  <c r="M317" i="13"/>
  <c r="J317" i="13"/>
  <c r="P316" i="13"/>
  <c r="J316" i="13"/>
  <c r="K316" i="13" s="1"/>
  <c r="L316" i="13" s="1"/>
  <c r="M316" i="13" s="1"/>
  <c r="P315" i="13"/>
  <c r="M315" i="13"/>
  <c r="J315" i="13"/>
  <c r="P314" i="13"/>
  <c r="M314" i="13"/>
  <c r="J314" i="13"/>
  <c r="P313" i="13"/>
  <c r="M313" i="13"/>
  <c r="J313" i="13"/>
  <c r="P312" i="13"/>
  <c r="M312" i="13"/>
  <c r="J312" i="13"/>
  <c r="P311" i="13"/>
  <c r="M311" i="13"/>
  <c r="J311" i="13"/>
  <c r="P310" i="13"/>
  <c r="M310" i="13"/>
  <c r="J310" i="13"/>
  <c r="P309" i="13"/>
  <c r="M309" i="13"/>
  <c r="J309" i="13"/>
  <c r="P308" i="13"/>
  <c r="M308" i="13"/>
  <c r="J308" i="13"/>
  <c r="P307" i="13"/>
  <c r="M307" i="13"/>
  <c r="J307" i="13"/>
  <c r="P306" i="13"/>
  <c r="M306" i="13"/>
  <c r="J306" i="13"/>
  <c r="P305" i="13"/>
  <c r="M305" i="13"/>
  <c r="J305" i="13"/>
  <c r="P304" i="13"/>
  <c r="M304" i="13"/>
  <c r="J304" i="13"/>
  <c r="P303" i="13"/>
  <c r="M303" i="13"/>
  <c r="J303" i="13"/>
  <c r="P302" i="13"/>
  <c r="M302" i="13"/>
  <c r="J302" i="13"/>
  <c r="P301" i="13"/>
  <c r="M301" i="13"/>
  <c r="J301" i="13"/>
  <c r="P300" i="13"/>
  <c r="M300" i="13"/>
  <c r="J300" i="13"/>
  <c r="P299" i="13"/>
  <c r="M299" i="13"/>
  <c r="J299" i="13"/>
  <c r="P298" i="13"/>
  <c r="M298" i="13"/>
  <c r="J298" i="13"/>
  <c r="P297" i="13"/>
  <c r="M297" i="13"/>
  <c r="J297" i="13"/>
  <c r="P296" i="13"/>
  <c r="M296" i="13"/>
  <c r="J296" i="13"/>
  <c r="P295" i="13"/>
  <c r="M295" i="13"/>
  <c r="J295" i="13"/>
  <c r="P294" i="13"/>
  <c r="M294" i="13"/>
  <c r="J294" i="13"/>
  <c r="P293" i="13"/>
  <c r="M293" i="13"/>
  <c r="J293" i="13"/>
  <c r="P292" i="13"/>
  <c r="M292" i="13"/>
  <c r="J292" i="13"/>
  <c r="P291" i="13"/>
  <c r="M291" i="13"/>
  <c r="J291" i="13"/>
  <c r="P290" i="13"/>
  <c r="M290" i="13"/>
  <c r="J290" i="13"/>
  <c r="P289" i="13"/>
  <c r="M289" i="13"/>
  <c r="J289" i="13"/>
  <c r="P288" i="13"/>
  <c r="M288" i="13"/>
  <c r="J288" i="13"/>
  <c r="P287" i="13"/>
  <c r="M287" i="13"/>
  <c r="J287" i="13"/>
  <c r="P286" i="13"/>
  <c r="M286" i="13"/>
  <c r="J286" i="13"/>
  <c r="P285" i="13"/>
  <c r="M285" i="13"/>
  <c r="J285" i="13"/>
  <c r="P284" i="13"/>
  <c r="M284" i="13"/>
  <c r="J284" i="13"/>
  <c r="P283" i="13"/>
  <c r="M283" i="13"/>
  <c r="J283" i="13"/>
  <c r="P282" i="13"/>
  <c r="M282" i="13"/>
  <c r="J282" i="13"/>
  <c r="P281" i="13"/>
  <c r="M281" i="13"/>
  <c r="J281" i="13"/>
  <c r="P280" i="13"/>
  <c r="M280" i="13"/>
  <c r="J280" i="13"/>
  <c r="P279" i="13"/>
  <c r="M279" i="13"/>
  <c r="J279" i="13"/>
  <c r="P278" i="13"/>
  <c r="M278" i="13"/>
  <c r="J278" i="13"/>
  <c r="P277" i="13"/>
  <c r="M277" i="13"/>
  <c r="J277" i="13"/>
  <c r="P276" i="13"/>
  <c r="M276" i="13"/>
  <c r="J276" i="13"/>
  <c r="P275" i="13"/>
  <c r="M275" i="13"/>
  <c r="J275" i="13"/>
  <c r="P274" i="13"/>
  <c r="M274" i="13"/>
  <c r="J274" i="13"/>
  <c r="P273" i="13"/>
  <c r="M273" i="13"/>
  <c r="J273" i="13"/>
  <c r="P272" i="13"/>
  <c r="M272" i="13"/>
  <c r="J272" i="13"/>
  <c r="P271" i="13"/>
  <c r="M271" i="13"/>
  <c r="J271" i="13"/>
  <c r="P270" i="13"/>
  <c r="M270" i="13"/>
  <c r="J270" i="13"/>
  <c r="P269" i="13"/>
  <c r="M269" i="13"/>
  <c r="J269" i="13"/>
  <c r="P268" i="13"/>
  <c r="J268" i="13"/>
  <c r="K268" i="13" s="1"/>
  <c r="L268" i="13" s="1"/>
  <c r="M268" i="13" s="1"/>
  <c r="P267" i="13"/>
  <c r="J267" i="13"/>
  <c r="K267" i="13" s="1"/>
  <c r="L267" i="13" s="1"/>
  <c r="M267" i="13" s="1"/>
  <c r="P266" i="13"/>
  <c r="J266" i="13"/>
  <c r="K266" i="13" s="1"/>
  <c r="L266" i="13" s="1"/>
  <c r="M266" i="13" s="1"/>
  <c r="P265" i="13"/>
  <c r="J265" i="13"/>
  <c r="K265" i="13" s="1"/>
  <c r="L265" i="13" s="1"/>
  <c r="M265" i="13" s="1"/>
  <c r="P264" i="13"/>
  <c r="J264" i="13"/>
  <c r="K264" i="13" s="1"/>
  <c r="L264" i="13" s="1"/>
  <c r="M264" i="13" s="1"/>
  <c r="P263" i="13"/>
  <c r="J263" i="13"/>
  <c r="K263" i="13" s="1"/>
  <c r="L263" i="13" s="1"/>
  <c r="M263" i="13" s="1"/>
  <c r="P262" i="13"/>
  <c r="J262" i="13"/>
  <c r="K262" i="13" s="1"/>
  <c r="L262" i="13" s="1"/>
  <c r="M262" i="13" s="1"/>
  <c r="P261" i="13"/>
  <c r="J261" i="13"/>
  <c r="K261" i="13" s="1"/>
  <c r="L261" i="13" s="1"/>
  <c r="M261" i="13" s="1"/>
  <c r="P260" i="13"/>
  <c r="J260" i="13"/>
  <c r="K260" i="13" s="1"/>
  <c r="L260" i="13" s="1"/>
  <c r="M260" i="13" s="1"/>
  <c r="P259" i="13"/>
  <c r="J259" i="13"/>
  <c r="K259" i="13" s="1"/>
  <c r="L259" i="13" s="1"/>
  <c r="M259" i="13" s="1"/>
  <c r="P258" i="13"/>
  <c r="J258" i="13"/>
  <c r="K258" i="13" s="1"/>
  <c r="L258" i="13" s="1"/>
  <c r="M258" i="13" s="1"/>
  <c r="P257" i="13"/>
  <c r="J257" i="13"/>
  <c r="K257" i="13" s="1"/>
  <c r="L257" i="13" s="1"/>
  <c r="M257" i="13" s="1"/>
  <c r="P256" i="13"/>
  <c r="J256" i="13"/>
  <c r="K256" i="13" s="1"/>
  <c r="L256" i="13" s="1"/>
  <c r="M256" i="13" s="1"/>
  <c r="P255" i="13"/>
  <c r="J255" i="13"/>
  <c r="K255" i="13" s="1"/>
  <c r="L255" i="13" s="1"/>
  <c r="M255" i="13" s="1"/>
  <c r="P254" i="13"/>
  <c r="J254" i="13"/>
  <c r="K254" i="13" s="1"/>
  <c r="L254" i="13" s="1"/>
  <c r="M254" i="13" s="1"/>
  <c r="P253" i="13"/>
  <c r="J253" i="13"/>
  <c r="K253" i="13" s="1"/>
  <c r="L253" i="13" s="1"/>
  <c r="M253" i="13" s="1"/>
  <c r="P252" i="13"/>
  <c r="J252" i="13"/>
  <c r="K252" i="13" s="1"/>
  <c r="L252" i="13" s="1"/>
  <c r="M252" i="13" s="1"/>
  <c r="P251" i="13"/>
  <c r="J251" i="13"/>
  <c r="K251" i="13" s="1"/>
  <c r="L251" i="13" s="1"/>
  <c r="M251" i="13" s="1"/>
  <c r="P250" i="13"/>
  <c r="J250" i="13"/>
  <c r="K250" i="13" s="1"/>
  <c r="L250" i="13" s="1"/>
  <c r="M250" i="13" s="1"/>
  <c r="P249" i="13"/>
  <c r="J249" i="13"/>
  <c r="K249" i="13" s="1"/>
  <c r="L249" i="13" s="1"/>
  <c r="M249" i="13" s="1"/>
  <c r="P248" i="13"/>
  <c r="J248" i="13"/>
  <c r="K248" i="13" s="1"/>
  <c r="L248" i="13" s="1"/>
  <c r="M248" i="13" s="1"/>
  <c r="P247" i="13"/>
  <c r="J247" i="13"/>
  <c r="K247" i="13" s="1"/>
  <c r="L247" i="13" s="1"/>
  <c r="M247" i="13" s="1"/>
  <c r="P246" i="13"/>
  <c r="J246" i="13"/>
  <c r="K246" i="13" s="1"/>
  <c r="L246" i="13" s="1"/>
  <c r="M246" i="13" s="1"/>
  <c r="P245" i="13"/>
  <c r="J245" i="13"/>
  <c r="K245" i="13" s="1"/>
  <c r="L245" i="13" s="1"/>
  <c r="M245" i="13" s="1"/>
  <c r="P244" i="13"/>
  <c r="J244" i="13"/>
  <c r="K244" i="13" s="1"/>
  <c r="L244" i="13" s="1"/>
  <c r="M244" i="13" s="1"/>
  <c r="P243" i="13"/>
  <c r="J243" i="13"/>
  <c r="K243" i="13" s="1"/>
  <c r="L243" i="13" s="1"/>
  <c r="M243" i="13" s="1"/>
  <c r="P242" i="13"/>
  <c r="J242" i="13"/>
  <c r="K242" i="13" s="1"/>
  <c r="L242" i="13" s="1"/>
  <c r="M242" i="13" s="1"/>
  <c r="P241" i="13"/>
  <c r="J241" i="13"/>
  <c r="K241" i="13" s="1"/>
  <c r="L241" i="13" s="1"/>
  <c r="M241" i="13" s="1"/>
  <c r="P240" i="13"/>
  <c r="J240" i="13"/>
  <c r="K240" i="13" s="1"/>
  <c r="L240" i="13" s="1"/>
  <c r="M240" i="13" s="1"/>
  <c r="P239" i="13"/>
  <c r="J239" i="13"/>
  <c r="K239" i="13" s="1"/>
  <c r="L239" i="13" s="1"/>
  <c r="M239" i="13" s="1"/>
  <c r="P238" i="13"/>
  <c r="J238" i="13"/>
  <c r="K238" i="13" s="1"/>
  <c r="L238" i="13" s="1"/>
  <c r="M238" i="13" s="1"/>
  <c r="P237" i="13"/>
  <c r="J237" i="13"/>
  <c r="K237" i="13" s="1"/>
  <c r="L237" i="13" s="1"/>
  <c r="M237" i="13" s="1"/>
  <c r="P236" i="13"/>
  <c r="J236" i="13"/>
  <c r="K236" i="13" s="1"/>
  <c r="L236" i="13" s="1"/>
  <c r="M236" i="13" s="1"/>
  <c r="P235" i="13"/>
  <c r="J235" i="13"/>
  <c r="K235" i="13" s="1"/>
  <c r="L235" i="13" s="1"/>
  <c r="M235" i="13" s="1"/>
  <c r="P234" i="13"/>
  <c r="J234" i="13"/>
  <c r="K234" i="13" s="1"/>
  <c r="L234" i="13" s="1"/>
  <c r="M234" i="13" s="1"/>
  <c r="P233" i="13"/>
  <c r="J233" i="13"/>
  <c r="K233" i="13" s="1"/>
  <c r="L233" i="13" s="1"/>
  <c r="M233" i="13" s="1"/>
  <c r="P232" i="13"/>
  <c r="J232" i="13"/>
  <c r="K232" i="13" s="1"/>
  <c r="L232" i="13" s="1"/>
  <c r="M232" i="13" s="1"/>
  <c r="P231" i="13"/>
  <c r="J231" i="13"/>
  <c r="K231" i="13" s="1"/>
  <c r="L231" i="13" s="1"/>
  <c r="M231" i="13" s="1"/>
  <c r="P230" i="13"/>
  <c r="J230" i="13"/>
  <c r="K230" i="13" s="1"/>
  <c r="L230" i="13" s="1"/>
  <c r="M230" i="13" s="1"/>
  <c r="P229" i="13"/>
  <c r="J229" i="13"/>
  <c r="K229" i="13" s="1"/>
  <c r="L229" i="13" s="1"/>
  <c r="M229" i="13" s="1"/>
  <c r="P228" i="13"/>
  <c r="J228" i="13"/>
  <c r="K228" i="13" s="1"/>
  <c r="L228" i="13" s="1"/>
  <c r="M228" i="13" s="1"/>
  <c r="P227" i="13"/>
  <c r="J227" i="13"/>
  <c r="K227" i="13" s="1"/>
  <c r="L227" i="13" s="1"/>
  <c r="M227" i="13" s="1"/>
  <c r="P226" i="13"/>
  <c r="J226" i="13"/>
  <c r="K226" i="13" s="1"/>
  <c r="L226" i="13" s="1"/>
  <c r="M226" i="13" s="1"/>
  <c r="P225" i="13"/>
  <c r="J225" i="13"/>
  <c r="K225" i="13" s="1"/>
  <c r="L225" i="13" s="1"/>
  <c r="M225" i="13" s="1"/>
  <c r="P224" i="13"/>
  <c r="J224" i="13"/>
  <c r="K224" i="13" s="1"/>
  <c r="L224" i="13" s="1"/>
  <c r="M224" i="13" s="1"/>
  <c r="P223" i="13"/>
  <c r="J223" i="13"/>
  <c r="K223" i="13" s="1"/>
  <c r="L223" i="13" s="1"/>
  <c r="M223" i="13" s="1"/>
  <c r="P222" i="13"/>
  <c r="J222" i="13"/>
  <c r="K222" i="13" s="1"/>
  <c r="L222" i="13" s="1"/>
  <c r="M222" i="13" s="1"/>
  <c r="P221" i="13"/>
  <c r="J221" i="13"/>
  <c r="K221" i="13" s="1"/>
  <c r="L221" i="13" s="1"/>
  <c r="M221" i="13" s="1"/>
  <c r="P220" i="13"/>
  <c r="J220" i="13"/>
  <c r="K220" i="13" s="1"/>
  <c r="L220" i="13" s="1"/>
  <c r="M220" i="13" s="1"/>
  <c r="P219" i="13"/>
  <c r="J219" i="13"/>
  <c r="K219" i="13" s="1"/>
  <c r="L219" i="13" s="1"/>
  <c r="M219" i="13" s="1"/>
  <c r="P218" i="13"/>
  <c r="J218" i="13"/>
  <c r="K218" i="13" s="1"/>
  <c r="L218" i="13" s="1"/>
  <c r="M218" i="13" s="1"/>
  <c r="P217" i="13"/>
  <c r="J217" i="13"/>
  <c r="K217" i="13" s="1"/>
  <c r="L217" i="13" s="1"/>
  <c r="M217" i="13" s="1"/>
  <c r="P216" i="13"/>
  <c r="J216" i="13"/>
  <c r="K216" i="13" s="1"/>
  <c r="L216" i="13" s="1"/>
  <c r="M216" i="13" s="1"/>
  <c r="P215" i="13"/>
  <c r="J215" i="13"/>
  <c r="K215" i="13" s="1"/>
  <c r="L215" i="13" s="1"/>
  <c r="M215" i="13" s="1"/>
  <c r="P214" i="13"/>
  <c r="J214" i="13"/>
  <c r="K214" i="13" s="1"/>
  <c r="L214" i="13" s="1"/>
  <c r="M214" i="13" s="1"/>
  <c r="P213" i="13"/>
  <c r="J213" i="13"/>
  <c r="K213" i="13" s="1"/>
  <c r="L213" i="13" s="1"/>
  <c r="M213" i="13" s="1"/>
  <c r="P212" i="13"/>
  <c r="J212" i="13"/>
  <c r="K212" i="13" s="1"/>
  <c r="L212" i="13" s="1"/>
  <c r="M212" i="13" s="1"/>
  <c r="P211" i="13"/>
  <c r="J211" i="13"/>
  <c r="K211" i="13" s="1"/>
  <c r="L211" i="13" s="1"/>
  <c r="M211" i="13" s="1"/>
  <c r="P210" i="13"/>
  <c r="J210" i="13"/>
  <c r="K210" i="13" s="1"/>
  <c r="L210" i="13" s="1"/>
  <c r="M210" i="13" s="1"/>
  <c r="P209" i="13"/>
  <c r="J209" i="13"/>
  <c r="K209" i="13" s="1"/>
  <c r="L209" i="13" s="1"/>
  <c r="M209" i="13" s="1"/>
  <c r="P208" i="13"/>
  <c r="J208" i="13"/>
  <c r="K208" i="13" s="1"/>
  <c r="L208" i="13" s="1"/>
  <c r="M208" i="13" s="1"/>
  <c r="P207" i="13"/>
  <c r="J207" i="13"/>
  <c r="K207" i="13" s="1"/>
  <c r="L207" i="13" s="1"/>
  <c r="M207" i="13" s="1"/>
  <c r="P206" i="13"/>
  <c r="J206" i="13"/>
  <c r="K206" i="13" s="1"/>
  <c r="L206" i="13" s="1"/>
  <c r="M206" i="13" s="1"/>
  <c r="P205" i="13"/>
  <c r="J205" i="13"/>
  <c r="K205" i="13" s="1"/>
  <c r="L205" i="13" s="1"/>
  <c r="M205" i="13" s="1"/>
  <c r="P204" i="13"/>
  <c r="J204" i="13"/>
  <c r="K204" i="13" s="1"/>
  <c r="L204" i="13" s="1"/>
  <c r="M204" i="13" s="1"/>
  <c r="P203" i="13"/>
  <c r="J203" i="13"/>
  <c r="K203" i="13" s="1"/>
  <c r="L203" i="13" s="1"/>
  <c r="M203" i="13" s="1"/>
  <c r="P202" i="13"/>
  <c r="J202" i="13"/>
  <c r="K202" i="13" s="1"/>
  <c r="L202" i="13" s="1"/>
  <c r="M202" i="13" s="1"/>
  <c r="P201" i="13"/>
  <c r="J201" i="13"/>
  <c r="K201" i="13" s="1"/>
  <c r="L201" i="13" s="1"/>
  <c r="M201" i="13" s="1"/>
  <c r="P200" i="13"/>
  <c r="J200" i="13"/>
  <c r="K200" i="13" s="1"/>
  <c r="L200" i="13" s="1"/>
  <c r="M200" i="13" s="1"/>
  <c r="P199" i="13"/>
  <c r="J199" i="13"/>
  <c r="K199" i="13" s="1"/>
  <c r="L199" i="13" s="1"/>
  <c r="M199" i="13" s="1"/>
  <c r="P198" i="13"/>
  <c r="J198" i="13"/>
  <c r="K198" i="13" s="1"/>
  <c r="L198" i="13" s="1"/>
  <c r="M198" i="13" s="1"/>
  <c r="P197" i="13"/>
  <c r="J197" i="13"/>
  <c r="K197" i="13" s="1"/>
  <c r="L197" i="13" s="1"/>
  <c r="M197" i="13" s="1"/>
  <c r="P196" i="13"/>
  <c r="J196" i="13"/>
  <c r="K196" i="13" s="1"/>
  <c r="L196" i="13" s="1"/>
  <c r="M196" i="13" s="1"/>
  <c r="P195" i="13"/>
  <c r="J195" i="13"/>
  <c r="K195" i="13" s="1"/>
  <c r="L195" i="13" s="1"/>
  <c r="M195" i="13" s="1"/>
  <c r="P194" i="13"/>
  <c r="J194" i="13"/>
  <c r="K194" i="13" s="1"/>
  <c r="L194" i="13" s="1"/>
  <c r="M194" i="13" s="1"/>
  <c r="P193" i="13"/>
  <c r="J193" i="13"/>
  <c r="K193" i="13" s="1"/>
  <c r="L193" i="13" s="1"/>
  <c r="M193" i="13" s="1"/>
  <c r="P192" i="13"/>
  <c r="J192" i="13"/>
  <c r="K192" i="13" s="1"/>
  <c r="L192" i="13" s="1"/>
  <c r="M192" i="13" s="1"/>
  <c r="P191" i="13"/>
  <c r="J191" i="13"/>
  <c r="K191" i="13" s="1"/>
  <c r="L191" i="13" s="1"/>
  <c r="M191" i="13" s="1"/>
  <c r="P190" i="13"/>
  <c r="J190" i="13"/>
  <c r="K190" i="13" s="1"/>
  <c r="L190" i="13" s="1"/>
  <c r="M190" i="13" s="1"/>
  <c r="P189" i="13"/>
  <c r="J189" i="13"/>
  <c r="K189" i="13" s="1"/>
  <c r="L189" i="13" s="1"/>
  <c r="M189" i="13" s="1"/>
  <c r="P188" i="13"/>
  <c r="J188" i="13"/>
  <c r="K188" i="13" s="1"/>
  <c r="L188" i="13" s="1"/>
  <c r="M188" i="13" s="1"/>
  <c r="P187" i="13"/>
  <c r="J187" i="13"/>
  <c r="K187" i="13" s="1"/>
  <c r="L187" i="13" s="1"/>
  <c r="M187" i="13" s="1"/>
  <c r="P186" i="13"/>
  <c r="J186" i="13"/>
  <c r="K186" i="13" s="1"/>
  <c r="L186" i="13" s="1"/>
  <c r="M186" i="13" s="1"/>
  <c r="P185" i="13"/>
  <c r="J185" i="13"/>
  <c r="K185" i="13" s="1"/>
  <c r="L185" i="13" s="1"/>
  <c r="M185" i="13" s="1"/>
  <c r="P184" i="13"/>
  <c r="J184" i="13"/>
  <c r="K184" i="13" s="1"/>
  <c r="L184" i="13" s="1"/>
  <c r="M184" i="13" s="1"/>
  <c r="P183" i="13"/>
  <c r="J183" i="13"/>
  <c r="K183" i="13" s="1"/>
  <c r="L183" i="13" s="1"/>
  <c r="M183" i="13" s="1"/>
  <c r="P182" i="13"/>
  <c r="J182" i="13"/>
  <c r="K182" i="13" s="1"/>
  <c r="L182" i="13" s="1"/>
  <c r="M182" i="13" s="1"/>
  <c r="P181" i="13"/>
  <c r="J181" i="13"/>
  <c r="K181" i="13" s="1"/>
  <c r="L181" i="13" s="1"/>
  <c r="M181" i="13" s="1"/>
  <c r="P180" i="13"/>
  <c r="J180" i="13"/>
  <c r="K180" i="13" s="1"/>
  <c r="L180" i="13" s="1"/>
  <c r="M180" i="13" s="1"/>
  <c r="P179" i="13"/>
  <c r="J179" i="13"/>
  <c r="K179" i="13" s="1"/>
  <c r="L179" i="13" s="1"/>
  <c r="M179" i="13" s="1"/>
  <c r="P178" i="13"/>
  <c r="J178" i="13"/>
  <c r="K178" i="13" s="1"/>
  <c r="L178" i="13" s="1"/>
  <c r="M178" i="13" s="1"/>
  <c r="P177" i="13"/>
  <c r="J177" i="13"/>
  <c r="K177" i="13" s="1"/>
  <c r="L177" i="13" s="1"/>
  <c r="M177" i="13" s="1"/>
  <c r="P176" i="13"/>
  <c r="J176" i="13"/>
  <c r="K176" i="13" s="1"/>
  <c r="L176" i="13" s="1"/>
  <c r="M176" i="13" s="1"/>
  <c r="P175" i="13"/>
  <c r="J175" i="13"/>
  <c r="K175" i="13" s="1"/>
  <c r="L175" i="13" s="1"/>
  <c r="M175" i="13" s="1"/>
  <c r="P174" i="13"/>
  <c r="J174" i="13"/>
  <c r="K174" i="13" s="1"/>
  <c r="L174" i="13" s="1"/>
  <c r="M174" i="13" s="1"/>
  <c r="P173" i="13"/>
  <c r="J173" i="13"/>
  <c r="K173" i="13" s="1"/>
  <c r="L173" i="13" s="1"/>
  <c r="M173" i="13" s="1"/>
  <c r="P172" i="13"/>
  <c r="J172" i="13"/>
  <c r="K172" i="13" s="1"/>
  <c r="L172" i="13" s="1"/>
  <c r="M172" i="13" s="1"/>
  <c r="P171" i="13"/>
  <c r="J171" i="13"/>
  <c r="K171" i="13" s="1"/>
  <c r="L171" i="13" s="1"/>
  <c r="M171" i="13" s="1"/>
  <c r="P170" i="13"/>
  <c r="J170" i="13"/>
  <c r="K170" i="13" s="1"/>
  <c r="L170" i="13" s="1"/>
  <c r="M170" i="13" s="1"/>
  <c r="P169" i="13"/>
  <c r="J169" i="13"/>
  <c r="K169" i="13" s="1"/>
  <c r="L169" i="13" s="1"/>
  <c r="M169" i="13" s="1"/>
  <c r="P168" i="13"/>
  <c r="J168" i="13"/>
  <c r="K168" i="13" s="1"/>
  <c r="L168" i="13" s="1"/>
  <c r="M168" i="13" s="1"/>
  <c r="P167" i="13"/>
  <c r="J167" i="13"/>
  <c r="K167" i="13" s="1"/>
  <c r="L167" i="13" s="1"/>
  <c r="M167" i="13" s="1"/>
  <c r="P166" i="13"/>
  <c r="J166" i="13"/>
  <c r="K166" i="13" s="1"/>
  <c r="L166" i="13" s="1"/>
  <c r="M166" i="13" s="1"/>
  <c r="P165" i="13"/>
  <c r="J165" i="13"/>
  <c r="K165" i="13" s="1"/>
  <c r="L165" i="13" s="1"/>
  <c r="M165" i="13" s="1"/>
  <c r="P164" i="13"/>
  <c r="J164" i="13"/>
  <c r="K164" i="13" s="1"/>
  <c r="L164" i="13" s="1"/>
  <c r="M164" i="13" s="1"/>
  <c r="P163" i="13"/>
  <c r="J163" i="13"/>
  <c r="K163" i="13" s="1"/>
  <c r="L163" i="13" s="1"/>
  <c r="M163" i="13" s="1"/>
  <c r="P162" i="13"/>
  <c r="J162" i="13"/>
  <c r="K162" i="13" s="1"/>
  <c r="L162" i="13" s="1"/>
  <c r="M162" i="13" s="1"/>
  <c r="P161" i="13"/>
  <c r="J161" i="13"/>
  <c r="K161" i="13" s="1"/>
  <c r="L161" i="13" s="1"/>
  <c r="M161" i="13" s="1"/>
  <c r="P160" i="13"/>
  <c r="J160" i="13"/>
  <c r="K160" i="13" s="1"/>
  <c r="L160" i="13" s="1"/>
  <c r="M160" i="13" s="1"/>
  <c r="P159" i="13"/>
  <c r="J159" i="13"/>
  <c r="K159" i="13" s="1"/>
  <c r="L159" i="13" s="1"/>
  <c r="M159" i="13" s="1"/>
  <c r="P158" i="13"/>
  <c r="J158" i="13"/>
  <c r="K158" i="13" s="1"/>
  <c r="L158" i="13" s="1"/>
  <c r="M158" i="13" s="1"/>
  <c r="P157" i="13"/>
  <c r="J157" i="13"/>
  <c r="K157" i="13" s="1"/>
  <c r="L157" i="13" s="1"/>
  <c r="M157" i="13" s="1"/>
  <c r="P156" i="13"/>
  <c r="J156" i="13"/>
  <c r="K156" i="13" s="1"/>
  <c r="L156" i="13" s="1"/>
  <c r="M156" i="13" s="1"/>
  <c r="P155" i="13"/>
  <c r="J155" i="13"/>
  <c r="K155" i="13" s="1"/>
  <c r="L155" i="13" s="1"/>
  <c r="M155" i="13" s="1"/>
  <c r="P154" i="13"/>
  <c r="J154" i="13"/>
  <c r="K154" i="13" s="1"/>
  <c r="L154" i="13" s="1"/>
  <c r="M154" i="13" s="1"/>
  <c r="P153" i="13"/>
  <c r="J153" i="13"/>
  <c r="K153" i="13" s="1"/>
  <c r="L153" i="13" s="1"/>
  <c r="M153" i="13" s="1"/>
  <c r="P152" i="13"/>
  <c r="J152" i="13"/>
  <c r="K152" i="13" s="1"/>
  <c r="L152" i="13" s="1"/>
  <c r="M152" i="13" s="1"/>
  <c r="P151" i="13"/>
  <c r="J151" i="13"/>
  <c r="K151" i="13" s="1"/>
  <c r="L151" i="13" s="1"/>
  <c r="M151" i="13" s="1"/>
  <c r="P150" i="13"/>
  <c r="J150" i="13"/>
  <c r="K150" i="13" s="1"/>
  <c r="L150" i="13" s="1"/>
  <c r="M150" i="13" s="1"/>
  <c r="P149" i="13"/>
  <c r="J149" i="13"/>
  <c r="K149" i="13" s="1"/>
  <c r="L149" i="13" s="1"/>
  <c r="M149" i="13" s="1"/>
  <c r="P148" i="13"/>
  <c r="J148" i="13"/>
  <c r="K148" i="13" s="1"/>
  <c r="L148" i="13" s="1"/>
  <c r="M148" i="13" s="1"/>
  <c r="P147" i="13"/>
  <c r="J147" i="13"/>
  <c r="K147" i="13" s="1"/>
  <c r="L147" i="13" s="1"/>
  <c r="M147" i="13" s="1"/>
  <c r="P146" i="13"/>
  <c r="J146" i="13"/>
  <c r="K146" i="13" s="1"/>
  <c r="L146" i="13" s="1"/>
  <c r="M146" i="13" s="1"/>
  <c r="P145" i="13"/>
  <c r="J145" i="13"/>
  <c r="K145" i="13" s="1"/>
  <c r="L145" i="13" s="1"/>
  <c r="M145" i="13" s="1"/>
  <c r="P144" i="13"/>
  <c r="J144" i="13"/>
  <c r="K144" i="13" s="1"/>
  <c r="L144" i="13" s="1"/>
  <c r="M144" i="13" s="1"/>
  <c r="P143" i="13"/>
  <c r="J143" i="13"/>
  <c r="K143" i="13" s="1"/>
  <c r="L143" i="13" s="1"/>
  <c r="M143" i="13" s="1"/>
  <c r="P142" i="13"/>
  <c r="J142" i="13"/>
  <c r="K142" i="13" s="1"/>
  <c r="L142" i="13" s="1"/>
  <c r="M142" i="13" s="1"/>
  <c r="P141" i="13"/>
  <c r="J141" i="13"/>
  <c r="K141" i="13" s="1"/>
  <c r="L141" i="13" s="1"/>
  <c r="M141" i="13" s="1"/>
  <c r="P140" i="13"/>
  <c r="J140" i="13"/>
  <c r="K140" i="13" s="1"/>
  <c r="L140" i="13" s="1"/>
  <c r="M140" i="13" s="1"/>
  <c r="P139" i="13"/>
  <c r="J139" i="13"/>
  <c r="K139" i="13" s="1"/>
  <c r="L139" i="13" s="1"/>
  <c r="M139" i="13" s="1"/>
  <c r="P138" i="13"/>
  <c r="J138" i="13"/>
  <c r="K138" i="13" s="1"/>
  <c r="L138" i="13" s="1"/>
  <c r="M138" i="13" s="1"/>
  <c r="P137" i="13"/>
  <c r="J137" i="13"/>
  <c r="K137" i="13" s="1"/>
  <c r="L137" i="13" s="1"/>
  <c r="M137" i="13" s="1"/>
  <c r="P136" i="13"/>
  <c r="J136" i="13"/>
  <c r="K136" i="13" s="1"/>
  <c r="L136" i="13" s="1"/>
  <c r="M136" i="13" s="1"/>
  <c r="P135" i="13"/>
  <c r="J135" i="13"/>
  <c r="K135" i="13" s="1"/>
  <c r="L135" i="13" s="1"/>
  <c r="M135" i="13" s="1"/>
  <c r="P134" i="13"/>
  <c r="J134" i="13"/>
  <c r="K134" i="13" s="1"/>
  <c r="L134" i="13" s="1"/>
  <c r="M134" i="13" s="1"/>
  <c r="P133" i="13"/>
  <c r="J133" i="13"/>
  <c r="K133" i="13" s="1"/>
  <c r="L133" i="13" s="1"/>
  <c r="M133" i="13" s="1"/>
  <c r="P132" i="13"/>
  <c r="J132" i="13"/>
  <c r="K132" i="13" s="1"/>
  <c r="L132" i="13" s="1"/>
  <c r="M132" i="13" s="1"/>
  <c r="P131" i="13"/>
  <c r="J131" i="13"/>
  <c r="K131" i="13" s="1"/>
  <c r="L131" i="13" s="1"/>
  <c r="M131" i="13" s="1"/>
  <c r="P130" i="13"/>
  <c r="J130" i="13"/>
  <c r="K130" i="13" s="1"/>
  <c r="L130" i="13" s="1"/>
  <c r="M130" i="13" s="1"/>
  <c r="P129" i="13"/>
  <c r="J129" i="13"/>
  <c r="K129" i="13" s="1"/>
  <c r="L129" i="13" s="1"/>
  <c r="M129" i="13" s="1"/>
  <c r="P128" i="13"/>
  <c r="J128" i="13"/>
  <c r="K128" i="13" s="1"/>
  <c r="L128" i="13" s="1"/>
  <c r="M128" i="13" s="1"/>
  <c r="P127" i="13"/>
  <c r="J127" i="13"/>
  <c r="K127" i="13" s="1"/>
  <c r="L127" i="13" s="1"/>
  <c r="M127" i="13" s="1"/>
  <c r="P126" i="13"/>
  <c r="J126" i="13"/>
  <c r="K126" i="13" s="1"/>
  <c r="L126" i="13" s="1"/>
  <c r="M126" i="13" s="1"/>
  <c r="P125" i="13"/>
  <c r="J125" i="13"/>
  <c r="K125" i="13" s="1"/>
  <c r="L125" i="13" s="1"/>
  <c r="M125" i="13" s="1"/>
  <c r="P124" i="13"/>
  <c r="J124" i="13"/>
  <c r="K124" i="13" s="1"/>
  <c r="L124" i="13" s="1"/>
  <c r="M124" i="13" s="1"/>
  <c r="P123" i="13"/>
  <c r="J123" i="13"/>
  <c r="K123" i="13" s="1"/>
  <c r="L123" i="13" s="1"/>
  <c r="M123" i="13" s="1"/>
  <c r="P122" i="13"/>
  <c r="J122" i="13"/>
  <c r="K122" i="13" s="1"/>
  <c r="L122" i="13" s="1"/>
  <c r="M122" i="13" s="1"/>
  <c r="P121" i="13"/>
  <c r="J121" i="13"/>
  <c r="K121" i="13" s="1"/>
  <c r="L121" i="13" s="1"/>
  <c r="M121" i="13" s="1"/>
  <c r="P120" i="13"/>
  <c r="J120" i="13"/>
  <c r="K120" i="13" s="1"/>
  <c r="L120" i="13" s="1"/>
  <c r="M120" i="13" s="1"/>
  <c r="P119" i="13"/>
  <c r="J119" i="13"/>
  <c r="K119" i="13" s="1"/>
  <c r="L119" i="13" s="1"/>
  <c r="M119" i="13" s="1"/>
  <c r="P118" i="13"/>
  <c r="J118" i="13"/>
  <c r="K118" i="13" s="1"/>
  <c r="L118" i="13" s="1"/>
  <c r="M118" i="13" s="1"/>
  <c r="P117" i="13"/>
  <c r="J117" i="13"/>
  <c r="K117" i="13" s="1"/>
  <c r="L117" i="13" s="1"/>
  <c r="M117" i="13" s="1"/>
  <c r="P116" i="13"/>
  <c r="J116" i="13"/>
  <c r="K116" i="13" s="1"/>
  <c r="L116" i="13" s="1"/>
  <c r="M116" i="13" s="1"/>
  <c r="P115" i="13"/>
  <c r="J115" i="13"/>
  <c r="K115" i="13" s="1"/>
  <c r="L115" i="13" s="1"/>
  <c r="M115" i="13" s="1"/>
  <c r="P114" i="13"/>
  <c r="J114" i="13"/>
  <c r="K114" i="13" s="1"/>
  <c r="L114" i="13" s="1"/>
  <c r="M114" i="13" s="1"/>
  <c r="P113" i="13"/>
  <c r="J113" i="13"/>
  <c r="K113" i="13" s="1"/>
  <c r="L113" i="13" s="1"/>
  <c r="M113" i="13" s="1"/>
  <c r="P112" i="13"/>
  <c r="J112" i="13"/>
  <c r="K112" i="13" s="1"/>
  <c r="L112" i="13" s="1"/>
  <c r="M112" i="13" s="1"/>
  <c r="P111" i="13"/>
  <c r="J111" i="13"/>
  <c r="K111" i="13" s="1"/>
  <c r="L111" i="13" s="1"/>
  <c r="M111" i="13" s="1"/>
  <c r="P110" i="13"/>
  <c r="J110" i="13"/>
  <c r="K110" i="13" s="1"/>
  <c r="L110" i="13" s="1"/>
  <c r="M110" i="13" s="1"/>
  <c r="P109" i="13"/>
  <c r="J109" i="13"/>
  <c r="K109" i="13" s="1"/>
  <c r="L109" i="13" s="1"/>
  <c r="M109" i="13" s="1"/>
  <c r="P108" i="13"/>
  <c r="J108" i="13"/>
  <c r="K108" i="13" s="1"/>
  <c r="L108" i="13" s="1"/>
  <c r="M108" i="13" s="1"/>
  <c r="P107" i="13"/>
  <c r="J107" i="13"/>
  <c r="K107" i="13" s="1"/>
  <c r="L107" i="13" s="1"/>
  <c r="M107" i="13" s="1"/>
  <c r="P106" i="13"/>
  <c r="J106" i="13"/>
  <c r="K106" i="13" s="1"/>
  <c r="L106" i="13" s="1"/>
  <c r="M106" i="13" s="1"/>
  <c r="P105" i="13"/>
  <c r="J105" i="13"/>
  <c r="K105" i="13" s="1"/>
  <c r="L105" i="13" s="1"/>
  <c r="M105" i="13" s="1"/>
  <c r="P104" i="13"/>
  <c r="J104" i="13"/>
  <c r="K104" i="13" s="1"/>
  <c r="L104" i="13" s="1"/>
  <c r="M104" i="13" s="1"/>
  <c r="P103" i="13"/>
  <c r="J103" i="13"/>
  <c r="K103" i="13" s="1"/>
  <c r="L103" i="13" s="1"/>
  <c r="M103" i="13" s="1"/>
  <c r="P102" i="13"/>
  <c r="J102" i="13"/>
  <c r="K102" i="13" s="1"/>
  <c r="L102" i="13" s="1"/>
  <c r="M102" i="13" s="1"/>
  <c r="P101" i="13"/>
  <c r="J101" i="13"/>
  <c r="K101" i="13" s="1"/>
  <c r="L101" i="13" s="1"/>
  <c r="M101" i="13" s="1"/>
  <c r="P100" i="13"/>
  <c r="J100" i="13"/>
  <c r="K100" i="13" s="1"/>
  <c r="L100" i="13" s="1"/>
  <c r="M100" i="13" s="1"/>
  <c r="P99" i="13"/>
  <c r="J99" i="13"/>
  <c r="K99" i="13" s="1"/>
  <c r="L99" i="13" s="1"/>
  <c r="M99" i="13" s="1"/>
  <c r="P98" i="13"/>
  <c r="J98" i="13"/>
  <c r="K98" i="13" s="1"/>
  <c r="L98" i="13" s="1"/>
  <c r="M98" i="13" s="1"/>
  <c r="P97" i="13"/>
  <c r="J97" i="13"/>
  <c r="K97" i="13" s="1"/>
  <c r="L97" i="13" s="1"/>
  <c r="M97" i="13" s="1"/>
  <c r="P96" i="13"/>
  <c r="J96" i="13"/>
  <c r="K96" i="13" s="1"/>
  <c r="L96" i="13" s="1"/>
  <c r="M96" i="13" s="1"/>
  <c r="P95" i="13"/>
  <c r="J95" i="13"/>
  <c r="K95" i="13" s="1"/>
  <c r="L95" i="13" s="1"/>
  <c r="M95" i="13" s="1"/>
  <c r="P94" i="13"/>
  <c r="J94" i="13"/>
  <c r="K94" i="13" s="1"/>
  <c r="L94" i="13" s="1"/>
  <c r="M94" i="13" s="1"/>
  <c r="P93" i="13"/>
  <c r="J93" i="13"/>
  <c r="K93" i="13" s="1"/>
  <c r="L93" i="13" s="1"/>
  <c r="M93" i="13" s="1"/>
  <c r="P92" i="13"/>
  <c r="J92" i="13"/>
  <c r="K92" i="13" s="1"/>
  <c r="L92" i="13" s="1"/>
  <c r="M92" i="13" s="1"/>
  <c r="P91" i="13"/>
  <c r="J91" i="13"/>
  <c r="K91" i="13" s="1"/>
  <c r="L91" i="13" s="1"/>
  <c r="M91" i="13" s="1"/>
  <c r="P90" i="13"/>
  <c r="J90" i="13"/>
  <c r="K90" i="13" s="1"/>
  <c r="L90" i="13" s="1"/>
  <c r="M90" i="13" s="1"/>
  <c r="P89" i="13"/>
  <c r="J89" i="13"/>
  <c r="K89" i="13" s="1"/>
  <c r="L89" i="13" s="1"/>
  <c r="M89" i="13" s="1"/>
  <c r="P88" i="13"/>
  <c r="J88" i="13"/>
  <c r="K88" i="13" s="1"/>
  <c r="L88" i="13" s="1"/>
  <c r="M88" i="13" s="1"/>
  <c r="P87" i="13"/>
  <c r="J87" i="13"/>
  <c r="K87" i="13" s="1"/>
  <c r="L87" i="13" s="1"/>
  <c r="M87" i="13" s="1"/>
  <c r="P86" i="13"/>
  <c r="J86" i="13"/>
  <c r="K86" i="13" s="1"/>
  <c r="L86" i="13" s="1"/>
  <c r="M86" i="13" s="1"/>
  <c r="P85" i="13"/>
  <c r="J85" i="13"/>
  <c r="K85" i="13" s="1"/>
  <c r="L85" i="13" s="1"/>
  <c r="M85" i="13" s="1"/>
  <c r="P84" i="13"/>
  <c r="J84" i="13"/>
  <c r="K84" i="13" s="1"/>
  <c r="L84" i="13" s="1"/>
  <c r="M84" i="13" s="1"/>
  <c r="P83" i="13"/>
  <c r="J83" i="13"/>
  <c r="K83" i="13" s="1"/>
  <c r="L83" i="13" s="1"/>
  <c r="M83" i="13" s="1"/>
  <c r="P82" i="13"/>
  <c r="J82" i="13"/>
  <c r="K82" i="13" s="1"/>
  <c r="L82" i="13" s="1"/>
  <c r="M82" i="13" s="1"/>
  <c r="P81" i="13"/>
  <c r="J81" i="13"/>
  <c r="K81" i="13" s="1"/>
  <c r="L81" i="13" s="1"/>
  <c r="M81" i="13" s="1"/>
  <c r="P80" i="13"/>
  <c r="J80" i="13"/>
  <c r="K80" i="13" s="1"/>
  <c r="L80" i="13" s="1"/>
  <c r="M80" i="13" s="1"/>
  <c r="P79" i="13"/>
  <c r="J79" i="13"/>
  <c r="K79" i="13" s="1"/>
  <c r="L79" i="13" s="1"/>
  <c r="M79" i="13" s="1"/>
  <c r="P78" i="13"/>
  <c r="J78" i="13"/>
  <c r="K78" i="13" s="1"/>
  <c r="L78" i="13" s="1"/>
  <c r="M78" i="13" s="1"/>
  <c r="P77" i="13"/>
  <c r="J77" i="13"/>
  <c r="K77" i="13" s="1"/>
  <c r="L77" i="13" s="1"/>
  <c r="M77" i="13" s="1"/>
  <c r="P76" i="13"/>
  <c r="J76" i="13"/>
  <c r="K76" i="13" s="1"/>
  <c r="L76" i="13" s="1"/>
  <c r="M76" i="13" s="1"/>
  <c r="P75" i="13"/>
  <c r="J75" i="13"/>
  <c r="K75" i="13" s="1"/>
  <c r="L75" i="13" s="1"/>
  <c r="M75" i="13" s="1"/>
  <c r="P74" i="13"/>
  <c r="J74" i="13"/>
  <c r="K74" i="13" s="1"/>
  <c r="L74" i="13" s="1"/>
  <c r="M74" i="13" s="1"/>
  <c r="P73" i="13"/>
  <c r="J73" i="13"/>
  <c r="K73" i="13" s="1"/>
  <c r="L73" i="13" s="1"/>
  <c r="M73" i="13" s="1"/>
  <c r="P72" i="13"/>
  <c r="J72" i="13"/>
  <c r="K72" i="13" s="1"/>
  <c r="L72" i="13" s="1"/>
  <c r="M72" i="13" s="1"/>
  <c r="P71" i="13"/>
  <c r="J71" i="13"/>
  <c r="K71" i="13" s="1"/>
  <c r="L71" i="13" s="1"/>
  <c r="M71" i="13" s="1"/>
  <c r="P70" i="13"/>
  <c r="J70" i="13"/>
  <c r="K70" i="13" s="1"/>
  <c r="L70" i="13" s="1"/>
  <c r="M70" i="13" s="1"/>
  <c r="P69" i="13"/>
  <c r="J69" i="13"/>
  <c r="K69" i="13" s="1"/>
  <c r="L69" i="13" s="1"/>
  <c r="M69" i="13" s="1"/>
  <c r="P68" i="13"/>
  <c r="J68" i="13"/>
  <c r="K68" i="13" s="1"/>
  <c r="L68" i="13" s="1"/>
  <c r="M68" i="13" s="1"/>
  <c r="P67" i="13"/>
  <c r="J67" i="13"/>
  <c r="K67" i="13" s="1"/>
  <c r="L67" i="13" s="1"/>
  <c r="M67" i="13" s="1"/>
  <c r="P66" i="13"/>
  <c r="J66" i="13"/>
  <c r="K66" i="13" s="1"/>
  <c r="L66" i="13" s="1"/>
  <c r="M66" i="13" s="1"/>
  <c r="P65" i="13"/>
  <c r="J65" i="13"/>
  <c r="K65" i="13" s="1"/>
  <c r="L65" i="13" s="1"/>
  <c r="M65" i="13" s="1"/>
  <c r="P64" i="13"/>
  <c r="J64" i="13"/>
  <c r="K64" i="13" s="1"/>
  <c r="L64" i="13" s="1"/>
  <c r="M64" i="13" s="1"/>
  <c r="P63" i="13"/>
  <c r="J63" i="13"/>
  <c r="K63" i="13" s="1"/>
  <c r="L63" i="13" s="1"/>
  <c r="M63" i="13" s="1"/>
  <c r="P62" i="13"/>
  <c r="J62" i="13"/>
  <c r="K62" i="13" s="1"/>
  <c r="L62" i="13" s="1"/>
  <c r="M62" i="13" s="1"/>
  <c r="P61" i="13"/>
  <c r="J61" i="13"/>
  <c r="K61" i="13" s="1"/>
  <c r="L61" i="13" s="1"/>
  <c r="M61" i="13" s="1"/>
  <c r="P60" i="13"/>
  <c r="J60" i="13"/>
  <c r="K60" i="13" s="1"/>
  <c r="L60" i="13" s="1"/>
  <c r="M60" i="13" s="1"/>
  <c r="P59" i="13"/>
  <c r="J59" i="13"/>
  <c r="K59" i="13" s="1"/>
  <c r="L59" i="13" s="1"/>
  <c r="M59" i="13" s="1"/>
  <c r="P58" i="13"/>
  <c r="J58" i="13"/>
  <c r="K58" i="13" s="1"/>
  <c r="L58" i="13" s="1"/>
  <c r="M58" i="13" s="1"/>
  <c r="P57" i="13"/>
  <c r="J57" i="13"/>
  <c r="K57" i="13" s="1"/>
  <c r="L57" i="13" s="1"/>
  <c r="M57" i="13" s="1"/>
  <c r="P56" i="13"/>
  <c r="J56" i="13"/>
  <c r="K56" i="13" s="1"/>
  <c r="L56" i="13" s="1"/>
  <c r="M56" i="13" s="1"/>
  <c r="P55" i="13"/>
  <c r="J55" i="13"/>
  <c r="K55" i="13" s="1"/>
  <c r="L55" i="13" s="1"/>
  <c r="M55" i="13" s="1"/>
  <c r="P54" i="13"/>
  <c r="J54" i="13"/>
  <c r="K54" i="13" s="1"/>
  <c r="L54" i="13" s="1"/>
  <c r="M54" i="13" s="1"/>
  <c r="P53" i="13"/>
  <c r="J53" i="13"/>
  <c r="K53" i="13" s="1"/>
  <c r="L53" i="13" s="1"/>
  <c r="M53" i="13" s="1"/>
  <c r="P52" i="13"/>
  <c r="J52" i="13"/>
  <c r="K52" i="13" s="1"/>
  <c r="L52" i="13" s="1"/>
  <c r="M52" i="13" s="1"/>
  <c r="P51" i="13"/>
  <c r="J51" i="13"/>
  <c r="K51" i="13" s="1"/>
  <c r="L51" i="13" s="1"/>
  <c r="M51" i="13" s="1"/>
  <c r="P50" i="13"/>
  <c r="J50" i="13"/>
  <c r="K50" i="13" s="1"/>
  <c r="L50" i="13" s="1"/>
  <c r="M50" i="13" s="1"/>
  <c r="P49" i="13"/>
  <c r="J49" i="13"/>
  <c r="K49" i="13" s="1"/>
  <c r="L49" i="13" s="1"/>
  <c r="M49" i="13" s="1"/>
  <c r="P48" i="13"/>
  <c r="J48" i="13"/>
  <c r="K48" i="13" s="1"/>
  <c r="L48" i="13" s="1"/>
  <c r="M48" i="13" s="1"/>
  <c r="P47" i="13"/>
  <c r="J47" i="13"/>
  <c r="K47" i="13" s="1"/>
  <c r="L47" i="13" s="1"/>
  <c r="M47" i="13" s="1"/>
  <c r="P46" i="13"/>
  <c r="J46" i="13"/>
  <c r="K46" i="13" s="1"/>
  <c r="L46" i="13" s="1"/>
  <c r="M46" i="13" s="1"/>
  <c r="P45" i="13"/>
  <c r="J45" i="13"/>
  <c r="K45" i="13" s="1"/>
  <c r="L45" i="13" s="1"/>
  <c r="M45" i="13" s="1"/>
  <c r="P44" i="13"/>
  <c r="J44" i="13"/>
  <c r="K44" i="13" s="1"/>
  <c r="L44" i="13" s="1"/>
  <c r="M44" i="13" s="1"/>
  <c r="P43" i="13"/>
  <c r="J43" i="13"/>
  <c r="K43" i="13" s="1"/>
  <c r="L43" i="13" s="1"/>
  <c r="M43" i="13" s="1"/>
  <c r="P42" i="13"/>
  <c r="J42" i="13"/>
  <c r="K42" i="13" s="1"/>
  <c r="L42" i="13" s="1"/>
  <c r="M42" i="13" s="1"/>
  <c r="P41" i="13"/>
  <c r="J41" i="13"/>
  <c r="K41" i="13" s="1"/>
  <c r="L41" i="13" s="1"/>
  <c r="M41" i="13" s="1"/>
  <c r="P40" i="13"/>
  <c r="J40" i="13"/>
  <c r="K40" i="13" s="1"/>
  <c r="L40" i="13" s="1"/>
  <c r="M40" i="13" s="1"/>
  <c r="P39" i="13"/>
  <c r="J39" i="13"/>
  <c r="K39" i="13" s="1"/>
  <c r="L39" i="13" s="1"/>
  <c r="M39" i="13" s="1"/>
  <c r="P38" i="13"/>
  <c r="J38" i="13"/>
  <c r="K38" i="13" s="1"/>
  <c r="L38" i="13" s="1"/>
  <c r="M38" i="13" s="1"/>
  <c r="P37" i="13"/>
  <c r="J37" i="13"/>
  <c r="K37" i="13" s="1"/>
  <c r="L37" i="13" s="1"/>
  <c r="M37" i="13" s="1"/>
  <c r="P36" i="13"/>
  <c r="J36" i="13"/>
  <c r="K36" i="13" s="1"/>
  <c r="L36" i="13" s="1"/>
  <c r="M36" i="13" s="1"/>
  <c r="P35" i="13"/>
  <c r="J35" i="13"/>
  <c r="K35" i="13" s="1"/>
  <c r="L35" i="13" s="1"/>
  <c r="M35" i="13" s="1"/>
  <c r="P34" i="13"/>
  <c r="J34" i="13"/>
  <c r="K34" i="13" s="1"/>
  <c r="L34" i="13" s="1"/>
  <c r="M34" i="13" s="1"/>
  <c r="P33" i="13"/>
  <c r="J33" i="13"/>
  <c r="K33" i="13" s="1"/>
  <c r="L33" i="13" s="1"/>
  <c r="M33" i="13" s="1"/>
  <c r="P32" i="13"/>
  <c r="J32" i="13"/>
  <c r="K32" i="13" s="1"/>
  <c r="L32" i="13" s="1"/>
  <c r="M32" i="13" s="1"/>
  <c r="P31" i="13"/>
  <c r="J31" i="13"/>
  <c r="K31" i="13" s="1"/>
  <c r="L31" i="13" s="1"/>
  <c r="M31" i="13" s="1"/>
  <c r="P30" i="13"/>
  <c r="J30" i="13"/>
  <c r="K30" i="13" s="1"/>
  <c r="L30" i="13" s="1"/>
  <c r="M30" i="13" s="1"/>
  <c r="P29" i="13"/>
  <c r="J29" i="13"/>
  <c r="K29" i="13" s="1"/>
  <c r="L29" i="13" s="1"/>
  <c r="M29" i="13" s="1"/>
  <c r="P28" i="13"/>
  <c r="J28" i="13"/>
  <c r="K28" i="13" s="1"/>
  <c r="L28" i="13" s="1"/>
  <c r="M28" i="13" s="1"/>
  <c r="P27" i="13"/>
  <c r="J27" i="13"/>
  <c r="K27" i="13" s="1"/>
  <c r="L27" i="13" s="1"/>
  <c r="M27" i="13" s="1"/>
  <c r="P26" i="13"/>
  <c r="J26" i="13"/>
  <c r="K26" i="13" s="1"/>
  <c r="L26" i="13" s="1"/>
  <c r="M26" i="13" s="1"/>
  <c r="P25" i="13"/>
  <c r="J25" i="13"/>
  <c r="K25" i="13" s="1"/>
  <c r="L25" i="13" s="1"/>
  <c r="M25" i="13" s="1"/>
  <c r="P24" i="13"/>
  <c r="J24" i="13"/>
  <c r="K24" i="13" s="1"/>
  <c r="L24" i="13" s="1"/>
  <c r="M24" i="13" s="1"/>
  <c r="P23" i="13"/>
  <c r="J23" i="13"/>
  <c r="K23" i="13" s="1"/>
  <c r="L23" i="13" s="1"/>
  <c r="M23" i="13" s="1"/>
  <c r="P22" i="13"/>
  <c r="J22" i="13"/>
  <c r="K22" i="13" s="1"/>
  <c r="L22" i="13" s="1"/>
  <c r="M22" i="13" s="1"/>
  <c r="P21" i="13"/>
  <c r="J21" i="13"/>
  <c r="K21" i="13" s="1"/>
  <c r="L21" i="13" s="1"/>
  <c r="M21" i="13" s="1"/>
  <c r="P20" i="13"/>
  <c r="J20" i="13"/>
  <c r="K20" i="13" s="1"/>
  <c r="L20" i="13" s="1"/>
  <c r="M20" i="13" s="1"/>
  <c r="P19" i="13"/>
  <c r="J19" i="13"/>
  <c r="K19" i="13" s="1"/>
  <c r="L19" i="13" s="1"/>
  <c r="M19" i="13" s="1"/>
  <c r="P18" i="13"/>
  <c r="J18" i="13"/>
  <c r="K18" i="13" s="1"/>
  <c r="L18" i="13" s="1"/>
  <c r="M18" i="13" s="1"/>
  <c r="P17" i="13"/>
  <c r="J17" i="13"/>
  <c r="K17" i="13" s="1"/>
  <c r="L17" i="13" s="1"/>
  <c r="M17" i="13" s="1"/>
  <c r="P16" i="13"/>
  <c r="J16" i="13"/>
  <c r="K16" i="13" s="1"/>
  <c r="L16" i="13" s="1"/>
  <c r="M16" i="13" s="1"/>
  <c r="P15" i="13"/>
  <c r="J15" i="13"/>
  <c r="K15" i="13" s="1"/>
  <c r="L15" i="13" s="1"/>
  <c r="M15" i="13" s="1"/>
  <c r="P14" i="13"/>
  <c r="J14" i="13"/>
  <c r="K14" i="13" s="1"/>
  <c r="L14" i="13" s="1"/>
  <c r="M14" i="13" s="1"/>
  <c r="P13" i="13"/>
  <c r="J13" i="13"/>
  <c r="K13" i="13" s="1"/>
  <c r="L13" i="13" s="1"/>
  <c r="M13" i="13" s="1"/>
  <c r="P12" i="13"/>
  <c r="J12" i="13"/>
  <c r="K12" i="13" s="1"/>
  <c r="L12" i="13" s="1"/>
  <c r="M12" i="13" s="1"/>
  <c r="P11" i="13"/>
  <c r="J11" i="13"/>
  <c r="K11" i="13" s="1"/>
  <c r="L11" i="13" s="1"/>
  <c r="M11" i="13" s="1"/>
  <c r="P10" i="13"/>
  <c r="J10" i="13"/>
  <c r="K10" i="13" s="1"/>
  <c r="L10" i="13" s="1"/>
  <c r="M10" i="13" s="1"/>
  <c r="P9" i="13"/>
  <c r="J9" i="13"/>
  <c r="K9" i="13" s="1"/>
  <c r="L9" i="13" s="1"/>
  <c r="M9" i="13" s="1"/>
  <c r="P8" i="13"/>
  <c r="J8" i="13"/>
  <c r="K8" i="13" s="1"/>
  <c r="L8" i="13" s="1"/>
  <c r="M8" i="13" s="1"/>
  <c r="P7" i="13"/>
  <c r="J7" i="13"/>
  <c r="K7" i="13" s="1"/>
  <c r="L7" i="13" s="1"/>
  <c r="M7" i="13" s="1"/>
  <c r="P6" i="13"/>
  <c r="J6" i="13"/>
  <c r="K6" i="13" s="1"/>
  <c r="L6" i="13" s="1"/>
  <c r="M6" i="13" s="1"/>
  <c r="P5" i="13"/>
  <c r="J5" i="13"/>
  <c r="K5" i="13" s="1"/>
  <c r="L5" i="13" s="1"/>
  <c r="M5" i="13" s="1"/>
  <c r="P4" i="13"/>
  <c r="J4" i="13"/>
  <c r="K4" i="13" s="1"/>
  <c r="L4" i="13" s="1"/>
  <c r="M4" i="13" s="1"/>
  <c r="P3" i="13"/>
  <c r="J3" i="13"/>
  <c r="K3" i="13" s="1"/>
  <c r="L3" i="13" s="1"/>
  <c r="M3" i="13" s="1"/>
  <c r="P2" i="13"/>
  <c r="J2" i="13"/>
  <c r="K2" i="13" s="1"/>
  <c r="L2" i="13" s="1"/>
  <c r="M2" i="13" s="1"/>
  <c r="N62" i="3"/>
  <c r="O62" i="3" s="1"/>
  <c r="P62" i="3" s="1"/>
  <c r="Q62" i="3" s="1"/>
  <c r="G62" i="3"/>
  <c r="H62" i="3" s="1"/>
  <c r="N105" i="5"/>
  <c r="O105" i="5" s="1"/>
  <c r="P105" i="5" s="1"/>
  <c r="Q105" i="5" s="1"/>
  <c r="G105" i="5"/>
  <c r="H105" i="5" s="1"/>
  <c r="N266" i="3" l="1"/>
  <c r="O266" i="3" s="1"/>
  <c r="P266" i="3" s="1"/>
  <c r="Q266" i="3" s="1"/>
  <c r="G266" i="3"/>
  <c r="H266" i="3" s="1"/>
  <c r="N244" i="3"/>
  <c r="O244" i="3" s="1"/>
  <c r="P244" i="3" s="1"/>
  <c r="Q244" i="3" s="1"/>
  <c r="G244" i="3"/>
  <c r="H244" i="3" s="1"/>
  <c r="N243" i="3"/>
  <c r="O243" i="3" s="1"/>
  <c r="P243" i="3" s="1"/>
  <c r="Q243" i="3" s="1"/>
  <c r="G243" i="3"/>
  <c r="H243" i="3" s="1"/>
  <c r="N242" i="3"/>
  <c r="O242" i="3" s="1"/>
  <c r="P242" i="3" s="1"/>
  <c r="Q242" i="3" s="1"/>
  <c r="G242" i="3"/>
  <c r="H242" i="3" s="1"/>
  <c r="N241" i="3"/>
  <c r="O241" i="3" s="1"/>
  <c r="P241" i="3" s="1"/>
  <c r="Q241" i="3" s="1"/>
  <c r="G241" i="3"/>
  <c r="H241" i="3" s="1"/>
  <c r="N240" i="3"/>
  <c r="O240" i="3" s="1"/>
  <c r="P240" i="3" s="1"/>
  <c r="Q240" i="3" s="1"/>
  <c r="G240" i="3"/>
  <c r="H240" i="3" s="1"/>
  <c r="N239" i="3"/>
  <c r="O239" i="3" s="1"/>
  <c r="P239" i="3" s="1"/>
  <c r="Q239" i="3" s="1"/>
  <c r="G239" i="3"/>
  <c r="H239" i="3" s="1"/>
  <c r="N238" i="3"/>
  <c r="O238" i="3" s="1"/>
  <c r="P238" i="3" s="1"/>
  <c r="Q238" i="3" s="1"/>
  <c r="G238" i="3"/>
  <c r="H238" i="3" s="1"/>
  <c r="N237" i="3"/>
  <c r="O237" i="3" s="1"/>
  <c r="P237" i="3" s="1"/>
  <c r="Q237" i="3" s="1"/>
  <c r="G237" i="3"/>
  <c r="H237" i="3" s="1"/>
  <c r="N236" i="3"/>
  <c r="O236" i="3" s="1"/>
  <c r="P236" i="3" s="1"/>
  <c r="Q236" i="3" s="1"/>
  <c r="G236" i="3"/>
  <c r="H236" i="3" s="1"/>
  <c r="N235" i="3"/>
  <c r="O235" i="3" s="1"/>
  <c r="P235" i="3" s="1"/>
  <c r="Q235" i="3" s="1"/>
  <c r="G235" i="3"/>
  <c r="H235" i="3" s="1"/>
  <c r="N234" i="3"/>
  <c r="O234" i="3" s="1"/>
  <c r="P234" i="3" s="1"/>
  <c r="Q234" i="3" s="1"/>
  <c r="G234" i="3"/>
  <c r="H234" i="3" s="1"/>
  <c r="N233" i="3"/>
  <c r="O233" i="3" s="1"/>
  <c r="P233" i="3" s="1"/>
  <c r="Q233" i="3" s="1"/>
  <c r="G233" i="3"/>
  <c r="H233" i="3" s="1"/>
  <c r="N232" i="3"/>
  <c r="O232" i="3" s="1"/>
  <c r="P232" i="3" s="1"/>
  <c r="Q232" i="3" s="1"/>
  <c r="G232" i="3"/>
  <c r="H232" i="3" s="1"/>
  <c r="N231" i="3"/>
  <c r="O231" i="3" s="1"/>
  <c r="P231" i="3" s="1"/>
  <c r="Q231" i="3" s="1"/>
  <c r="G231" i="3"/>
  <c r="H231" i="3" s="1"/>
  <c r="N230" i="3"/>
  <c r="O230" i="3" s="1"/>
  <c r="P230" i="3" s="1"/>
  <c r="Q230" i="3" s="1"/>
  <c r="G230" i="3"/>
  <c r="H230" i="3" s="1"/>
  <c r="N229" i="3"/>
  <c r="O229" i="3" s="1"/>
  <c r="P229" i="3" s="1"/>
  <c r="Q229" i="3" s="1"/>
  <c r="G229" i="3"/>
  <c r="H229" i="3" s="1"/>
  <c r="N228" i="3"/>
  <c r="O228" i="3" s="1"/>
  <c r="P228" i="3" s="1"/>
  <c r="Q228" i="3" s="1"/>
  <c r="G228" i="3"/>
  <c r="H228" i="3" s="1"/>
  <c r="N227" i="3"/>
  <c r="O227" i="3" s="1"/>
  <c r="P227" i="3" s="1"/>
  <c r="Q227" i="3" s="1"/>
  <c r="G227" i="3"/>
  <c r="H227" i="3" s="1"/>
  <c r="N226" i="3"/>
  <c r="O226" i="3" s="1"/>
  <c r="P226" i="3" s="1"/>
  <c r="Q226" i="3" s="1"/>
  <c r="G226" i="3"/>
  <c r="H226" i="3" s="1"/>
  <c r="N225" i="3"/>
  <c r="O225" i="3" s="1"/>
  <c r="P225" i="3" s="1"/>
  <c r="Q225" i="3" s="1"/>
  <c r="G225" i="3"/>
  <c r="H225" i="3" s="1"/>
  <c r="N224" i="3"/>
  <c r="O224" i="3" s="1"/>
  <c r="P224" i="3" s="1"/>
  <c r="Q224" i="3" s="1"/>
  <c r="G224" i="3"/>
  <c r="H224" i="3" s="1"/>
  <c r="N223" i="3"/>
  <c r="O223" i="3" s="1"/>
  <c r="P223" i="3" s="1"/>
  <c r="Q223" i="3" s="1"/>
  <c r="G223" i="3"/>
  <c r="H223" i="3" s="1"/>
  <c r="N222" i="3"/>
  <c r="O222" i="3" s="1"/>
  <c r="P222" i="3" s="1"/>
  <c r="Q222" i="3" s="1"/>
  <c r="G222" i="3"/>
  <c r="H222" i="3" s="1"/>
  <c r="N221" i="3"/>
  <c r="O221" i="3" s="1"/>
  <c r="P221" i="3" s="1"/>
  <c r="Q221" i="3" s="1"/>
  <c r="G221" i="3"/>
  <c r="H221" i="3" s="1"/>
  <c r="N220" i="3"/>
  <c r="O220" i="3" s="1"/>
  <c r="P220" i="3" s="1"/>
  <c r="Q220" i="3" s="1"/>
  <c r="G220" i="3"/>
  <c r="H220" i="3" s="1"/>
  <c r="N219" i="3"/>
  <c r="O219" i="3" s="1"/>
  <c r="P219" i="3" s="1"/>
  <c r="Q219" i="3" s="1"/>
  <c r="G219" i="3"/>
  <c r="H219" i="3" s="1"/>
  <c r="N218" i="3"/>
  <c r="O218" i="3" s="1"/>
  <c r="P218" i="3" s="1"/>
  <c r="Q218" i="3" s="1"/>
  <c r="G218" i="3"/>
  <c r="H218" i="3" s="1"/>
  <c r="N217" i="3"/>
  <c r="O217" i="3" s="1"/>
  <c r="P217" i="3" s="1"/>
  <c r="Q217" i="3" s="1"/>
  <c r="G217" i="3"/>
  <c r="H217" i="3" s="1"/>
  <c r="N216" i="3"/>
  <c r="O216" i="3" s="1"/>
  <c r="P216" i="3" s="1"/>
  <c r="Q216" i="3" s="1"/>
  <c r="G216" i="3"/>
  <c r="H216" i="3" s="1"/>
  <c r="N215" i="3"/>
  <c r="O215" i="3" s="1"/>
  <c r="P215" i="3" s="1"/>
  <c r="Q215" i="3" s="1"/>
  <c r="G215" i="3"/>
  <c r="H215" i="3" s="1"/>
  <c r="N214" i="3"/>
  <c r="O214" i="3" s="1"/>
  <c r="P214" i="3" s="1"/>
  <c r="Q214" i="3" s="1"/>
  <c r="G214" i="3"/>
  <c r="H214" i="3" s="1"/>
  <c r="N213" i="3"/>
  <c r="O213" i="3" s="1"/>
  <c r="P213" i="3" s="1"/>
  <c r="Q213" i="3" s="1"/>
  <c r="G213" i="3"/>
  <c r="H213" i="3" s="1"/>
  <c r="N212" i="3"/>
  <c r="O212" i="3" s="1"/>
  <c r="P212" i="3" s="1"/>
  <c r="Q212" i="3" s="1"/>
  <c r="G212" i="3"/>
  <c r="H212" i="3" s="1"/>
  <c r="N211" i="3"/>
  <c r="O211" i="3" s="1"/>
  <c r="P211" i="3" s="1"/>
  <c r="Q211" i="3" s="1"/>
  <c r="G211" i="3"/>
  <c r="H211" i="3" s="1"/>
  <c r="N210" i="3"/>
  <c r="O210" i="3" s="1"/>
  <c r="P210" i="3" s="1"/>
  <c r="Q210" i="3" s="1"/>
  <c r="G210" i="3"/>
  <c r="H210" i="3" s="1"/>
  <c r="N209" i="3"/>
  <c r="O209" i="3" s="1"/>
  <c r="P209" i="3" s="1"/>
  <c r="Q209" i="3" s="1"/>
  <c r="G209" i="3"/>
  <c r="H209" i="3" s="1"/>
  <c r="N208" i="3"/>
  <c r="O208" i="3" s="1"/>
  <c r="P208" i="3" s="1"/>
  <c r="Q208" i="3" s="1"/>
  <c r="G208" i="3"/>
  <c r="H208" i="3" s="1"/>
  <c r="N207" i="3"/>
  <c r="O207" i="3" s="1"/>
  <c r="P207" i="3" s="1"/>
  <c r="Q207" i="3" s="1"/>
  <c r="G207" i="3"/>
  <c r="H207" i="3" s="1"/>
  <c r="N206" i="3"/>
  <c r="O206" i="3" s="1"/>
  <c r="P206" i="3" s="1"/>
  <c r="Q206" i="3" s="1"/>
  <c r="G206" i="3"/>
  <c r="H206" i="3" s="1"/>
  <c r="N205" i="3"/>
  <c r="O205" i="3" s="1"/>
  <c r="P205" i="3" s="1"/>
  <c r="Q205" i="3" s="1"/>
  <c r="G205" i="3"/>
  <c r="H205" i="3" s="1"/>
  <c r="N204" i="3"/>
  <c r="O204" i="3" s="1"/>
  <c r="P204" i="3" s="1"/>
  <c r="Q204" i="3" s="1"/>
  <c r="G204" i="3"/>
  <c r="H204" i="3" s="1"/>
  <c r="N203" i="3"/>
  <c r="O203" i="3" s="1"/>
  <c r="P203" i="3" s="1"/>
  <c r="Q203" i="3" s="1"/>
  <c r="G203" i="3"/>
  <c r="H203" i="3" s="1"/>
  <c r="N202" i="3"/>
  <c r="O202" i="3" s="1"/>
  <c r="P202" i="3" s="1"/>
  <c r="Q202" i="3" s="1"/>
  <c r="G202" i="3"/>
  <c r="H202" i="3" s="1"/>
  <c r="N201" i="3"/>
  <c r="O201" i="3" s="1"/>
  <c r="P201" i="3" s="1"/>
  <c r="Q201" i="3" s="1"/>
  <c r="G201" i="3"/>
  <c r="H201" i="3" s="1"/>
  <c r="N200" i="3"/>
  <c r="O200" i="3" s="1"/>
  <c r="P200" i="3" s="1"/>
  <c r="Q200" i="3" s="1"/>
  <c r="G200" i="3"/>
  <c r="H200" i="3" s="1"/>
  <c r="N199" i="3"/>
  <c r="O199" i="3" s="1"/>
  <c r="P199" i="3" s="1"/>
  <c r="Q199" i="3" s="1"/>
  <c r="G199" i="3"/>
  <c r="H199" i="3" s="1"/>
  <c r="N198" i="3"/>
  <c r="O198" i="3" s="1"/>
  <c r="P198" i="3" s="1"/>
  <c r="Q198" i="3" s="1"/>
  <c r="G198" i="3"/>
  <c r="H198" i="3" s="1"/>
  <c r="N197" i="3"/>
  <c r="O197" i="3" s="1"/>
  <c r="P197" i="3" s="1"/>
  <c r="Q197" i="3" s="1"/>
  <c r="G197" i="3"/>
  <c r="H197" i="3" s="1"/>
  <c r="N196" i="3"/>
  <c r="O196" i="3" s="1"/>
  <c r="P196" i="3" s="1"/>
  <c r="Q196" i="3" s="1"/>
  <c r="G196" i="3"/>
  <c r="H196" i="3" s="1"/>
  <c r="N195" i="3"/>
  <c r="O195" i="3" s="1"/>
  <c r="P195" i="3" s="1"/>
  <c r="Q195" i="3" s="1"/>
  <c r="G195" i="3"/>
  <c r="H195" i="3" s="1"/>
  <c r="N194" i="3"/>
  <c r="O194" i="3" s="1"/>
  <c r="P194" i="3" s="1"/>
  <c r="Q194" i="3" s="1"/>
  <c r="G194" i="3"/>
  <c r="H194" i="3" s="1"/>
  <c r="N193" i="3"/>
  <c r="O193" i="3" s="1"/>
  <c r="P193" i="3" s="1"/>
  <c r="Q193" i="3" s="1"/>
  <c r="G193" i="3"/>
  <c r="H193" i="3" s="1"/>
  <c r="N192" i="3"/>
  <c r="O192" i="3" s="1"/>
  <c r="P192" i="3" s="1"/>
  <c r="Q192" i="3" s="1"/>
  <c r="G192" i="3"/>
  <c r="H192" i="3" s="1"/>
  <c r="N191" i="3"/>
  <c r="O191" i="3" s="1"/>
  <c r="P191" i="3" s="1"/>
  <c r="Q191" i="3" s="1"/>
  <c r="G191" i="3"/>
  <c r="H191" i="3" s="1"/>
  <c r="N190" i="3"/>
  <c r="O190" i="3" s="1"/>
  <c r="P190" i="3" s="1"/>
  <c r="Q190" i="3" s="1"/>
  <c r="G190" i="3"/>
  <c r="H190" i="3" s="1"/>
  <c r="N189" i="3"/>
  <c r="O189" i="3" s="1"/>
  <c r="P189" i="3" s="1"/>
  <c r="Q189" i="3" s="1"/>
  <c r="G189" i="3"/>
  <c r="H189" i="3" s="1"/>
  <c r="N188" i="3"/>
  <c r="O188" i="3" s="1"/>
  <c r="P188" i="3" s="1"/>
  <c r="Q188" i="3" s="1"/>
  <c r="G188" i="3"/>
  <c r="H188" i="3" s="1"/>
  <c r="N187" i="3"/>
  <c r="O187" i="3" s="1"/>
  <c r="P187" i="3" s="1"/>
  <c r="Q187" i="3" s="1"/>
  <c r="G187" i="3"/>
  <c r="H187" i="3" s="1"/>
  <c r="N186" i="3"/>
  <c r="O186" i="3" s="1"/>
  <c r="P186" i="3" s="1"/>
  <c r="Q186" i="3" s="1"/>
  <c r="G186" i="3"/>
  <c r="H186" i="3" s="1"/>
  <c r="N185" i="3"/>
  <c r="O185" i="3" s="1"/>
  <c r="P185" i="3" s="1"/>
  <c r="Q185" i="3" s="1"/>
  <c r="G185" i="3"/>
  <c r="H185" i="3" s="1"/>
  <c r="N184" i="3"/>
  <c r="O184" i="3" s="1"/>
  <c r="P184" i="3" s="1"/>
  <c r="Q184" i="3" s="1"/>
  <c r="G184" i="3"/>
  <c r="H184" i="3" s="1"/>
  <c r="N183" i="3"/>
  <c r="O183" i="3" s="1"/>
  <c r="P183" i="3" s="1"/>
  <c r="Q183" i="3" s="1"/>
  <c r="G183" i="3"/>
  <c r="H183" i="3" s="1"/>
  <c r="N182" i="3"/>
  <c r="O182" i="3" s="1"/>
  <c r="P182" i="3" s="1"/>
  <c r="Q182" i="3" s="1"/>
  <c r="G182" i="3"/>
  <c r="H182" i="3" s="1"/>
  <c r="N181" i="3"/>
  <c r="O181" i="3" s="1"/>
  <c r="P181" i="3" s="1"/>
  <c r="Q181" i="3" s="1"/>
  <c r="G181" i="3"/>
  <c r="H181" i="3" s="1"/>
  <c r="N180" i="3"/>
  <c r="O180" i="3" s="1"/>
  <c r="P180" i="3" s="1"/>
  <c r="Q180" i="3" s="1"/>
  <c r="G180" i="3"/>
  <c r="H180" i="3" s="1"/>
  <c r="N179" i="3"/>
  <c r="O179" i="3" s="1"/>
  <c r="P179" i="3" s="1"/>
  <c r="Q179" i="3" s="1"/>
  <c r="G179" i="3"/>
  <c r="H179" i="3" s="1"/>
  <c r="N178" i="3"/>
  <c r="O178" i="3" s="1"/>
  <c r="P178" i="3" s="1"/>
  <c r="Q178" i="3" s="1"/>
  <c r="G178" i="3"/>
  <c r="H178" i="3" s="1"/>
  <c r="N177" i="3"/>
  <c r="O177" i="3" s="1"/>
  <c r="P177" i="3" s="1"/>
  <c r="Q177" i="3" s="1"/>
  <c r="G177" i="3"/>
  <c r="H177" i="3" s="1"/>
  <c r="N176" i="3"/>
  <c r="O176" i="3" s="1"/>
  <c r="P176" i="3" s="1"/>
  <c r="Q176" i="3" s="1"/>
  <c r="G176" i="3"/>
  <c r="H176" i="3" s="1"/>
  <c r="N175" i="3"/>
  <c r="O175" i="3" s="1"/>
  <c r="P175" i="3" s="1"/>
  <c r="Q175" i="3" s="1"/>
  <c r="G175" i="3"/>
  <c r="H175" i="3" s="1"/>
  <c r="N174" i="3"/>
  <c r="O174" i="3" s="1"/>
  <c r="P174" i="3" s="1"/>
  <c r="Q174" i="3" s="1"/>
  <c r="G174" i="3"/>
  <c r="H174" i="3" s="1"/>
  <c r="N173" i="3"/>
  <c r="O173" i="3" s="1"/>
  <c r="P173" i="3" s="1"/>
  <c r="Q173" i="3" s="1"/>
  <c r="G173" i="3"/>
  <c r="H173" i="3" s="1"/>
  <c r="N172" i="3"/>
  <c r="O172" i="3" s="1"/>
  <c r="P172" i="3" s="1"/>
  <c r="Q172" i="3" s="1"/>
  <c r="G172" i="3"/>
  <c r="H172" i="3" s="1"/>
  <c r="N171" i="3"/>
  <c r="O171" i="3" s="1"/>
  <c r="P171" i="3" s="1"/>
  <c r="Q171" i="3" s="1"/>
  <c r="G171" i="3"/>
  <c r="H171" i="3" s="1"/>
  <c r="N170" i="3"/>
  <c r="O170" i="3" s="1"/>
  <c r="P170" i="3" s="1"/>
  <c r="Q170" i="3" s="1"/>
  <c r="G170" i="3"/>
  <c r="H170" i="3" s="1"/>
  <c r="N169" i="3"/>
  <c r="O169" i="3" s="1"/>
  <c r="P169" i="3" s="1"/>
  <c r="Q169" i="3" s="1"/>
  <c r="G169" i="3"/>
  <c r="H169" i="3" s="1"/>
  <c r="N168" i="3"/>
  <c r="O168" i="3" s="1"/>
  <c r="P168" i="3" s="1"/>
  <c r="Q168" i="3" s="1"/>
  <c r="G168" i="3"/>
  <c r="H168" i="3" s="1"/>
  <c r="N167" i="3"/>
  <c r="O167" i="3" s="1"/>
  <c r="P167" i="3" s="1"/>
  <c r="Q167" i="3" s="1"/>
  <c r="G167" i="3"/>
  <c r="H167" i="3" s="1"/>
  <c r="N166" i="3"/>
  <c r="O166" i="3" s="1"/>
  <c r="P166" i="3" s="1"/>
  <c r="Q166" i="3" s="1"/>
  <c r="G166" i="3"/>
  <c r="H166" i="3" s="1"/>
  <c r="N165" i="3"/>
  <c r="O165" i="3" s="1"/>
  <c r="P165" i="3" s="1"/>
  <c r="Q165" i="3" s="1"/>
  <c r="G165" i="3"/>
  <c r="H165" i="3" s="1"/>
  <c r="N164" i="3"/>
  <c r="O164" i="3" s="1"/>
  <c r="P164" i="3" s="1"/>
  <c r="Q164" i="3" s="1"/>
  <c r="G164" i="3"/>
  <c r="H164" i="3" s="1"/>
  <c r="N163" i="3"/>
  <c r="O163" i="3" s="1"/>
  <c r="P163" i="3" s="1"/>
  <c r="Q163" i="3" s="1"/>
  <c r="G163" i="3"/>
  <c r="H163" i="3" s="1"/>
  <c r="N162" i="3"/>
  <c r="O162" i="3" s="1"/>
  <c r="P162" i="3" s="1"/>
  <c r="Q162" i="3" s="1"/>
  <c r="G162" i="3"/>
  <c r="H162" i="3" s="1"/>
  <c r="N161" i="3"/>
  <c r="O161" i="3" s="1"/>
  <c r="P161" i="3" s="1"/>
  <c r="Q161" i="3" s="1"/>
  <c r="G161" i="3"/>
  <c r="H161" i="3" s="1"/>
  <c r="N160" i="3"/>
  <c r="O160" i="3" s="1"/>
  <c r="P160" i="3" s="1"/>
  <c r="Q160" i="3" s="1"/>
  <c r="G160" i="3"/>
  <c r="H160" i="3" s="1"/>
  <c r="N159" i="3"/>
  <c r="O159" i="3" s="1"/>
  <c r="P159" i="3" s="1"/>
  <c r="Q159" i="3" s="1"/>
  <c r="G159" i="3"/>
  <c r="H159" i="3" s="1"/>
  <c r="N158" i="3"/>
  <c r="O158" i="3" s="1"/>
  <c r="P158" i="3" s="1"/>
  <c r="Q158" i="3" s="1"/>
  <c r="G158" i="3"/>
  <c r="H158" i="3" s="1"/>
  <c r="N157" i="3"/>
  <c r="O157" i="3" s="1"/>
  <c r="P157" i="3" s="1"/>
  <c r="Q157" i="3" s="1"/>
  <c r="G157" i="3"/>
  <c r="H157" i="3" s="1"/>
  <c r="N156" i="3"/>
  <c r="O156" i="3" s="1"/>
  <c r="P156" i="3" s="1"/>
  <c r="Q156" i="3" s="1"/>
  <c r="G156" i="3"/>
  <c r="H156" i="3" s="1"/>
  <c r="N155" i="3"/>
  <c r="O155" i="3" s="1"/>
  <c r="P155" i="3" s="1"/>
  <c r="Q155" i="3" s="1"/>
  <c r="G155" i="3"/>
  <c r="H155" i="3" s="1"/>
  <c r="N154" i="3"/>
  <c r="O154" i="3" s="1"/>
  <c r="P154" i="3" s="1"/>
  <c r="Q154" i="3" s="1"/>
  <c r="G154" i="3"/>
  <c r="H154" i="3" s="1"/>
  <c r="N153" i="3"/>
  <c r="O153" i="3" s="1"/>
  <c r="P153" i="3" s="1"/>
  <c r="Q153" i="3" s="1"/>
  <c r="G153" i="3"/>
  <c r="H153" i="3" s="1"/>
  <c r="N152" i="3"/>
  <c r="O152" i="3" s="1"/>
  <c r="P152" i="3" s="1"/>
  <c r="Q152" i="3" s="1"/>
  <c r="G152" i="3"/>
  <c r="H152" i="3" s="1"/>
  <c r="N151" i="3"/>
  <c r="O151" i="3" s="1"/>
  <c r="P151" i="3" s="1"/>
  <c r="Q151" i="3" s="1"/>
  <c r="G151" i="3"/>
  <c r="H151" i="3" s="1"/>
  <c r="N150" i="3"/>
  <c r="O150" i="3" s="1"/>
  <c r="P150" i="3" s="1"/>
  <c r="Q150" i="3" s="1"/>
  <c r="G150" i="3"/>
  <c r="H150" i="3" s="1"/>
  <c r="N149" i="3"/>
  <c r="O149" i="3" s="1"/>
  <c r="P149" i="3" s="1"/>
  <c r="Q149" i="3" s="1"/>
  <c r="G149" i="3"/>
  <c r="H149" i="3" s="1"/>
  <c r="N148" i="3"/>
  <c r="O148" i="3" s="1"/>
  <c r="P148" i="3" s="1"/>
  <c r="Q148" i="3" s="1"/>
  <c r="G148" i="3"/>
  <c r="H148" i="3" s="1"/>
  <c r="N147" i="3"/>
  <c r="O147" i="3" s="1"/>
  <c r="P147" i="3" s="1"/>
  <c r="Q147" i="3" s="1"/>
  <c r="G147" i="3"/>
  <c r="H147" i="3" s="1"/>
  <c r="N146" i="3"/>
  <c r="O146" i="3" s="1"/>
  <c r="P146" i="3" s="1"/>
  <c r="Q146" i="3" s="1"/>
  <c r="G146" i="3"/>
  <c r="H146" i="3" s="1"/>
  <c r="N145" i="3"/>
  <c r="O145" i="3" s="1"/>
  <c r="P145" i="3" s="1"/>
  <c r="Q145" i="3" s="1"/>
  <c r="G145" i="3"/>
  <c r="H145" i="3" s="1"/>
  <c r="N144" i="3"/>
  <c r="O144" i="3" s="1"/>
  <c r="P144" i="3" s="1"/>
  <c r="Q144" i="3" s="1"/>
  <c r="G144" i="3"/>
  <c r="H144" i="3" s="1"/>
  <c r="N143" i="3"/>
  <c r="O143" i="3" s="1"/>
  <c r="P143" i="3" s="1"/>
  <c r="Q143" i="3" s="1"/>
  <c r="G143" i="3"/>
  <c r="H143" i="3" s="1"/>
  <c r="N142" i="3"/>
  <c r="O142" i="3" s="1"/>
  <c r="P142" i="3" s="1"/>
  <c r="Q142" i="3" s="1"/>
  <c r="G142" i="3"/>
  <c r="H142" i="3" s="1"/>
  <c r="N141" i="3"/>
  <c r="O141" i="3" s="1"/>
  <c r="P141" i="3" s="1"/>
  <c r="Q141" i="3" s="1"/>
  <c r="G141" i="3"/>
  <c r="H141" i="3" s="1"/>
  <c r="N140" i="3"/>
  <c r="O140" i="3" s="1"/>
  <c r="P140" i="3" s="1"/>
  <c r="Q140" i="3" s="1"/>
  <c r="G140" i="3"/>
  <c r="H140" i="3" s="1"/>
  <c r="N139" i="3"/>
  <c r="O139" i="3" s="1"/>
  <c r="P139" i="3" s="1"/>
  <c r="Q139" i="3" s="1"/>
  <c r="G139" i="3"/>
  <c r="H139" i="3" s="1"/>
  <c r="N138" i="3"/>
  <c r="O138" i="3" s="1"/>
  <c r="P138" i="3" s="1"/>
  <c r="Q138" i="3" s="1"/>
  <c r="G138" i="3"/>
  <c r="H138" i="3" s="1"/>
  <c r="N137" i="3"/>
  <c r="O137" i="3" s="1"/>
  <c r="P137" i="3" s="1"/>
  <c r="Q137" i="3" s="1"/>
  <c r="G137" i="3"/>
  <c r="H137" i="3" s="1"/>
  <c r="N136" i="3"/>
  <c r="O136" i="3" s="1"/>
  <c r="P136" i="3" s="1"/>
  <c r="Q136" i="3" s="1"/>
  <c r="G136" i="3"/>
  <c r="H136" i="3" s="1"/>
  <c r="N135" i="3"/>
  <c r="O135" i="3" s="1"/>
  <c r="P135" i="3" s="1"/>
  <c r="Q135" i="3" s="1"/>
  <c r="G135" i="3"/>
  <c r="H135" i="3" s="1"/>
  <c r="N134" i="3"/>
  <c r="O134" i="3" s="1"/>
  <c r="P134" i="3" s="1"/>
  <c r="Q134" i="3" s="1"/>
  <c r="G134" i="3"/>
  <c r="H134" i="3" s="1"/>
  <c r="N133" i="3"/>
  <c r="O133" i="3" s="1"/>
  <c r="P133" i="3" s="1"/>
  <c r="Q133" i="3" s="1"/>
  <c r="G133" i="3"/>
  <c r="H133" i="3" s="1"/>
  <c r="N132" i="3"/>
  <c r="O132" i="3" s="1"/>
  <c r="P132" i="3" s="1"/>
  <c r="Q132" i="3" s="1"/>
  <c r="G132" i="3"/>
  <c r="H132" i="3" s="1"/>
  <c r="N131" i="3"/>
  <c r="O131" i="3" s="1"/>
  <c r="P131" i="3" s="1"/>
  <c r="Q131" i="3" s="1"/>
  <c r="G131" i="3"/>
  <c r="H131" i="3" s="1"/>
  <c r="N130" i="3"/>
  <c r="O130" i="3" s="1"/>
  <c r="P130" i="3" s="1"/>
  <c r="Q130" i="3" s="1"/>
  <c r="G130" i="3"/>
  <c r="H130" i="3" s="1"/>
  <c r="N129" i="3"/>
  <c r="O129" i="3" s="1"/>
  <c r="P129" i="3" s="1"/>
  <c r="Q129" i="3" s="1"/>
  <c r="G129" i="3"/>
  <c r="H129" i="3" s="1"/>
  <c r="N128" i="3"/>
  <c r="O128" i="3" s="1"/>
  <c r="P128" i="3" s="1"/>
  <c r="Q128" i="3" s="1"/>
  <c r="G128" i="3"/>
  <c r="H128" i="3" s="1"/>
  <c r="N127" i="3"/>
  <c r="O127" i="3" s="1"/>
  <c r="P127" i="3" s="1"/>
  <c r="Q127" i="3" s="1"/>
  <c r="G127" i="3"/>
  <c r="H127" i="3" s="1"/>
  <c r="N126" i="3"/>
  <c r="O126" i="3" s="1"/>
  <c r="P126" i="3" s="1"/>
  <c r="Q126" i="3" s="1"/>
  <c r="G126" i="3"/>
  <c r="H126" i="3" s="1"/>
  <c r="N125" i="3"/>
  <c r="O125" i="3" s="1"/>
  <c r="P125" i="3" s="1"/>
  <c r="Q125" i="3" s="1"/>
  <c r="G125" i="3"/>
  <c r="H125" i="3" s="1"/>
  <c r="N124" i="3"/>
  <c r="O124" i="3" s="1"/>
  <c r="P124" i="3" s="1"/>
  <c r="Q124" i="3" s="1"/>
  <c r="G124" i="3"/>
  <c r="H124" i="3" s="1"/>
  <c r="N123" i="3"/>
  <c r="O123" i="3" s="1"/>
  <c r="P123" i="3" s="1"/>
  <c r="Q123" i="3" s="1"/>
  <c r="G123" i="3"/>
  <c r="H123" i="3" s="1"/>
  <c r="N122" i="3"/>
  <c r="O122" i="3" s="1"/>
  <c r="P122" i="3" s="1"/>
  <c r="Q122" i="3" s="1"/>
  <c r="G122" i="3"/>
  <c r="H122" i="3" s="1"/>
  <c r="N121" i="3"/>
  <c r="O121" i="3" s="1"/>
  <c r="P121" i="3" s="1"/>
  <c r="Q121" i="3" s="1"/>
  <c r="G121" i="3"/>
  <c r="H121" i="3" s="1"/>
  <c r="N120" i="3"/>
  <c r="O120" i="3" s="1"/>
  <c r="P120" i="3" s="1"/>
  <c r="Q120" i="3" s="1"/>
  <c r="G120" i="3"/>
  <c r="H120" i="3" s="1"/>
  <c r="N119" i="3"/>
  <c r="O119" i="3" s="1"/>
  <c r="P119" i="3" s="1"/>
  <c r="Q119" i="3" s="1"/>
  <c r="G119" i="3"/>
  <c r="H119" i="3" s="1"/>
  <c r="N118" i="3"/>
  <c r="O118" i="3" s="1"/>
  <c r="P118" i="3" s="1"/>
  <c r="Q118" i="3" s="1"/>
  <c r="G118" i="3"/>
  <c r="H118" i="3" s="1"/>
  <c r="N117" i="3"/>
  <c r="O117" i="3" s="1"/>
  <c r="P117" i="3" s="1"/>
  <c r="Q117" i="3" s="1"/>
  <c r="G117" i="3"/>
  <c r="H117" i="3" s="1"/>
  <c r="N116" i="3"/>
  <c r="O116" i="3" s="1"/>
  <c r="P116" i="3" s="1"/>
  <c r="Q116" i="3" s="1"/>
  <c r="G116" i="3"/>
  <c r="H116" i="3" s="1"/>
  <c r="N115" i="3"/>
  <c r="O115" i="3" s="1"/>
  <c r="P115" i="3" s="1"/>
  <c r="Q115" i="3" s="1"/>
  <c r="G115" i="3"/>
  <c r="H115" i="3" s="1"/>
  <c r="N114" i="3"/>
  <c r="O114" i="3" s="1"/>
  <c r="P114" i="3" s="1"/>
  <c r="Q114" i="3" s="1"/>
  <c r="G114" i="3"/>
  <c r="H114" i="3" s="1"/>
  <c r="N113" i="3"/>
  <c r="O113" i="3" s="1"/>
  <c r="P113" i="3" s="1"/>
  <c r="Q113" i="3" s="1"/>
  <c r="G113" i="3"/>
  <c r="H113" i="3" s="1"/>
  <c r="N112" i="3"/>
  <c r="O112" i="3" s="1"/>
  <c r="P112" i="3" s="1"/>
  <c r="Q112" i="3" s="1"/>
  <c r="G112" i="3"/>
  <c r="H112" i="3" s="1"/>
  <c r="N111" i="3"/>
  <c r="O111" i="3" s="1"/>
  <c r="P111" i="3" s="1"/>
  <c r="Q111" i="3" s="1"/>
  <c r="G111" i="3"/>
  <c r="H111" i="3" s="1"/>
  <c r="N110" i="3"/>
  <c r="O110" i="3" s="1"/>
  <c r="P110" i="3" s="1"/>
  <c r="Q110" i="3" s="1"/>
  <c r="G110" i="3"/>
  <c r="H110" i="3" s="1"/>
  <c r="N109" i="3"/>
  <c r="O109" i="3" s="1"/>
  <c r="P109" i="3" s="1"/>
  <c r="Q109" i="3" s="1"/>
  <c r="G109" i="3"/>
  <c r="H109" i="3" s="1"/>
  <c r="N108" i="3"/>
  <c r="O108" i="3" s="1"/>
  <c r="P108" i="3" s="1"/>
  <c r="Q108" i="3" s="1"/>
  <c r="G108" i="3"/>
  <c r="H108" i="3" s="1"/>
  <c r="N107" i="3"/>
  <c r="O107" i="3" s="1"/>
  <c r="P107" i="3" s="1"/>
  <c r="Q107" i="3" s="1"/>
  <c r="G107" i="3"/>
  <c r="H107" i="3" s="1"/>
  <c r="N106" i="3"/>
  <c r="O106" i="3" s="1"/>
  <c r="P106" i="3" s="1"/>
  <c r="Q106" i="3" s="1"/>
  <c r="G106" i="3"/>
  <c r="H106" i="3" s="1"/>
  <c r="N105" i="3"/>
  <c r="O105" i="3" s="1"/>
  <c r="P105" i="3" s="1"/>
  <c r="Q105" i="3" s="1"/>
  <c r="G105" i="3"/>
  <c r="H105" i="3" s="1"/>
  <c r="N104" i="3"/>
  <c r="O104" i="3" s="1"/>
  <c r="P104" i="3" s="1"/>
  <c r="Q104" i="3" s="1"/>
  <c r="G104" i="3"/>
  <c r="H104" i="3" s="1"/>
  <c r="N103" i="3"/>
  <c r="O103" i="3" s="1"/>
  <c r="P103" i="3" s="1"/>
  <c r="Q103" i="3" s="1"/>
  <c r="G103" i="3"/>
  <c r="H103" i="3" s="1"/>
  <c r="N102" i="3"/>
  <c r="O102" i="3" s="1"/>
  <c r="P102" i="3" s="1"/>
  <c r="Q102" i="3" s="1"/>
  <c r="G102" i="3"/>
  <c r="H102" i="3" s="1"/>
  <c r="N101" i="3"/>
  <c r="O101" i="3" s="1"/>
  <c r="P101" i="3" s="1"/>
  <c r="Q101" i="3" s="1"/>
  <c r="G101" i="3"/>
  <c r="H101" i="3" s="1"/>
  <c r="N100" i="3"/>
  <c r="O100" i="3" s="1"/>
  <c r="P100" i="3" s="1"/>
  <c r="Q100" i="3" s="1"/>
  <c r="G100" i="3"/>
  <c r="H100" i="3" s="1"/>
  <c r="N99" i="3"/>
  <c r="O99" i="3" s="1"/>
  <c r="P99" i="3" s="1"/>
  <c r="Q99" i="3" s="1"/>
  <c r="G99" i="3"/>
  <c r="H99" i="3" s="1"/>
  <c r="N98" i="3"/>
  <c r="O98" i="3" s="1"/>
  <c r="P98" i="3" s="1"/>
  <c r="Q98" i="3" s="1"/>
  <c r="G98" i="3"/>
  <c r="H98" i="3" s="1"/>
  <c r="N97" i="3"/>
  <c r="O97" i="3" s="1"/>
  <c r="P97" i="3" s="1"/>
  <c r="Q97" i="3" s="1"/>
  <c r="G97" i="3"/>
  <c r="H97" i="3" s="1"/>
  <c r="N96" i="3"/>
  <c r="O96" i="3" s="1"/>
  <c r="P96" i="3" s="1"/>
  <c r="Q96" i="3" s="1"/>
  <c r="G96" i="3"/>
  <c r="H96" i="3" s="1"/>
  <c r="N95" i="3"/>
  <c r="O95" i="3" s="1"/>
  <c r="P95" i="3" s="1"/>
  <c r="Q95" i="3" s="1"/>
  <c r="G95" i="3"/>
  <c r="H95" i="3" s="1"/>
  <c r="N94" i="3"/>
  <c r="O94" i="3" s="1"/>
  <c r="P94" i="3" s="1"/>
  <c r="Q94" i="3" s="1"/>
  <c r="G94" i="3"/>
  <c r="H94" i="3" s="1"/>
  <c r="N93" i="3"/>
  <c r="O93" i="3" s="1"/>
  <c r="P93" i="3" s="1"/>
  <c r="Q93" i="3" s="1"/>
  <c r="G93" i="3"/>
  <c r="H93" i="3" s="1"/>
  <c r="N92" i="3"/>
  <c r="O92" i="3" s="1"/>
  <c r="P92" i="3" s="1"/>
  <c r="Q92" i="3" s="1"/>
  <c r="G92" i="3"/>
  <c r="H92" i="3" s="1"/>
  <c r="N91" i="3"/>
  <c r="O91" i="3" s="1"/>
  <c r="P91" i="3" s="1"/>
  <c r="Q91" i="3" s="1"/>
  <c r="G91" i="3"/>
  <c r="H91" i="3" s="1"/>
  <c r="N90" i="3"/>
  <c r="O90" i="3" s="1"/>
  <c r="P90" i="3" s="1"/>
  <c r="Q90" i="3" s="1"/>
  <c r="G90" i="3"/>
  <c r="H90" i="3" s="1"/>
  <c r="N89" i="3"/>
  <c r="O89" i="3" s="1"/>
  <c r="P89" i="3" s="1"/>
  <c r="Q89" i="3" s="1"/>
  <c r="G89" i="3"/>
  <c r="H89" i="3" s="1"/>
  <c r="N88" i="3"/>
  <c r="O88" i="3" s="1"/>
  <c r="P88" i="3" s="1"/>
  <c r="Q88" i="3" s="1"/>
  <c r="G88" i="3"/>
  <c r="H88" i="3" s="1"/>
  <c r="N87" i="3"/>
  <c r="O87" i="3" s="1"/>
  <c r="P87" i="3" s="1"/>
  <c r="Q87" i="3" s="1"/>
  <c r="G87" i="3"/>
  <c r="H87" i="3" s="1"/>
  <c r="N86" i="3"/>
  <c r="O86" i="3" s="1"/>
  <c r="P86" i="3" s="1"/>
  <c r="Q86" i="3" s="1"/>
  <c r="G86" i="3"/>
  <c r="H86" i="3" s="1"/>
  <c r="N85" i="3"/>
  <c r="O85" i="3" s="1"/>
  <c r="P85" i="3" s="1"/>
  <c r="Q85" i="3" s="1"/>
  <c r="G85" i="3"/>
  <c r="H85" i="3" s="1"/>
  <c r="N84" i="3"/>
  <c r="O84" i="3" s="1"/>
  <c r="P84" i="3" s="1"/>
  <c r="Q84" i="3" s="1"/>
  <c r="G84" i="3"/>
  <c r="H84" i="3" s="1"/>
  <c r="N83" i="3"/>
  <c r="O83" i="3" s="1"/>
  <c r="P83" i="3" s="1"/>
  <c r="Q83" i="3" s="1"/>
  <c r="G83" i="3"/>
  <c r="H83" i="3" s="1"/>
  <c r="G392" i="3"/>
  <c r="H392" i="3" s="1"/>
  <c r="G391" i="3"/>
  <c r="H391" i="3" s="1"/>
  <c r="G390" i="3"/>
  <c r="H390" i="3" s="1"/>
  <c r="G389" i="3"/>
  <c r="H389" i="3" s="1"/>
  <c r="G388" i="3"/>
  <c r="H388" i="3" s="1"/>
  <c r="G387" i="3"/>
  <c r="H387" i="3" s="1"/>
  <c r="G386" i="3"/>
  <c r="H386" i="3" s="1"/>
  <c r="G385" i="3"/>
  <c r="H385" i="3" s="1"/>
  <c r="G384" i="3"/>
  <c r="H384" i="3" s="1"/>
  <c r="G383" i="3"/>
  <c r="H383" i="3" s="1"/>
  <c r="G382" i="3"/>
  <c r="H382" i="3" s="1"/>
  <c r="G381" i="3"/>
  <c r="H381" i="3" s="1"/>
  <c r="G380" i="3"/>
  <c r="H380" i="3" s="1"/>
  <c r="G379" i="3"/>
  <c r="H379" i="3" s="1"/>
  <c r="G378" i="3"/>
  <c r="H378" i="3" s="1"/>
  <c r="G377" i="3"/>
  <c r="H377" i="3" s="1"/>
  <c r="G376" i="3"/>
  <c r="H376" i="3" s="1"/>
  <c r="G375" i="3"/>
  <c r="H375" i="3" s="1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G367" i="3"/>
  <c r="H367" i="3" s="1"/>
  <c r="G366" i="3"/>
  <c r="H366" i="3" s="1"/>
  <c r="G365" i="3"/>
  <c r="H365" i="3" s="1"/>
  <c r="G364" i="3"/>
  <c r="H364" i="3" s="1"/>
  <c r="G363" i="3"/>
  <c r="H363" i="3" s="1"/>
  <c r="G362" i="3"/>
  <c r="H362" i="3" s="1"/>
  <c r="G361" i="3"/>
  <c r="H361" i="3" s="1"/>
  <c r="G360" i="3"/>
  <c r="H360" i="3" s="1"/>
  <c r="G359" i="3"/>
  <c r="H359" i="3" s="1"/>
  <c r="G358" i="3"/>
  <c r="H358" i="3" s="1"/>
  <c r="G357" i="3"/>
  <c r="H357" i="3" s="1"/>
  <c r="G356" i="3"/>
  <c r="H356" i="3" s="1"/>
  <c r="G355" i="3"/>
  <c r="H355" i="3" s="1"/>
  <c r="G354" i="3"/>
  <c r="H354" i="3" s="1"/>
  <c r="G353" i="3"/>
  <c r="H353" i="3" s="1"/>
  <c r="G352" i="3"/>
  <c r="H352" i="3" s="1"/>
  <c r="G351" i="3"/>
  <c r="H351" i="3" s="1"/>
  <c r="G350" i="3"/>
  <c r="H350" i="3" s="1"/>
  <c r="G349" i="3"/>
  <c r="H349" i="3" s="1"/>
  <c r="G348" i="3"/>
  <c r="H348" i="3" s="1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G341" i="3"/>
  <c r="H341" i="3" s="1"/>
  <c r="G340" i="3"/>
  <c r="H340" i="3" s="1"/>
  <c r="G339" i="3"/>
  <c r="H339" i="3" s="1"/>
  <c r="G338" i="3"/>
  <c r="H338" i="3" s="1"/>
  <c r="G337" i="3"/>
  <c r="H337" i="3" s="1"/>
  <c r="G336" i="3"/>
  <c r="H336" i="3" s="1"/>
  <c r="G335" i="3"/>
  <c r="H335" i="3" s="1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G328" i="3"/>
  <c r="H328" i="3" s="1"/>
  <c r="G327" i="3"/>
  <c r="H327" i="3" s="1"/>
  <c r="G326" i="3"/>
  <c r="H326" i="3" s="1"/>
  <c r="G325" i="3"/>
  <c r="H325" i="3" s="1"/>
  <c r="G324" i="3"/>
  <c r="H324" i="3" s="1"/>
  <c r="G323" i="3"/>
  <c r="H323" i="3" s="1"/>
  <c r="G322" i="3"/>
  <c r="H322" i="3" s="1"/>
  <c r="G321" i="3"/>
  <c r="H321" i="3" s="1"/>
  <c r="G320" i="3"/>
  <c r="H320" i="3" s="1"/>
  <c r="G319" i="3"/>
  <c r="H319" i="3" s="1"/>
  <c r="G318" i="3"/>
  <c r="H318" i="3" s="1"/>
  <c r="G317" i="3"/>
  <c r="H317" i="3" s="1"/>
  <c r="G316" i="3"/>
  <c r="H316" i="3" s="1"/>
  <c r="G315" i="3"/>
  <c r="H315" i="3" s="1"/>
  <c r="G314" i="3"/>
  <c r="H314" i="3" s="1"/>
  <c r="G313" i="3"/>
  <c r="H313" i="3" s="1"/>
  <c r="G312" i="3"/>
  <c r="H312" i="3" s="1"/>
  <c r="G311" i="3"/>
  <c r="H311" i="3" s="1"/>
  <c r="G310" i="3"/>
  <c r="H310" i="3" s="1"/>
  <c r="G309" i="3"/>
  <c r="H309" i="3" s="1"/>
  <c r="G308" i="3"/>
  <c r="H308" i="3" s="1"/>
  <c r="G307" i="3"/>
  <c r="H307" i="3" s="1"/>
  <c r="G306" i="3"/>
  <c r="H306" i="3" s="1"/>
  <c r="G305" i="3"/>
  <c r="H305" i="3" s="1"/>
  <c r="G304" i="3"/>
  <c r="H304" i="3" s="1"/>
  <c r="G303" i="3"/>
  <c r="H303" i="3" s="1"/>
  <c r="G302" i="3"/>
  <c r="H302" i="3" s="1"/>
  <c r="G301" i="3"/>
  <c r="H301" i="3" s="1"/>
  <c r="G300" i="3"/>
  <c r="H300" i="3" s="1"/>
  <c r="G299" i="3"/>
  <c r="H299" i="3" s="1"/>
  <c r="G298" i="3"/>
  <c r="H298" i="3" s="1"/>
  <c r="G297" i="3"/>
  <c r="H297" i="3" s="1"/>
  <c r="G296" i="3"/>
  <c r="H296" i="3" s="1"/>
  <c r="G295" i="3"/>
  <c r="H295" i="3" s="1"/>
  <c r="G294" i="3"/>
  <c r="H294" i="3" s="1"/>
  <c r="G293" i="3"/>
  <c r="H293" i="3" s="1"/>
  <c r="G292" i="3"/>
  <c r="H292" i="3" s="1"/>
  <c r="G291" i="3"/>
  <c r="H291" i="3" s="1"/>
  <c r="G290" i="3"/>
  <c r="H290" i="3" s="1"/>
  <c r="G289" i="3"/>
  <c r="H289" i="3" s="1"/>
  <c r="G288" i="3"/>
  <c r="H288" i="3" s="1"/>
  <c r="G287" i="3"/>
  <c r="H287" i="3" s="1"/>
  <c r="G286" i="3"/>
  <c r="H286" i="3" s="1"/>
  <c r="G285" i="3"/>
  <c r="H285" i="3" s="1"/>
  <c r="G284" i="3"/>
  <c r="H284" i="3" s="1"/>
  <c r="G283" i="3"/>
  <c r="H283" i="3" s="1"/>
  <c r="G282" i="3"/>
  <c r="H282" i="3" s="1"/>
  <c r="G281" i="3"/>
  <c r="H281" i="3" s="1"/>
  <c r="G280" i="3"/>
  <c r="H280" i="3" s="1"/>
  <c r="G279" i="3"/>
  <c r="H279" i="3" s="1"/>
  <c r="G278" i="3"/>
  <c r="H278" i="3" s="1"/>
  <c r="G277" i="3"/>
  <c r="H277" i="3" s="1"/>
  <c r="G276" i="3"/>
  <c r="H276" i="3" s="1"/>
  <c r="G275" i="3"/>
  <c r="H275" i="3" s="1"/>
  <c r="G274" i="3"/>
  <c r="H274" i="3" s="1"/>
  <c r="G273" i="3"/>
  <c r="H273" i="3" s="1"/>
  <c r="G272" i="3"/>
  <c r="H272" i="3" s="1"/>
  <c r="G271" i="3"/>
  <c r="H271" i="3" s="1"/>
  <c r="G270" i="3"/>
  <c r="H270" i="3" s="1"/>
  <c r="G269" i="3"/>
  <c r="H269" i="3" s="1"/>
  <c r="G268" i="3"/>
  <c r="H268" i="3" s="1"/>
  <c r="G267" i="3"/>
  <c r="H267" i="3" s="1"/>
  <c r="G265" i="3"/>
  <c r="H265" i="3" s="1"/>
  <c r="G264" i="3"/>
  <c r="H264" i="3" s="1"/>
  <c r="G263" i="3"/>
  <c r="H263" i="3" s="1"/>
  <c r="G262" i="3"/>
  <c r="H262" i="3" s="1"/>
  <c r="G261" i="3"/>
  <c r="H261" i="3" s="1"/>
  <c r="G260" i="3"/>
  <c r="H260" i="3" s="1"/>
  <c r="G259" i="3"/>
  <c r="H259" i="3" s="1"/>
  <c r="G258" i="3"/>
  <c r="H258" i="3" s="1"/>
  <c r="G257" i="3"/>
  <c r="H257" i="3" s="1"/>
  <c r="G256" i="3"/>
  <c r="H256" i="3" s="1"/>
  <c r="G255" i="3"/>
  <c r="H255" i="3" s="1"/>
  <c r="G254" i="3"/>
  <c r="H254" i="3" s="1"/>
  <c r="G253" i="3"/>
  <c r="H253" i="3" s="1"/>
  <c r="G252" i="3"/>
  <c r="H252" i="3" s="1"/>
  <c r="G251" i="3"/>
  <c r="H251" i="3" s="1"/>
  <c r="G250" i="3"/>
  <c r="H250" i="3" s="1"/>
  <c r="G249" i="3"/>
  <c r="H249" i="3" s="1"/>
  <c r="G248" i="3"/>
  <c r="H248" i="3" s="1"/>
  <c r="G247" i="3"/>
  <c r="H247" i="3" s="1"/>
  <c r="G246" i="3"/>
  <c r="H246" i="3" s="1"/>
  <c r="G245" i="3"/>
  <c r="H245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O331" i="3" s="1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O316" i="3" s="1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O268" i="3" s="1"/>
  <c r="P268" i="3" s="1"/>
  <c r="Q268" i="3" s="1"/>
  <c r="N267" i="3"/>
  <c r="O267" i="3" s="1"/>
  <c r="P267" i="3" s="1"/>
  <c r="Q267" i="3" s="1"/>
  <c r="N265" i="3"/>
  <c r="O265" i="3" s="1"/>
  <c r="P265" i="3" s="1"/>
  <c r="Q265" i="3" s="1"/>
  <c r="N264" i="3"/>
  <c r="O264" i="3" s="1"/>
  <c r="P264" i="3" s="1"/>
  <c r="Q264" i="3" s="1"/>
  <c r="N263" i="3"/>
  <c r="O263" i="3" s="1"/>
  <c r="P263" i="3" s="1"/>
  <c r="Q263" i="3" s="1"/>
  <c r="N262" i="3"/>
  <c r="O262" i="3" s="1"/>
  <c r="P262" i="3" s="1"/>
  <c r="Q262" i="3" s="1"/>
  <c r="N261" i="3"/>
  <c r="O261" i="3" s="1"/>
  <c r="P261" i="3" s="1"/>
  <c r="Q261" i="3" s="1"/>
  <c r="N260" i="3"/>
  <c r="O260" i="3" s="1"/>
  <c r="P260" i="3" s="1"/>
  <c r="Q260" i="3" s="1"/>
  <c r="N259" i="3"/>
  <c r="O259" i="3" s="1"/>
  <c r="P259" i="3" s="1"/>
  <c r="Q259" i="3" s="1"/>
  <c r="N258" i="3"/>
  <c r="O258" i="3" s="1"/>
  <c r="P258" i="3" s="1"/>
  <c r="Q258" i="3" s="1"/>
  <c r="N257" i="3"/>
  <c r="O257" i="3" s="1"/>
  <c r="P257" i="3" s="1"/>
  <c r="Q257" i="3" s="1"/>
  <c r="N256" i="3"/>
  <c r="O256" i="3" s="1"/>
  <c r="P256" i="3" s="1"/>
  <c r="Q256" i="3" s="1"/>
  <c r="N255" i="3"/>
  <c r="O255" i="3" s="1"/>
  <c r="P255" i="3" s="1"/>
  <c r="Q255" i="3" s="1"/>
  <c r="N254" i="3"/>
  <c r="O254" i="3" s="1"/>
  <c r="P254" i="3" s="1"/>
  <c r="Q254" i="3" s="1"/>
  <c r="N253" i="3"/>
  <c r="O253" i="3" s="1"/>
  <c r="P253" i="3" s="1"/>
  <c r="Q253" i="3" s="1"/>
  <c r="N252" i="3"/>
  <c r="O252" i="3" s="1"/>
  <c r="P252" i="3" s="1"/>
  <c r="Q252" i="3" s="1"/>
  <c r="N251" i="3"/>
  <c r="O251" i="3" s="1"/>
  <c r="P251" i="3" s="1"/>
  <c r="Q251" i="3" s="1"/>
  <c r="N250" i="3"/>
  <c r="O250" i="3" s="1"/>
  <c r="P250" i="3" s="1"/>
  <c r="Q250" i="3" s="1"/>
  <c r="N249" i="3"/>
  <c r="O249" i="3" s="1"/>
  <c r="P249" i="3" s="1"/>
  <c r="Q249" i="3" s="1"/>
  <c r="N248" i="3"/>
  <c r="O248" i="3" s="1"/>
  <c r="P248" i="3" s="1"/>
  <c r="Q248" i="3" s="1"/>
  <c r="N247" i="3"/>
  <c r="O247" i="3" s="1"/>
  <c r="P247" i="3" s="1"/>
  <c r="Q247" i="3" s="1"/>
  <c r="N246" i="3"/>
  <c r="O246" i="3" s="1"/>
  <c r="P246" i="3" s="1"/>
  <c r="Q246" i="3" s="1"/>
  <c r="N245" i="3"/>
  <c r="O245" i="3" s="1"/>
  <c r="P245" i="3" s="1"/>
  <c r="Q245" i="3" s="1"/>
  <c r="N82" i="3"/>
  <c r="O82" i="3" s="1"/>
  <c r="P82" i="3" s="1"/>
  <c r="Q82" i="3" s="1"/>
  <c r="N81" i="3"/>
  <c r="O81" i="3" s="1"/>
  <c r="P81" i="3" s="1"/>
  <c r="Q81" i="3" s="1"/>
  <c r="N80" i="3"/>
  <c r="O80" i="3" s="1"/>
  <c r="P80" i="3" s="1"/>
  <c r="Q80" i="3" s="1"/>
  <c r="N79" i="3"/>
  <c r="O79" i="3" s="1"/>
  <c r="P79" i="3" s="1"/>
  <c r="Q79" i="3" s="1"/>
  <c r="N78" i="3"/>
  <c r="O78" i="3" s="1"/>
  <c r="P78" i="3" s="1"/>
  <c r="Q78" i="3" s="1"/>
  <c r="N77" i="3"/>
  <c r="O77" i="3" s="1"/>
  <c r="P77" i="3" s="1"/>
  <c r="Q77" i="3" s="1"/>
  <c r="N76" i="3"/>
  <c r="O76" i="3" s="1"/>
  <c r="P76" i="3" s="1"/>
  <c r="Q76" i="3" s="1"/>
  <c r="N75" i="3"/>
  <c r="O75" i="3" s="1"/>
  <c r="P75" i="3" s="1"/>
  <c r="Q75" i="3" s="1"/>
  <c r="N74" i="3"/>
  <c r="O74" i="3" s="1"/>
  <c r="P74" i="3" s="1"/>
  <c r="Q74" i="3" s="1"/>
  <c r="N73" i="3"/>
  <c r="O73" i="3" s="1"/>
  <c r="P73" i="3" s="1"/>
  <c r="Q73" i="3" s="1"/>
  <c r="N72" i="3"/>
  <c r="O72" i="3" s="1"/>
  <c r="P72" i="3" s="1"/>
  <c r="Q72" i="3" s="1"/>
  <c r="N71" i="3"/>
  <c r="O71" i="3" s="1"/>
  <c r="P71" i="3" s="1"/>
  <c r="Q71" i="3" s="1"/>
  <c r="N70" i="3"/>
  <c r="O70" i="3" s="1"/>
  <c r="P70" i="3" s="1"/>
  <c r="Q70" i="3" s="1"/>
  <c r="N69" i="3"/>
  <c r="O69" i="3" s="1"/>
  <c r="P69" i="3" s="1"/>
  <c r="Q69" i="3" s="1"/>
  <c r="N68" i="3"/>
  <c r="O68" i="3" s="1"/>
  <c r="P68" i="3" s="1"/>
  <c r="Q68" i="3" s="1"/>
  <c r="N67" i="3"/>
  <c r="O67" i="3" s="1"/>
  <c r="P67" i="3" s="1"/>
  <c r="Q67" i="3" s="1"/>
  <c r="N66" i="3"/>
  <c r="O66" i="3" s="1"/>
  <c r="P66" i="3" s="1"/>
  <c r="Q66" i="3" s="1"/>
  <c r="N65" i="3"/>
  <c r="O65" i="3" s="1"/>
  <c r="P65" i="3" s="1"/>
  <c r="Q65" i="3" s="1"/>
  <c r="N64" i="3"/>
  <c r="O64" i="3" s="1"/>
  <c r="P64" i="3" s="1"/>
  <c r="Q64" i="3" s="1"/>
  <c r="N63" i="3"/>
  <c r="O63" i="3" s="1"/>
  <c r="P63" i="3" s="1"/>
  <c r="Q63" i="3" s="1"/>
  <c r="N61" i="3"/>
  <c r="O61" i="3" s="1"/>
  <c r="P61" i="3" s="1"/>
  <c r="Q61" i="3" s="1"/>
  <c r="N60" i="3"/>
  <c r="O60" i="3" s="1"/>
  <c r="P60" i="3" s="1"/>
  <c r="Q60" i="3" s="1"/>
  <c r="N59" i="3"/>
  <c r="O59" i="3" s="1"/>
  <c r="P59" i="3" s="1"/>
  <c r="Q59" i="3" s="1"/>
  <c r="N58" i="3"/>
  <c r="O58" i="3" s="1"/>
  <c r="P58" i="3" s="1"/>
  <c r="Q58" i="3" s="1"/>
  <c r="N57" i="3"/>
  <c r="O57" i="3" s="1"/>
  <c r="P57" i="3" s="1"/>
  <c r="Q57" i="3" s="1"/>
  <c r="N56" i="3"/>
  <c r="O56" i="3" s="1"/>
  <c r="P56" i="3" s="1"/>
  <c r="Q56" i="3" s="1"/>
  <c r="N55" i="3"/>
  <c r="O55" i="3" s="1"/>
  <c r="P55" i="3" s="1"/>
  <c r="Q55" i="3" s="1"/>
  <c r="N54" i="3"/>
  <c r="O54" i="3" s="1"/>
  <c r="P54" i="3" s="1"/>
  <c r="Q54" i="3" s="1"/>
  <c r="N53" i="3"/>
  <c r="O53" i="3" s="1"/>
  <c r="P53" i="3" s="1"/>
  <c r="Q53" i="3" s="1"/>
  <c r="N52" i="3"/>
  <c r="O52" i="3" s="1"/>
  <c r="P52" i="3" s="1"/>
  <c r="Q52" i="3" s="1"/>
  <c r="N51" i="3"/>
  <c r="O51" i="3" s="1"/>
  <c r="P51" i="3" s="1"/>
  <c r="Q51" i="3" s="1"/>
  <c r="N50" i="3"/>
  <c r="O50" i="3" s="1"/>
  <c r="P50" i="3" s="1"/>
  <c r="Q50" i="3" s="1"/>
  <c r="N49" i="3"/>
  <c r="O49" i="3" s="1"/>
  <c r="P49" i="3" s="1"/>
  <c r="Q49" i="3" s="1"/>
  <c r="N48" i="3"/>
  <c r="O48" i="3" s="1"/>
  <c r="P48" i="3" s="1"/>
  <c r="Q48" i="3" s="1"/>
  <c r="N47" i="3"/>
  <c r="O47" i="3" s="1"/>
  <c r="P47" i="3" s="1"/>
  <c r="Q47" i="3" s="1"/>
  <c r="N46" i="3"/>
  <c r="O46" i="3" s="1"/>
  <c r="P46" i="3" s="1"/>
  <c r="Q46" i="3" s="1"/>
  <c r="N45" i="3"/>
  <c r="O45" i="3" s="1"/>
  <c r="P45" i="3" s="1"/>
  <c r="Q45" i="3" s="1"/>
  <c r="N44" i="3"/>
  <c r="O44" i="3" s="1"/>
  <c r="P44" i="3" s="1"/>
  <c r="Q44" i="3" s="1"/>
  <c r="N43" i="3"/>
  <c r="O43" i="3" s="1"/>
  <c r="P43" i="3" s="1"/>
  <c r="Q43" i="3" s="1"/>
  <c r="N42" i="3"/>
  <c r="O42" i="3" s="1"/>
  <c r="P42" i="3" s="1"/>
  <c r="Q42" i="3" s="1"/>
  <c r="N41" i="3"/>
  <c r="O41" i="3" s="1"/>
  <c r="P41" i="3" s="1"/>
  <c r="Q41" i="3" s="1"/>
  <c r="N40" i="3"/>
  <c r="O40" i="3" s="1"/>
  <c r="P40" i="3" s="1"/>
  <c r="Q40" i="3" s="1"/>
  <c r="N39" i="3"/>
  <c r="O39" i="3" s="1"/>
  <c r="P39" i="3" s="1"/>
  <c r="Q39" i="3" s="1"/>
  <c r="N38" i="3"/>
  <c r="O38" i="3" s="1"/>
  <c r="P38" i="3" s="1"/>
  <c r="Q38" i="3" s="1"/>
  <c r="N37" i="3"/>
  <c r="O37" i="3" s="1"/>
  <c r="P37" i="3" s="1"/>
  <c r="Q37" i="3" s="1"/>
  <c r="N36" i="3"/>
  <c r="O36" i="3" s="1"/>
  <c r="P36" i="3" s="1"/>
  <c r="Q36" i="3" s="1"/>
  <c r="N35" i="3"/>
  <c r="O35" i="3" s="1"/>
  <c r="P35" i="3" s="1"/>
  <c r="Q35" i="3" s="1"/>
  <c r="N34" i="3"/>
  <c r="O34" i="3" s="1"/>
  <c r="P34" i="3" s="1"/>
  <c r="Q34" i="3" s="1"/>
  <c r="N33" i="3"/>
  <c r="O33" i="3" s="1"/>
  <c r="P33" i="3" s="1"/>
  <c r="Q33" i="3" s="1"/>
  <c r="N32" i="3"/>
  <c r="O32" i="3" s="1"/>
  <c r="P32" i="3" s="1"/>
  <c r="Q32" i="3" s="1"/>
  <c r="N31" i="3"/>
  <c r="O31" i="3" s="1"/>
  <c r="P31" i="3" s="1"/>
  <c r="Q31" i="3" s="1"/>
  <c r="N30" i="3"/>
  <c r="O30" i="3" s="1"/>
  <c r="P30" i="3" s="1"/>
  <c r="Q30" i="3" s="1"/>
  <c r="N29" i="3"/>
  <c r="O29" i="3" s="1"/>
  <c r="P29" i="3" s="1"/>
  <c r="Q29" i="3" s="1"/>
  <c r="N28" i="3"/>
  <c r="O28" i="3" s="1"/>
  <c r="P28" i="3" s="1"/>
  <c r="Q28" i="3" s="1"/>
  <c r="N27" i="3"/>
  <c r="O27" i="3" s="1"/>
  <c r="P27" i="3" s="1"/>
  <c r="Q27" i="3" s="1"/>
  <c r="N26" i="3"/>
  <c r="O26" i="3" s="1"/>
  <c r="P26" i="3" s="1"/>
  <c r="Q26" i="3" s="1"/>
  <c r="N25" i="3"/>
  <c r="O25" i="3" s="1"/>
  <c r="P25" i="3" s="1"/>
  <c r="Q25" i="3" s="1"/>
  <c r="N24" i="3"/>
  <c r="O24" i="3" s="1"/>
  <c r="P24" i="3" s="1"/>
  <c r="Q24" i="3" s="1"/>
  <c r="N23" i="3"/>
  <c r="O23" i="3" s="1"/>
  <c r="P23" i="3" s="1"/>
  <c r="Q23" i="3" s="1"/>
  <c r="N22" i="3"/>
  <c r="O22" i="3" s="1"/>
  <c r="P22" i="3" s="1"/>
  <c r="Q22" i="3" s="1"/>
  <c r="N21" i="3"/>
  <c r="O21" i="3" s="1"/>
  <c r="P21" i="3" s="1"/>
  <c r="Q21" i="3" s="1"/>
  <c r="N20" i="3"/>
  <c r="O20" i="3" s="1"/>
  <c r="P20" i="3" s="1"/>
  <c r="Q20" i="3" s="1"/>
  <c r="N19" i="3"/>
  <c r="O19" i="3" s="1"/>
  <c r="P19" i="3" s="1"/>
  <c r="Q19" i="3" s="1"/>
  <c r="N18" i="3"/>
  <c r="N17" i="3"/>
  <c r="O17" i="3" s="1"/>
  <c r="P17" i="3" s="1"/>
  <c r="Q17" i="3" s="1"/>
  <c r="N16" i="3"/>
  <c r="O16" i="3" s="1"/>
  <c r="P16" i="3" s="1"/>
  <c r="Q16" i="3" s="1"/>
  <c r="N15" i="3"/>
  <c r="O15" i="3" s="1"/>
  <c r="P15" i="3" s="1"/>
  <c r="Q15" i="3" s="1"/>
  <c r="N14" i="3"/>
  <c r="O14" i="3" s="1"/>
  <c r="P14" i="3" s="1"/>
  <c r="Q14" i="3" s="1"/>
  <c r="N13" i="3"/>
  <c r="O13" i="3" s="1"/>
  <c r="P13" i="3" s="1"/>
  <c r="Q13" i="3" s="1"/>
  <c r="N12" i="3"/>
  <c r="O12" i="3" s="1"/>
  <c r="P12" i="3" s="1"/>
  <c r="Q12" i="3" s="1"/>
  <c r="N11" i="3"/>
  <c r="O11" i="3" s="1"/>
  <c r="P11" i="3" s="1"/>
  <c r="Q11" i="3" s="1"/>
  <c r="N10" i="3"/>
  <c r="O10" i="3" s="1"/>
  <c r="P10" i="3" s="1"/>
  <c r="Q10" i="3" s="1"/>
  <c r="N9" i="3"/>
  <c r="O9" i="3" s="1"/>
  <c r="P9" i="3" s="1"/>
  <c r="Q9" i="3" s="1"/>
  <c r="N8" i="3"/>
  <c r="O8" i="3" s="1"/>
  <c r="P8" i="3" s="1"/>
  <c r="Q8" i="3" s="1"/>
  <c r="N7" i="3"/>
  <c r="O7" i="3" s="1"/>
  <c r="P7" i="3" s="1"/>
  <c r="Q7" i="3" s="1"/>
  <c r="N6" i="3"/>
  <c r="O6" i="3" s="1"/>
  <c r="P6" i="3" s="1"/>
  <c r="Q6" i="3" s="1"/>
  <c r="N5" i="3"/>
  <c r="O5" i="3" s="1"/>
  <c r="P5" i="3" s="1"/>
  <c r="Q5" i="3" s="1"/>
  <c r="N4" i="3"/>
  <c r="O4" i="3" s="1"/>
  <c r="P4" i="3" s="1"/>
  <c r="Q4" i="3" s="1"/>
  <c r="N3" i="3"/>
  <c r="O3" i="3" s="1"/>
  <c r="P3" i="3" s="1"/>
  <c r="Q3" i="3" s="1"/>
  <c r="N2" i="3"/>
  <c r="O2" i="3" s="1"/>
  <c r="P2" i="3" s="1"/>
  <c r="Q2" i="3" s="1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P331" i="3" l="1"/>
  <c r="Q331" i="3" s="1"/>
  <c r="O18" i="3"/>
  <c r="P18" i="3" s="1"/>
  <c r="Q18" i="3" s="1"/>
  <c r="P316" i="3"/>
  <c r="Q31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7E898-E794-4ED6-943C-5DBACC455316}" keepAlive="1" name="Consulta - usuarios (3)" description="Conexión a la consulta 'usuarios (3)' en el libro." type="5" refreshedVersion="0" background="1">
    <dbPr connection="Provider=Microsoft.Mashup.OleDb.1;Data Source=$Workbook$;Location=&quot;usuarios (3)&quot;;Extended Properties=&quot;&quot;" command="SELECT * FROM [usuarios (3)]"/>
  </connection>
  <connection id="2" xr16:uid="{4A3075C1-E72D-4E81-A1C2-49452C0A4C24}" keepAlive="1" name="Consulta - usuarios (5)" description="Conexión a la consulta 'usuarios (5)' en el libro." type="5" refreshedVersion="8" background="1" saveData="1">
    <dbPr connection="Provider=Microsoft.Mashup.OleDb.1;Data Source=$Workbook$;Location=&quot;usuarios (5)&quot;;Extended Properties=&quot;&quot;" command="SELECT * FROM [usuarios (5)]"/>
  </connection>
</connections>
</file>

<file path=xl/sharedStrings.xml><?xml version="1.0" encoding="utf-8"?>
<sst xmlns="http://schemas.openxmlformats.org/spreadsheetml/2006/main" count="18450" uniqueCount="3243">
  <si>
    <t>MOVISTAR</t>
  </si>
  <si>
    <t>CYG ADMINISTRACIÓN</t>
  </si>
  <si>
    <t>Active</t>
  </si>
  <si>
    <t>^8956028100082423196</t>
  </si>
  <si>
    <t>^358353100024687</t>
  </si>
  <si>
    <t>Samsung Galaxy J2 Core Black</t>
  </si>
  <si>
    <t>Ld5_multimedia Empresas 35gb_corp</t>
  </si>
  <si>
    <t>VOZ</t>
  </si>
  <si>
    <t>Rodrigo Esquivel</t>
  </si>
  <si>
    <t>Enaex Rio Loa</t>
  </si>
  <si>
    <t>Operaciones Facility</t>
  </si>
  <si>
    <t>Supervisor Operaciones</t>
  </si>
  <si>
    <t>ANF ENAEX - PLANTA RIO LOA - CALAMA (VIGILANC</t>
  </si>
  <si>
    <t>Operativo</t>
  </si>
  <si>
    <t>^8956028100082156671</t>
  </si>
  <si>
    <t>^357859103447783</t>
  </si>
  <si>
    <t>Samsung Galaxy A10 Black</t>
  </si>
  <si>
    <t>CD Lo Aguirre</t>
  </si>
  <si>
    <t>SCL CD LO AGUIRRE (N641)</t>
  </si>
  <si>
    <t>^8956026100108852883</t>
  </si>
  <si>
    <t>^359062099498849</t>
  </si>
  <si>
    <t>Samsung Galaxy J2 Core Gold</t>
  </si>
  <si>
    <t>Verallia</t>
  </si>
  <si>
    <t>CM VERALLIA PLANTA ROSARIO</t>
  </si>
  <si>
    <t>^8956028100082156630</t>
  </si>
  <si>
    <t>^358353100023093</t>
  </si>
  <si>
    <t>Jbu_mm_empresas_m_hab_sg_corp</t>
  </si>
  <si>
    <t>Norma Quevedo</t>
  </si>
  <si>
    <t>Mall Plaza Alameda</t>
  </si>
  <si>
    <t>Asistente Administrativa</t>
  </si>
  <si>
    <t>SCL MALL PLAZA ALAMEDA</t>
  </si>
  <si>
    <t>^8956023100149825214</t>
  </si>
  <si>
    <t>^359062099233808</t>
  </si>
  <si>
    <t>Richard Canto</t>
  </si>
  <si>
    <t>Mall Plaza Los Angeles</t>
  </si>
  <si>
    <t>Operaciones Facility Sur</t>
  </si>
  <si>
    <t>Supervisor Aseo</t>
  </si>
  <si>
    <t>CM MALL PLAZA LOS ANGELES</t>
  </si>
  <si>
    <t>^8956028200098021446</t>
  </si>
  <si>
    <t>^352630112098858</t>
  </si>
  <si>
    <t>Samsung Galaxy A71 Black</t>
  </si>
  <si>
    <t>Christian Araneda</t>
  </si>
  <si>
    <t>Oficina Renca</t>
  </si>
  <si>
    <t>Sub Gerente Operaciones</t>
  </si>
  <si>
    <t>Estrategico</t>
  </si>
  <si>
    <t>^8956021200043167440</t>
  </si>
  <si>
    <t>^355781100317938</t>
  </si>
  <si>
    <t>Nokia 1.3 Charcoal</t>
  </si>
  <si>
    <t>Supervisor Costanera Center</t>
  </si>
  <si>
    <t>Costanera Center</t>
  </si>
  <si>
    <t>SCL COSTANERA CENTER (S515)</t>
  </si>
  <si>
    <t>^8956028200090759126</t>
  </si>
  <si>
    <t>^355620114625581</t>
  </si>
  <si>
    <t>Samsung Galaxy A01 Black</t>
  </si>
  <si>
    <t>José Luis Seura</t>
  </si>
  <si>
    <t>Mall Plaza Oeste</t>
  </si>
  <si>
    <t>Jefe de Servicio</t>
  </si>
  <si>
    <t>SCL MALL PLAZA OESTE</t>
  </si>
  <si>
    <t>Táctico</t>
  </si>
  <si>
    <t>^8956021200057200087</t>
  </si>
  <si>
    <t>^355781100317854</t>
  </si>
  <si>
    <t>Johanna Davila</t>
  </si>
  <si>
    <t>Easton Center</t>
  </si>
  <si>
    <t>SCL EASTON CENTER</t>
  </si>
  <si>
    <t>^8956023100149825222</t>
  </si>
  <si>
    <t>^359062099232495</t>
  </si>
  <si>
    <t>José Calfunado</t>
  </si>
  <si>
    <t>Univ. Autonoma de Chile</t>
  </si>
  <si>
    <t>Guardia de Seguridad</t>
  </si>
  <si>
    <t>CM UNIV. AUTONOMA DE TEMUCO</t>
  </si>
  <si>
    <t>^8956023100149820173</t>
  </si>
  <si>
    <t>^359062099464239</t>
  </si>
  <si>
    <t>Jefe Turno</t>
  </si>
  <si>
    <t>^8956023100149822377</t>
  </si>
  <si>
    <t>^359062099464346</t>
  </si>
  <si>
    <t>Suspender</t>
  </si>
  <si>
    <t>NA</t>
  </si>
  <si>
    <t>^8956023100149822369</t>
  </si>
  <si>
    <t>^359062099464361</t>
  </si>
  <si>
    <t>Virginia Osorio</t>
  </si>
  <si>
    <t>Mall Plaza Trebol</t>
  </si>
  <si>
    <t>CM MALL PLAZA EL TREBOL</t>
  </si>
  <si>
    <t>^8956028100082156747</t>
  </si>
  <si>
    <t>^358353100036251</t>
  </si>
  <si>
    <t>Pablo Retamal</t>
  </si>
  <si>
    <t>^8956023100149822344</t>
  </si>
  <si>
    <t>^359062099463744</t>
  </si>
  <si>
    <t>Supervisores Plaza trebol</t>
  </si>
  <si>
    <t>^8956023100149752632</t>
  </si>
  <si>
    <t>^350824454232835</t>
  </si>
  <si>
    <t>Alexandra Quiñones</t>
  </si>
  <si>
    <t>Portal Rancagua</t>
  </si>
  <si>
    <t>CM PORTAL RANCAGUA (S504)</t>
  </si>
  <si>
    <t>^8956023100149822351</t>
  </si>
  <si>
    <t>^359062099463702</t>
  </si>
  <si>
    <t>Valeska Vargas</t>
  </si>
  <si>
    <t>Paisajista</t>
  </si>
  <si>
    <t>^8956023100149752889</t>
  </si>
  <si>
    <t>^350824454309138</t>
  </si>
  <si>
    <t>Cristobal Acevedo</t>
  </si>
  <si>
    <t>Jefe de Seguridad</t>
  </si>
  <si>
    <t>^8956026200025757254</t>
  </si>
  <si>
    <t>^352454781910495</t>
  </si>
  <si>
    <t>Samsung Galaxy S21+ Black</t>
  </si>
  <si>
    <t>Héctor Riffo</t>
  </si>
  <si>
    <t>Oficina Concepción</t>
  </si>
  <si>
    <t>Prevención de Riesgos</t>
  </si>
  <si>
    <t>Jefe Prevención de Riesgos</t>
  </si>
  <si>
    <t>Prevención de Riesgo</t>
  </si>
  <si>
    <t>^8956023100149827376</t>
  </si>
  <si>
    <t>^350824454230094</t>
  </si>
  <si>
    <t>Teresa Castro</t>
  </si>
  <si>
    <t>^8956028100082156721</t>
  </si>
  <si>
    <t>^358353100023499</t>
  </si>
  <si>
    <t>Porteria Orica Lampa</t>
  </si>
  <si>
    <t>Orica Lampa</t>
  </si>
  <si>
    <t>ANF ORICA LAMPA</t>
  </si>
  <si>
    <t>^8956023100149821767</t>
  </si>
  <si>
    <t>^359062099464338</t>
  </si>
  <si>
    <t>Paula Quezada</t>
  </si>
  <si>
    <t>Mall Plaza Sur</t>
  </si>
  <si>
    <t>SCL MALL PLAZA SUR</t>
  </si>
  <si>
    <t>^8956023100149827384</t>
  </si>
  <si>
    <t>^350824454298497</t>
  </si>
  <si>
    <t>Nelson Rojas</t>
  </si>
  <si>
    <t>Oficina Antofagasta</t>
  </si>
  <si>
    <t>^8956023100149816734</t>
  </si>
  <si>
    <t>^350824454298323</t>
  </si>
  <si>
    <t>Sonia Arriagada</t>
  </si>
  <si>
    <t>^8956023100149816700</t>
  </si>
  <si>
    <t>^350824454301499</t>
  </si>
  <si>
    <t>Erica Acosta</t>
  </si>
  <si>
    <t>Mall Plaza Independencia</t>
  </si>
  <si>
    <t>SCL SISA INDEPENDENCIA (N802)</t>
  </si>
  <si>
    <t>^8956028100076409672</t>
  </si>
  <si>
    <t>^358353100019158</t>
  </si>
  <si>
    <t>Reclutamiento y Selección</t>
  </si>
  <si>
    <t>Taller Puerto Seco</t>
  </si>
  <si>
    <t>Analista Reclutamiento y Selección</t>
  </si>
  <si>
    <t>Recursos Humanos Mineria e Industrial</t>
  </si>
  <si>
    <t>^8956023100149816726</t>
  </si>
  <si>
    <t>^359062099472349</t>
  </si>
  <si>
    <t>^8956023100149820165</t>
  </si>
  <si>
    <t>^359062099464189</t>
  </si>
  <si>
    <t>Maria Acuña</t>
  </si>
  <si>
    <t>Inacap Chillan</t>
  </si>
  <si>
    <t>CM INACAP - CHILLAN (VIGILANACIA)</t>
  </si>
  <si>
    <t>^8956028100082423204</t>
  </si>
  <si>
    <t>^358353100024422</t>
  </si>
  <si>
    <t>^8956028200091740307</t>
  </si>
  <si>
    <t>^354326207344921</t>
  </si>
  <si>
    <t>Samsung Galaxy A02 Black</t>
  </si>
  <si>
    <t>Nicolas Valdivieso</t>
  </si>
  <si>
    <t>Jefe de Operaciones</t>
  </si>
  <si>
    <t>^8956023100149825123</t>
  </si>
  <si>
    <t>^359062098098830</t>
  </si>
  <si>
    <t>^8956023100149752673</t>
  </si>
  <si>
    <t>^359062098108084</t>
  </si>
  <si>
    <t>Felipe Garate</t>
  </si>
  <si>
    <t>^8956023100149820199</t>
  </si>
  <si>
    <t>^359062099471952</t>
  </si>
  <si>
    <t>^8956027000076129554</t>
  </si>
  <si>
    <t>^354326204351267</t>
  </si>
  <si>
    <t>Jimmy Mendizabal</t>
  </si>
  <si>
    <t>Minera Escondida - Concentradoras</t>
  </si>
  <si>
    <t>Operaciones Mineras</t>
  </si>
  <si>
    <t>ANF MEL - AREA CONCENTRADORA</t>
  </si>
  <si>
    <t>^8956027000076129604</t>
  </si>
  <si>
    <t>^354326204329131</t>
  </si>
  <si>
    <t>Sergio Sepulveda</t>
  </si>
  <si>
    <t>Planificador</t>
  </si>
  <si>
    <t>^8956027000076129679</t>
  </si>
  <si>
    <t>^354326204328927</t>
  </si>
  <si>
    <t>Enzo Lanzarini</t>
  </si>
  <si>
    <t>Minera Escondida - Catodos</t>
  </si>
  <si>
    <t>Administrador de Contrato</t>
  </si>
  <si>
    <t>ANF MEL - AREA CATODOS</t>
  </si>
  <si>
    <t>^8956027000075902035</t>
  </si>
  <si>
    <t>^354326204333802</t>
  </si>
  <si>
    <t>Elizabeth Mujica</t>
  </si>
  <si>
    <t>Prevencionista de Riesgos</t>
  </si>
  <si>
    <t>^8956027000076465230</t>
  </si>
  <si>
    <t>^354326204329867</t>
  </si>
  <si>
    <t>Ricardo Vargas</t>
  </si>
  <si>
    <t>^8956027000076129653</t>
  </si>
  <si>
    <t>^354326204334651</t>
  </si>
  <si>
    <t>Bodega Central MEL</t>
  </si>
  <si>
    <t>Bodeguero</t>
  </si>
  <si>
    <t>^8956028200134470144</t>
  </si>
  <si>
    <t>^354326204340054</t>
  </si>
  <si>
    <t>Operaciones MEL</t>
  </si>
  <si>
    <t>^8956028100082423212</t>
  </si>
  <si>
    <t>^358353100024521</t>
  </si>
  <si>
    <t>Garita</t>
  </si>
  <si>
    <t>Antepuerto Portezuelo</t>
  </si>
  <si>
    <t>ANF ANTEPUERTO PORTEZUELO</t>
  </si>
  <si>
    <t>^8956027000076047848</t>
  </si>
  <si>
    <t>^350824454307413</t>
  </si>
  <si>
    <t>Asistente Reclutamiento</t>
  </si>
  <si>
    <t>Recursos Humanos Facility</t>
  </si>
  <si>
    <t>^8956023100149816742</t>
  </si>
  <si>
    <t>^350824454232850</t>
  </si>
  <si>
    <t>Rosa Carrasco</t>
  </si>
  <si>
    <t>^8956023100149825115</t>
  </si>
  <si>
    <t>^359062098106039</t>
  </si>
  <si>
    <t>Carmen Berna</t>
  </si>
  <si>
    <t>Mall Plaza Tobalaba</t>
  </si>
  <si>
    <t>SCL MALL PLAZA TOBALABA</t>
  </si>
  <si>
    <t>^8956023100149762342</t>
  </si>
  <si>
    <t>^867169049846467</t>
  </si>
  <si>
    <t>Huawei Y5 2018 Leather Black</t>
  </si>
  <si>
    <t>^8956028100082423220</t>
  </si>
  <si>
    <t>^358353100024661</t>
  </si>
  <si>
    <t>Ilson Rojas</t>
  </si>
  <si>
    <t>Enaex Antofagasta</t>
  </si>
  <si>
    <t>Operaciones Facility Norte</t>
  </si>
  <si>
    <t>ANF ENAEX - PLANTA PRILLEX MEJILLONES (VIGILA</t>
  </si>
  <si>
    <t>^8956028100082482028</t>
  </si>
  <si>
    <t>^358353100018630</t>
  </si>
  <si>
    <t>Cristian Cabello</t>
  </si>
  <si>
    <t>Enaex Mejillones</t>
  </si>
  <si>
    <t>^8956028100082482010</t>
  </si>
  <si>
    <t>^358353100019331</t>
  </si>
  <si>
    <t xml:space="preserve">Mejillones puerta 1 </t>
  </si>
  <si>
    <t>^8956021200057200061</t>
  </si>
  <si>
    <t>^355781100322334</t>
  </si>
  <si>
    <t>Rossy Dorante</t>
  </si>
  <si>
    <t>^8956026100108852891</t>
  </si>
  <si>
    <t>^359062099473750</t>
  </si>
  <si>
    <t>Christopher Valenzuela</t>
  </si>
  <si>
    <t>Inacap Rancagua</t>
  </si>
  <si>
    <t>CM INACAP - RANCAGUA (VIGILANCIA)</t>
  </si>
  <si>
    <t>^8956026100108852909</t>
  </si>
  <si>
    <t>^359062099498427</t>
  </si>
  <si>
    <t>^8956021200056728930</t>
  </si>
  <si>
    <t>^355781100319389</t>
  </si>
  <si>
    <t>^8956028100082156598</t>
  </si>
  <si>
    <t>^354326207372559</t>
  </si>
  <si>
    <t>Claudio Higuera</t>
  </si>
  <si>
    <t>^8956028100076998781</t>
  </si>
  <si>
    <t>^359062099455617</t>
  </si>
  <si>
    <t>Tamara Carvallo</t>
  </si>
  <si>
    <t>^8956026200021192860</t>
  </si>
  <si>
    <t>^355709080229666</t>
  </si>
  <si>
    <t>Router Cpe 4g Fdd Wnc Wld71-t4 White</t>
  </si>
  <si>
    <t>Jda_a_wifi_movil_empresas_xs_corp</t>
  </si>
  <si>
    <t>BAM</t>
  </si>
  <si>
    <t>^8956026200021195970</t>
  </si>
  <si>
    <t>^355709080215319</t>
  </si>
  <si>
    <t>CCTV Monte Redondo</t>
  </si>
  <si>
    <t>Engie Monte Redondo</t>
  </si>
  <si>
    <t>Red Conectividad Faena</t>
  </si>
  <si>
    <t>ANF ENGIE - PE MONTE REDONDO-OVALLE (VIGILANC</t>
  </si>
  <si>
    <t>^8956026200021192852</t>
  </si>
  <si>
    <t>^355709080228379</t>
  </si>
  <si>
    <t>CCTV Algarrobal</t>
  </si>
  <si>
    <t>Engie El Algarrobal</t>
  </si>
  <si>
    <t>(ANF ENGIE - SE ALGARROBAL-VALLENAR (T))</t>
  </si>
  <si>
    <t>^8956026200021192779</t>
  </si>
  <si>
    <t>^355709080212878</t>
  </si>
  <si>
    <t>BAM FAENA MEL</t>
  </si>
  <si>
    <t>^8956026200021192761</t>
  </si>
  <si>
    <t>^355709080232827</t>
  </si>
  <si>
    <t>CCTV Los Loros</t>
  </si>
  <si>
    <t>Engie Los Loros</t>
  </si>
  <si>
    <t>ANF ENGIE - PFV LOS LOROS-COPIAPO (VIGILANCIA</t>
  </si>
  <si>
    <t>^8956026200021192878</t>
  </si>
  <si>
    <t>^355709080233080</t>
  </si>
  <si>
    <t>^8956028200149095183</t>
  </si>
  <si>
    <t>^350559002408673</t>
  </si>
  <si>
    <t>Samsung Galaxy S21 Ultra Black</t>
  </si>
  <si>
    <t>^8956026100107529987</t>
  </si>
  <si>
    <t>^354024096559390</t>
  </si>
  <si>
    <t>Samsung Galaxy J1 Ace Lte Black</t>
  </si>
  <si>
    <t>Cynthia González</t>
  </si>
  <si>
    <t>Anglo American LT</t>
  </si>
  <si>
    <t>SCL ANGLO LIMPIEZA ALTA PRESION Y TECNOLOGIA</t>
  </si>
  <si>
    <t>^8956028100082423238</t>
  </si>
  <si>
    <t>^358353100024752</t>
  </si>
  <si>
    <t>Daniel Carrillo</t>
  </si>
  <si>
    <t>Orica Mejillones</t>
  </si>
  <si>
    <t>ANF ORICA MEJILLONES (VIGILANCIA)</t>
  </si>
  <si>
    <t>^8956026100108835532</t>
  </si>
  <si>
    <t>^359062099464049</t>
  </si>
  <si>
    <t>Matias Torres</t>
  </si>
  <si>
    <t>Oficina Rancagua</t>
  </si>
  <si>
    <t>Acreditación</t>
  </si>
  <si>
    <t>Analista Acreditación</t>
  </si>
  <si>
    <t>Operaciones Mineria e Industrial</t>
  </si>
  <si>
    <t>^8956023100149820355</t>
  </si>
  <si>
    <t>^359062099464288</t>
  </si>
  <si>
    <t>^8956023100149825248</t>
  </si>
  <si>
    <t>^359062099463694</t>
  </si>
  <si>
    <t>Supervisor Easy</t>
  </si>
  <si>
    <t>^8956028200098021412</t>
  </si>
  <si>
    <t>^359770106698017</t>
  </si>
  <si>
    <t>Pedro Jorquera</t>
  </si>
  <si>
    <t>^8956021200056727742</t>
  </si>
  <si>
    <t>^355781100326533</t>
  </si>
  <si>
    <t>^8956028200128770749</t>
  </si>
  <si>
    <t>^No Disp.</t>
  </si>
  <si>
    <t>No Disp.</t>
  </si>
  <si>
    <t>Jde_a_wifi_movil_empresas_m_corp</t>
  </si>
  <si>
    <t>^8956028200128770723</t>
  </si>
  <si>
    <t>^8956028200128770731</t>
  </si>
  <si>
    <t>^8956026100108852917</t>
  </si>
  <si>
    <t>^359062099459429</t>
  </si>
  <si>
    <t>^8956028200128770756</t>
  </si>
  <si>
    <t>^8956028200122014904</t>
  </si>
  <si>
    <t>^357700084155856</t>
  </si>
  <si>
    <t>Router Cpe 4g Bc-4gmcpga 3ff White</t>
  </si>
  <si>
    <t>Gerencia General</t>
  </si>
  <si>
    <t>^8956027000060541020</t>
  </si>
  <si>
    <t>^862399045223107</t>
  </si>
  <si>
    <t>Huawei Y6 2019 Blue</t>
  </si>
  <si>
    <t>Jose Luis Seura</t>
  </si>
  <si>
    <t>^8956021200043666193</t>
  </si>
  <si>
    <t>^355781100170253</t>
  </si>
  <si>
    <t>Antonio Saavedra</t>
  </si>
  <si>
    <t>Cecilia Segovia</t>
  </si>
  <si>
    <t>Finanzas</t>
  </si>
  <si>
    <t>Gerente Administración y Finanzas</t>
  </si>
  <si>
    <t>Administración y Finanzas</t>
  </si>
  <si>
    <t>^8956028200122014912</t>
  </si>
  <si>
    <t>^357700084155690</t>
  </si>
  <si>
    <t>Reloj Control Noviciado</t>
  </si>
  <si>
    <t>CD Noviciado</t>
  </si>
  <si>
    <t>Control Asistencia</t>
  </si>
  <si>
    <t>SCL CD NOVICIADO (N725)</t>
  </si>
  <si>
    <t>^8956021200043666086</t>
  </si>
  <si>
    <t>^359770106688091</t>
  </si>
  <si>
    <t>Rossana Mayora</t>
  </si>
  <si>
    <t>^8956021200043677331</t>
  </si>
  <si>
    <t>^359770106688539</t>
  </si>
  <si>
    <t>Marcelo Perez</t>
  </si>
  <si>
    <t xml:space="preserve">Mall Plaza Bio Bio </t>
  </si>
  <si>
    <t xml:space="preserve">Jefe de Servicios </t>
  </si>
  <si>
    <t>CM MALL PLAZA BIO-BIO</t>
  </si>
  <si>
    <t>^8956026200029646354</t>
  </si>
  <si>
    <t>^355781100175146</t>
  </si>
  <si>
    <t>Ana Hurtado</t>
  </si>
  <si>
    <t>^8956021200043666128</t>
  </si>
  <si>
    <t>^355781100170261</t>
  </si>
  <si>
    <t>Edgardo Torres</t>
  </si>
  <si>
    <t>^8956021200043666136</t>
  </si>
  <si>
    <t>^355781100175179</t>
  </si>
  <si>
    <t>Supervisor Plaza Trebol</t>
  </si>
  <si>
    <t>^8956021200043666094</t>
  </si>
  <si>
    <t>^359770106688042</t>
  </si>
  <si>
    <t xml:space="preserve">Juan León </t>
  </si>
  <si>
    <t>^8956021200043666177</t>
  </si>
  <si>
    <t>^355781100176292</t>
  </si>
  <si>
    <t>Miguel Caroca</t>
  </si>
  <si>
    <t>Anglo American</t>
  </si>
  <si>
    <t>SCL ANGLO UHPW</t>
  </si>
  <si>
    <t>^8956021200043666227</t>
  </si>
  <si>
    <t>^355781100176052</t>
  </si>
  <si>
    <t>^8956023100149820181</t>
  </si>
  <si>
    <t>^350824454231910</t>
  </si>
  <si>
    <t>Claudio Jeldres</t>
  </si>
  <si>
    <t>^8956021200057200079</t>
  </si>
  <si>
    <t>^355781100319322</t>
  </si>
  <si>
    <t>Beatriz Vega</t>
  </si>
  <si>
    <t>^8956023100149825230</t>
  </si>
  <si>
    <t>^359062099464742</t>
  </si>
  <si>
    <t>Seguridad Inacap</t>
  </si>
  <si>
    <t>^8956021200056596188</t>
  </si>
  <si>
    <t>^355781100319819</t>
  </si>
  <si>
    <t>Elsa Martínez</t>
  </si>
  <si>
    <t>^8956021200056728898</t>
  </si>
  <si>
    <t>^355781100317219</t>
  </si>
  <si>
    <t>Carlos Carreño</t>
  </si>
  <si>
    <t>Oficina GA Capacitación</t>
  </si>
  <si>
    <t>Capacitación</t>
  </si>
  <si>
    <t>Director Capacitación</t>
  </si>
  <si>
    <t>GA Capacitación</t>
  </si>
  <si>
    <t>^8956028200132738245</t>
  </si>
  <si>
    <t>Reloj Control Costanera</t>
  </si>
  <si>
    <t>^8956028200132738237</t>
  </si>
  <si>
    <t>^8956028200091860717</t>
  </si>
  <si>
    <t>^355620114640291</t>
  </si>
  <si>
    <t>Norma Vasquez</t>
  </si>
  <si>
    <t>Asistente Operaciones</t>
  </si>
  <si>
    <t>^8956028100082423246</t>
  </si>
  <si>
    <t>^358353100026864</t>
  </si>
  <si>
    <t>Libia Barraza</t>
  </si>
  <si>
    <t>Asistente Técnico</t>
  </si>
  <si>
    <t>^8956028100082423253</t>
  </si>
  <si>
    <t>^358353100027003</t>
  </si>
  <si>
    <t>Eliana Cortez</t>
  </si>
  <si>
    <t>SITRANS</t>
  </si>
  <si>
    <t>ANF SITRANS - LA NEGRA (VIGILANCIA)</t>
  </si>
  <si>
    <t>^8956028200091621986</t>
  </si>
  <si>
    <t>^359770106699536</t>
  </si>
  <si>
    <t xml:space="preserve">Claudio González </t>
  </si>
  <si>
    <t>^8956028100082156739</t>
  </si>
  <si>
    <t>^358353100021592</t>
  </si>
  <si>
    <t>Sebastián Valverde</t>
  </si>
  <si>
    <t>Alto Las Condes</t>
  </si>
  <si>
    <t>Jefe de Contrato</t>
  </si>
  <si>
    <t>SCL ALTO LAS CONDES (S502)</t>
  </si>
  <si>
    <t>^8956028200090294751</t>
  </si>
  <si>
    <t>^357859103245708</t>
  </si>
  <si>
    <t>Tamara Sobocki</t>
  </si>
  <si>
    <t>^8956028100082156622</t>
  </si>
  <si>
    <t>Rodrigo Carrasco</t>
  </si>
  <si>
    <t>^8956028100082156614</t>
  </si>
  <si>
    <t>^354326207341919</t>
  </si>
  <si>
    <t>Claudio Valdés</t>
  </si>
  <si>
    <t>^8956028100082156648</t>
  </si>
  <si>
    <t>^357859103245534</t>
  </si>
  <si>
    <t>Ignacio Castro</t>
  </si>
  <si>
    <t>^8956023100149825156</t>
  </si>
  <si>
    <t>^354326207343147</t>
  </si>
  <si>
    <t>Portal Ñuñoa</t>
  </si>
  <si>
    <t>SCL PORTAL ÑUÑOA (S779)</t>
  </si>
  <si>
    <t>^8956027000065626966</t>
  </si>
  <si>
    <t>^354326207272916</t>
  </si>
  <si>
    <t>Alex Soto</t>
  </si>
  <si>
    <t>Portal La Dehesa</t>
  </si>
  <si>
    <t>SCL PORTAL LA DEHESA (S514)</t>
  </si>
  <si>
    <t>^8956021200056729037</t>
  </si>
  <si>
    <t>^355781100327291</t>
  </si>
  <si>
    <t>Miriam Alarcon</t>
  </si>
  <si>
    <t>^8956026100108830053</t>
  </si>
  <si>
    <t>^359062099456086</t>
  </si>
  <si>
    <t>Luis Romo</t>
  </si>
  <si>
    <t>Asistente de Finanzas</t>
  </si>
  <si>
    <t>^8956023100149832814</t>
  </si>
  <si>
    <t>^359062099233873</t>
  </si>
  <si>
    <t>Miguel Hernandez</t>
  </si>
  <si>
    <t>^8956023100149753259</t>
  </si>
  <si>
    <t>^350824454232876</t>
  </si>
  <si>
    <t xml:space="preserve">Miriam Alarcon </t>
  </si>
  <si>
    <t>CD Paris</t>
  </si>
  <si>
    <t>SCL L&amp;D PARIS (P580 - P574)</t>
  </si>
  <si>
    <t>^8956028100082156754</t>
  </si>
  <si>
    <t>^358353100023481</t>
  </si>
  <si>
    <t>Alex soto</t>
  </si>
  <si>
    <t>^8956026100108852867</t>
  </si>
  <si>
    <t>^359062099474014</t>
  </si>
  <si>
    <t>Supervisor Turno</t>
  </si>
  <si>
    <t>ACHS RANCAGUA</t>
  </si>
  <si>
    <t>SCL ACHS - PARQUE LAS AMERICAS</t>
  </si>
  <si>
    <t>^8956021200056728971</t>
  </si>
  <si>
    <t>^355781100177027</t>
  </si>
  <si>
    <t>Recursos Humanos</t>
  </si>
  <si>
    <t>^8956028200098021404</t>
  </si>
  <si>
    <t>^359770106675882</t>
  </si>
  <si>
    <t>Juan Carlos Orden</t>
  </si>
  <si>
    <t>^8956028200098021438</t>
  </si>
  <si>
    <t>^359770106699429</t>
  </si>
  <si>
    <t>José Berna</t>
  </si>
  <si>
    <t>^8956021200056728955</t>
  </si>
  <si>
    <t>^355781100320130</t>
  </si>
  <si>
    <t>Ld4_multimedia Empresas 13gb_corp</t>
  </si>
  <si>
    <t xml:space="preserve">Bodegueros </t>
  </si>
  <si>
    <t>Abastecimiento</t>
  </si>
  <si>
    <t>Chofer Abastecimiento</t>
  </si>
  <si>
    <t>Compras y Abastecimiento</t>
  </si>
  <si>
    <t>^8956023100149762334</t>
  </si>
  <si>
    <t>^867169049846509</t>
  </si>
  <si>
    <t>Jorge Huenchulao</t>
  </si>
  <si>
    <t>^8956026100108852875</t>
  </si>
  <si>
    <t>^359062099498468</t>
  </si>
  <si>
    <t>Marta Perez</t>
  </si>
  <si>
    <t>^8956021200056728872</t>
  </si>
  <si>
    <t>^355781100317946</t>
  </si>
  <si>
    <t>Turno Rotativo</t>
  </si>
  <si>
    <t>^8956023100149832806</t>
  </si>
  <si>
    <t>^359062099464536</t>
  </si>
  <si>
    <t>Paisajismo MP</t>
  </si>
  <si>
    <t>^8956027000076449622</t>
  </si>
  <si>
    <t>^354326204317672</t>
  </si>
  <si>
    <t>John Villalobos</t>
  </si>
  <si>
    <t>Gestor de Abastecimiento</t>
  </si>
  <si>
    <t>^8956027000076449606</t>
  </si>
  <si>
    <t>^354326204343082</t>
  </si>
  <si>
    <t>Manuel Nuñez</t>
  </si>
  <si>
    <t>^8956027000076449614</t>
  </si>
  <si>
    <t>^354326204342860</t>
  </si>
  <si>
    <t>Felipe Lopez</t>
  </si>
  <si>
    <t>^8956028200118224186</t>
  </si>
  <si>
    <t>^8956028200118224152</t>
  </si>
  <si>
    <t>^8956028200118224004</t>
  </si>
  <si>
    <t>Sub estación Iquique</t>
  </si>
  <si>
    <t>Engie Iquique</t>
  </si>
  <si>
    <t>(ANF ENGIE - CD IQUIQUE (VIGILANCIA) (T))</t>
  </si>
  <si>
    <t>^8956028200118224178</t>
  </si>
  <si>
    <t>^8956028200098021420</t>
  </si>
  <si>
    <t>^359770106698041</t>
  </si>
  <si>
    <t>Gipsy Garay</t>
  </si>
  <si>
    <t>Oficina Padre Mariano</t>
  </si>
  <si>
    <t>^8956028200107713058</t>
  </si>
  <si>
    <t>^358353100024455</t>
  </si>
  <si>
    <t>Guisell Gomez</t>
  </si>
  <si>
    <t>^8956028100082423279</t>
  </si>
  <si>
    <t>^358353100026880</t>
  </si>
  <si>
    <t>Coordinador Operaciones</t>
  </si>
  <si>
    <t>Coordinador de Operaciones</t>
  </si>
  <si>
    <t>^8956028200127296662</t>
  </si>
  <si>
    <t>^350824454298489</t>
  </si>
  <si>
    <t>suspender</t>
  </si>
  <si>
    <t>^8956028200122048654</t>
  </si>
  <si>
    <t>^354326204751011</t>
  </si>
  <si>
    <t>Denis Muñoz</t>
  </si>
  <si>
    <t>^8956028100082423287</t>
  </si>
  <si>
    <t>^358353100024976</t>
  </si>
  <si>
    <t xml:space="preserve">Yolanda Diaz </t>
  </si>
  <si>
    <t>Engie Mejillones</t>
  </si>
  <si>
    <t>ANF ENGIE - CT MEJILLONES (VIGILANCIA)</t>
  </si>
  <si>
    <t>^8956028200122075343</t>
  </si>
  <si>
    <t>^8956028200122826281</t>
  </si>
  <si>
    <t>^356263316337496</t>
  </si>
  <si>
    <t>Samsung Galaxy A03 128gb Black</t>
  </si>
  <si>
    <t>Rodrigo Sandoval</t>
  </si>
  <si>
    <t>Generalista Recursos humanos</t>
  </si>
  <si>
    <t>^8956028200122826299</t>
  </si>
  <si>
    <t>^356263316401250</t>
  </si>
  <si>
    <t>Samsung Galaxy A32 128gb Black</t>
  </si>
  <si>
    <t>Sergio Santibañez</t>
  </si>
  <si>
    <t>^8956028200122826273</t>
  </si>
  <si>
    <t>^356263316401581</t>
  </si>
  <si>
    <t>Sergio Orellana</t>
  </si>
  <si>
    <t>^8956028200122843450</t>
  </si>
  <si>
    <t>^354326204312780</t>
  </si>
  <si>
    <t>Daniela Contreras</t>
  </si>
  <si>
    <t>Relaciones Laborales</t>
  </si>
  <si>
    <t>Jefe de Relaciones Laborales</t>
  </si>
  <si>
    <t>^8956028100082482242</t>
  </si>
  <si>
    <t>^358353100018549</t>
  </si>
  <si>
    <t>Blem Astudillo</t>
  </si>
  <si>
    <t>Orica La Portada</t>
  </si>
  <si>
    <t>ANF ORICA LA PORTADA (VIGILANCIA)</t>
  </si>
  <si>
    <t>^8956028100082482234</t>
  </si>
  <si>
    <t>^358353100018358</t>
  </si>
  <si>
    <t>Erick Olivera</t>
  </si>
  <si>
    <t>Orica EHM</t>
  </si>
  <si>
    <t>ANF ORICA NUDO URIBE (VIGILANCIA)</t>
  </si>
  <si>
    <t>^8956028200122843468</t>
  </si>
  <si>
    <t>^350507049993132</t>
  </si>
  <si>
    <t>Apple Iphone 11 Black 64gb</t>
  </si>
  <si>
    <t>Ld6_multimedia Empresas 60gb_corp</t>
  </si>
  <si>
    <t>José Luis Matamala</t>
  </si>
  <si>
    <t>^8956028100077001007</t>
  </si>
  <si>
    <t>^359062099455625</t>
  </si>
  <si>
    <t>Ivan González</t>
  </si>
  <si>
    <t>^8956028100082482226</t>
  </si>
  <si>
    <t>^358353100018523</t>
  </si>
  <si>
    <t>Monitores de Seguridad</t>
  </si>
  <si>
    <t>^8956028200122632762</t>
  </si>
  <si>
    <t>^356263316398027</t>
  </si>
  <si>
    <t>Jeniffer Reyes</t>
  </si>
  <si>
    <t>Asistente Recursos Humanos</t>
  </si>
  <si>
    <t>^8956028200122632846</t>
  </si>
  <si>
    <t>^356263316302896</t>
  </si>
  <si>
    <t>Jorge Quintanilla</t>
  </si>
  <si>
    <t>Analista Control de Gestión</t>
  </si>
  <si>
    <t>Control de Gestión</t>
  </si>
  <si>
    <t>^8956028200122632838</t>
  </si>
  <si>
    <t>^356263316355209</t>
  </si>
  <si>
    <t>Selene Riquelme</t>
  </si>
  <si>
    <t>Analista Recursos Humanos</t>
  </si>
  <si>
    <t>^8956028200122632788</t>
  </si>
  <si>
    <t>^356263316397573</t>
  </si>
  <si>
    <t>Germán Huerta / Yasna Adones</t>
  </si>
  <si>
    <t>^8956028200122632820</t>
  </si>
  <si>
    <t>^356263316356322</t>
  </si>
  <si>
    <t>Paola Orellana</t>
  </si>
  <si>
    <t>Asistente Acreditación</t>
  </si>
  <si>
    <t>Verificar</t>
  </si>
  <si>
    <t>^8956028200122632754</t>
  </si>
  <si>
    <t>^356263316401490</t>
  </si>
  <si>
    <t>Felipe Zamora</t>
  </si>
  <si>
    <t>^8956028200122632812</t>
  </si>
  <si>
    <t>^356263316313984</t>
  </si>
  <si>
    <t>Miguel Astudillo</t>
  </si>
  <si>
    <t>^8956028200122632770</t>
  </si>
  <si>
    <t>^356263316361157</t>
  </si>
  <si>
    <t>Francisco Contreras</t>
  </si>
  <si>
    <t>^8956028200122632796</t>
  </si>
  <si>
    <t>^356263316350747</t>
  </si>
  <si>
    <t>Julia Carvajal</t>
  </si>
  <si>
    <t>Fiscalia</t>
  </si>
  <si>
    <t>Abogada</t>
  </si>
  <si>
    <t>^8956028200122632804</t>
  </si>
  <si>
    <t>^356263316358237</t>
  </si>
  <si>
    <t>Fabian Rojas</t>
  </si>
  <si>
    <t>Jefe de Recursos Humanos</t>
  </si>
  <si>
    <t>Recurso Humanos Facility</t>
  </si>
  <si>
    <t>^8956028100071665179</t>
  </si>
  <si>
    <t>^359062099461219</t>
  </si>
  <si>
    <t>Miriam Pizarro</t>
  </si>
  <si>
    <t>Oficina Viña del Mar</t>
  </si>
  <si>
    <t>^8956028200124364257</t>
  </si>
  <si>
    <t>^357700082958459</t>
  </si>
  <si>
    <t>BAM Minera Escondida - Concentradoras</t>
  </si>
  <si>
    <t>^8956028200124364232</t>
  </si>
  <si>
    <t>^357700080519048</t>
  </si>
  <si>
    <t>BAM Dpto. Antofagasta</t>
  </si>
  <si>
    <t>^8956028200124364273</t>
  </si>
  <si>
    <t>^357700083095350</t>
  </si>
  <si>
    <t>^8956028200148265480</t>
  </si>
  <si>
    <t>^357700083095301</t>
  </si>
  <si>
    <t>^8956028100082423295</t>
  </si>
  <si>
    <t>^358353100026823</t>
  </si>
  <si>
    <t>Encargado de Turno</t>
  </si>
  <si>
    <t>^8956021200057238681</t>
  </si>
  <si>
    <t>^355781100326194</t>
  </si>
  <si>
    <t>Macarena Espinoza</t>
  </si>
  <si>
    <t>Comercial</t>
  </si>
  <si>
    <t>Analista Comercial</t>
  </si>
  <si>
    <t>Gerencia Comercial</t>
  </si>
  <si>
    <t>^8956026100108830467</t>
  </si>
  <si>
    <t>^359062099460096</t>
  </si>
  <si>
    <t>Camila Cid</t>
  </si>
  <si>
    <t>^8956021200056727783</t>
  </si>
  <si>
    <t>^355781100316062</t>
  </si>
  <si>
    <t>Rotativo Aseo Jumbo Costanera</t>
  </si>
  <si>
    <t>Jumbo Costanera</t>
  </si>
  <si>
    <t>SCL JUMBO COSTANERA CENTER (J511)</t>
  </si>
  <si>
    <t>^8956023100149825164</t>
  </si>
  <si>
    <t>^359062099496686</t>
  </si>
  <si>
    <t>^8956028100082897670</t>
  </si>
  <si>
    <t>^359062099472448</t>
  </si>
  <si>
    <t>Enaex Chuquicamata</t>
  </si>
  <si>
    <t>ANF ENAEX - CHUQUICAMATA</t>
  </si>
  <si>
    <t>^8956028100082897662</t>
  </si>
  <si>
    <t>^350824454231902</t>
  </si>
  <si>
    <t>Puerto Seco</t>
  </si>
  <si>
    <t>^8956028100077909159</t>
  </si>
  <si>
    <t>^359062099234236</t>
  </si>
  <si>
    <t>Christopher Kelly</t>
  </si>
  <si>
    <t>Planner Comercial</t>
  </si>
  <si>
    <t>^8956028100056419824</t>
  </si>
  <si>
    <t>^355400111838069</t>
  </si>
  <si>
    <t>Samsung Galaxy A21s Black</t>
  </si>
  <si>
    <t>Marco Vera</t>
  </si>
  <si>
    <t>Gerente Abastecimiento</t>
  </si>
  <si>
    <t>^8956028200156501057</t>
  </si>
  <si>
    <t>^353353824562587</t>
  </si>
  <si>
    <t>Samsun a22 black 128gb</t>
  </si>
  <si>
    <t>Carlos Hernandez</t>
  </si>
  <si>
    <t>Planner Operaciones</t>
  </si>
  <si>
    <t>GA CAPACITACIÓN</t>
  </si>
  <si>
    <t>^8956026200029346724</t>
  </si>
  <si>
    <t>^356263317877888</t>
  </si>
  <si>
    <t>Informaciones</t>
  </si>
  <si>
    <t>Asistente Capacitación</t>
  </si>
  <si>
    <t>^8956026200029346690</t>
  </si>
  <si>
    <t>^356263317890709</t>
  </si>
  <si>
    <t>Valentina Lizama</t>
  </si>
  <si>
    <t>^8956027000066096383</t>
  </si>
  <si>
    <t>^350824453279795</t>
  </si>
  <si>
    <t>Belen Concha</t>
  </si>
  <si>
    <t>^8956028200120184410</t>
  </si>
  <si>
    <t>^861308050793707</t>
  </si>
  <si>
    <t>Zte Mi-fi 4g Mf920u White</t>
  </si>
  <si>
    <t>BAM Germán González P.</t>
  </si>
  <si>
    <t>Presidente</t>
  </si>
  <si>
    <t>GGP SPA</t>
  </si>
  <si>
    <t>^8956021200072496579</t>
  </si>
  <si>
    <t>^869596032319151</t>
  </si>
  <si>
    <t>Mi-fi 4g E5573fs-508 White</t>
  </si>
  <si>
    <t>Patricio Ahumada</t>
  </si>
  <si>
    <t>^8956021200072496694</t>
  </si>
  <si>
    <t>^869596032065945</t>
  </si>
  <si>
    <t>^8956021200072496561</t>
  </si>
  <si>
    <t>^869596032319961</t>
  </si>
  <si>
    <t>BAM Enaex Prillex</t>
  </si>
  <si>
    <t>Enaex Prillex</t>
  </si>
  <si>
    <t>^8956021200072496538</t>
  </si>
  <si>
    <t>^869596032320027</t>
  </si>
  <si>
    <t>Robot Mantención</t>
  </si>
  <si>
    <t>Mantención</t>
  </si>
  <si>
    <t>^8956021200072499631</t>
  </si>
  <si>
    <t>^869596032332238</t>
  </si>
  <si>
    <t>Francisco Rodriguez</t>
  </si>
  <si>
    <t>^8956021200072499607</t>
  </si>
  <si>
    <t>^869596032320530</t>
  </si>
  <si>
    <t>^8956021200072499623</t>
  </si>
  <si>
    <t>^869596032320506</t>
  </si>
  <si>
    <t>^8956028100077905462</t>
  </si>
  <si>
    <t>^869596031683755</t>
  </si>
  <si>
    <t>BAM Alto Las Condes</t>
  </si>
  <si>
    <t>González Ackerknecht</t>
  </si>
  <si>
    <t>^8956027000067637631</t>
  </si>
  <si>
    <t>^350824453225814</t>
  </si>
  <si>
    <t>Ians Díaz</t>
  </si>
  <si>
    <t>DCH Aceites</t>
  </si>
  <si>
    <t>ANF SERVICIO TOMA DE MUESTRA ACEITE DCH</t>
  </si>
  <si>
    <t>^8956027000067637573</t>
  </si>
  <si>
    <t>^350824453245515</t>
  </si>
  <si>
    <t>Patrulla Infanteria</t>
  </si>
  <si>
    <t>^8956027000067637755</t>
  </si>
  <si>
    <t>^350824453236530</t>
  </si>
  <si>
    <t>Jessica Barraza</t>
  </si>
  <si>
    <t>Engie Pozo Almonte</t>
  </si>
  <si>
    <t>ANF ENGIE - SE POZO ALMONTE-IQUIQUE (VIGILANC</t>
  </si>
  <si>
    <t>^8956027000067637706</t>
  </si>
  <si>
    <t>^350824452494890</t>
  </si>
  <si>
    <t>Garita Magazine</t>
  </si>
  <si>
    <t>^8956027000067637904</t>
  </si>
  <si>
    <t>^350824453229683</t>
  </si>
  <si>
    <t>Guardia Seguridad</t>
  </si>
  <si>
    <t>^8956027000067656342</t>
  </si>
  <si>
    <t>^356813118245485</t>
  </si>
  <si>
    <t>Jorge Picard</t>
  </si>
  <si>
    <t>Técnico en Computación</t>
  </si>
  <si>
    <t>Tecnologia de la Información</t>
  </si>
  <si>
    <t>^8956027000067637953</t>
  </si>
  <si>
    <t>^350824453236340</t>
  </si>
  <si>
    <t>Linda Rivera</t>
  </si>
  <si>
    <t>^8956027000067637524</t>
  </si>
  <si>
    <t>^350824453238320</t>
  </si>
  <si>
    <t>^8956027000067637912</t>
  </si>
  <si>
    <t>^350824453235524</t>
  </si>
  <si>
    <t>Garita Salvataje</t>
  </si>
  <si>
    <t>^8956027000067637649</t>
  </si>
  <si>
    <t>^350824453246091</t>
  </si>
  <si>
    <t>Verificar Usuario</t>
  </si>
  <si>
    <t>^8956027000067637581</t>
  </si>
  <si>
    <t>^350824453245523</t>
  </si>
  <si>
    <t>Daniela Orrego</t>
  </si>
  <si>
    <t>^8956027000067637672</t>
  </si>
  <si>
    <t>^350824453243676</t>
  </si>
  <si>
    <t>Moises Venenciano</t>
  </si>
  <si>
    <t>^8956028200118109247</t>
  </si>
  <si>
    <t>^356814118163868</t>
  </si>
  <si>
    <t>^8956027000067656334</t>
  </si>
  <si>
    <t>^356812112542756</t>
  </si>
  <si>
    <t>Abraham Puentes</t>
  </si>
  <si>
    <t>Supervisor Paisajismo</t>
  </si>
  <si>
    <t>^8956027000067637896</t>
  </si>
  <si>
    <t>^350824453234873</t>
  </si>
  <si>
    <t>Engie Tocopilla</t>
  </si>
  <si>
    <t>ANF ENGIE - CT TOCOPILLA (VIGILANCIA)</t>
  </si>
  <si>
    <t>^8956027000067637565</t>
  </si>
  <si>
    <t>^350824453242587</t>
  </si>
  <si>
    <t>Garita Condominio</t>
  </si>
  <si>
    <t>^8956027000067637557</t>
  </si>
  <si>
    <t>^350824453245416</t>
  </si>
  <si>
    <t>Barbara Saavedra</t>
  </si>
  <si>
    <t>Engie Arica</t>
  </si>
  <si>
    <t>ANF ENGIE - SE ARICA (VIGILANCIA)</t>
  </si>
  <si>
    <t>^8956027000067637516</t>
  </si>
  <si>
    <t>^350824453241506</t>
  </si>
  <si>
    <t>Garita Altura</t>
  </si>
  <si>
    <t>^8956027000067637748</t>
  </si>
  <si>
    <t>^350824453235391</t>
  </si>
  <si>
    <t>Eduardo Martinez</t>
  </si>
  <si>
    <t>^8956027000067637805</t>
  </si>
  <si>
    <t>^350824453248030</t>
  </si>
  <si>
    <t>Engie Andacollo</t>
  </si>
  <si>
    <t>(ANF ENGIE - ANDACOLLO (VIGILANCIA) (T))</t>
  </si>
  <si>
    <t>^8956027000067637656</t>
  </si>
  <si>
    <t>^350824453246125</t>
  </si>
  <si>
    <t>^8956027000067656359</t>
  </si>
  <si>
    <t>^356817116631109</t>
  </si>
  <si>
    <t>Ricardo Parra</t>
  </si>
  <si>
    <t>Servicios Generales</t>
  </si>
  <si>
    <t>^8956027000067638001</t>
  </si>
  <si>
    <t>^350824452505547</t>
  </si>
  <si>
    <t>Canchas del Desierto</t>
  </si>
  <si>
    <t>^8956027000067637722</t>
  </si>
  <si>
    <t>^350824453246430</t>
  </si>
  <si>
    <t>Marco Cayejas</t>
  </si>
  <si>
    <t>^8956027000067656243</t>
  </si>
  <si>
    <t>^356815116964603</t>
  </si>
  <si>
    <t>Daniela Bravo</t>
  </si>
  <si>
    <t>^8956027000067637870</t>
  </si>
  <si>
    <t>^350824453248063</t>
  </si>
  <si>
    <t>Catherine Cortez</t>
  </si>
  <si>
    <t>^8956027000067637599</t>
  </si>
  <si>
    <t>^350824453246042</t>
  </si>
  <si>
    <t>^8956027000067637839</t>
  </si>
  <si>
    <t>^350824453248006</t>
  </si>
  <si>
    <t>Carlos Sandoval</t>
  </si>
  <si>
    <t>^8956027000067637920</t>
  </si>
  <si>
    <t>^350824453234998</t>
  </si>
  <si>
    <t>Leonardo Alonso</t>
  </si>
  <si>
    <t>^8956027000067637847</t>
  </si>
  <si>
    <t>^350824453232638</t>
  </si>
  <si>
    <t>Garita Casa Cambio</t>
  </si>
  <si>
    <t>^8956027000067637615</t>
  </si>
  <si>
    <t>^350824453244609</t>
  </si>
  <si>
    <t>Fabiola Pasimita</t>
  </si>
  <si>
    <t>^8956027000067657506</t>
  </si>
  <si>
    <t>^357700083746184</t>
  </si>
  <si>
    <t>CCTV Engie Arica</t>
  </si>
  <si>
    <t>^8956027000067657464</t>
  </si>
  <si>
    <t>^357700083744767</t>
  </si>
  <si>
    <t>BAM Fuco Aceites</t>
  </si>
  <si>
    <t>^8956027000067657498</t>
  </si>
  <si>
    <t>^357700083743389</t>
  </si>
  <si>
    <t>^8956027000067657449</t>
  </si>
  <si>
    <t>^357700083757363</t>
  </si>
  <si>
    <t>BAM Eduardo Martinez</t>
  </si>
  <si>
    <t>^8956027000067656227</t>
  </si>
  <si>
    <t>^356814119313017</t>
  </si>
  <si>
    <t>Samuel Quezada</t>
  </si>
  <si>
    <t>Mineria</t>
  </si>
  <si>
    <t>^8956027000067656276</t>
  </si>
  <si>
    <t>^352012831045819</t>
  </si>
  <si>
    <t>Carlos Peréz</t>
  </si>
  <si>
    <t>^8956026100109200504</t>
  </si>
  <si>
    <t>^866658022131286</t>
  </si>
  <si>
    <t>Huawei E3372h-510 White</t>
  </si>
  <si>
    <t>BAM Alexi Plaza</t>
  </si>
  <si>
    <t>Radomiro Tomic</t>
  </si>
  <si>
    <t>ANF RADOMIRO TOMIC</t>
  </si>
  <si>
    <t>^8956026100109200496</t>
  </si>
  <si>
    <t>^866658022130825</t>
  </si>
  <si>
    <t>BAM Radomiro Tomic</t>
  </si>
  <si>
    <t>^8956027000067637623</t>
  </si>
  <si>
    <t>^350824453246117</t>
  </si>
  <si>
    <t>Luis Nadal</t>
  </si>
  <si>
    <t>^8956027000065003042</t>
  </si>
  <si>
    <t>^357700083756464</t>
  </si>
  <si>
    <t>CCTV Engie Tocopilla</t>
  </si>
  <si>
    <t>^8956027000065004453</t>
  </si>
  <si>
    <t>^357700083627939</t>
  </si>
  <si>
    <t>Reloj Control Alto Las Condes</t>
  </si>
  <si>
    <t>^8956027000065004503</t>
  </si>
  <si>
    <t>^357700083761688</t>
  </si>
  <si>
    <t xml:space="preserve">Reloj Control Anglo American </t>
  </si>
  <si>
    <t xml:space="preserve">Anglo American </t>
  </si>
  <si>
    <t>^8956027000065004446</t>
  </si>
  <si>
    <t>^357700083627525</t>
  </si>
  <si>
    <t>BAM Christian González</t>
  </si>
  <si>
    <t>Director Comercial</t>
  </si>
  <si>
    <t>^8956027000065003356</t>
  </si>
  <si>
    <t>^357700083729982</t>
  </si>
  <si>
    <t>CCTV Engie Mejillones</t>
  </si>
  <si>
    <t>^8956027000065003034</t>
  </si>
  <si>
    <t>^357700083750376</t>
  </si>
  <si>
    <t>^8956027000065004370</t>
  </si>
  <si>
    <t>^357700083549893</t>
  </si>
  <si>
    <t>BAM Engie Mejillones</t>
  </si>
  <si>
    <t>^8956027000065004479</t>
  </si>
  <si>
    <t>^357700083760565</t>
  </si>
  <si>
    <t>^8956027000065004511</t>
  </si>
  <si>
    <t>^357700083767677</t>
  </si>
  <si>
    <t>Reloj Control CD Lo Aguirre</t>
  </si>
  <si>
    <t>^8956027000065004438</t>
  </si>
  <si>
    <t>^357700083627822</t>
  </si>
  <si>
    <t>Reloj Control CD Noviciado</t>
  </si>
  <si>
    <t>^8956027000065004487</t>
  </si>
  <si>
    <t>^357700083745475</t>
  </si>
  <si>
    <t>BAM Portal Ñuñoa</t>
  </si>
  <si>
    <t>^8956027000065004362</t>
  </si>
  <si>
    <t>^357700083751259</t>
  </si>
  <si>
    <t>CCTV Engie Pampa Camarones</t>
  </si>
  <si>
    <t>Engie Pampa Camarones</t>
  </si>
  <si>
    <t>ANF ENGIE - PFV PAMPA CAMARONES-ARICA (VIGILA</t>
  </si>
  <si>
    <t>^8956027000059762793</t>
  </si>
  <si>
    <t>^357700083760680</t>
  </si>
  <si>
    <t>^8956027000065004354</t>
  </si>
  <si>
    <t>^357700083756332</t>
  </si>
  <si>
    <t>^8956027000065004495</t>
  </si>
  <si>
    <t>^357700083743322</t>
  </si>
  <si>
    <t>Reloj Control Plaza Tobalaba</t>
  </si>
  <si>
    <t>^8956027000065004461</t>
  </si>
  <si>
    <t>^357700083591283</t>
  </si>
  <si>
    <t>Reloj Control CD Vespucio</t>
  </si>
  <si>
    <t>CD Vespucio</t>
  </si>
  <si>
    <t>SCL CD VESPUCIO (N598)</t>
  </si>
  <si>
    <t>^8956028200125676865</t>
  </si>
  <si>
    <t>Gisell Frias</t>
  </si>
  <si>
    <t>Gerente de Personas</t>
  </si>
  <si>
    <t>^8956027000067637821</t>
  </si>
  <si>
    <t>^350824453224882</t>
  </si>
  <si>
    <t>Roberto Vega</t>
  </si>
  <si>
    <t>^8956027000067637961</t>
  </si>
  <si>
    <t>^350824453225988</t>
  </si>
  <si>
    <t>^8956027000067637938</t>
  </si>
  <si>
    <t>^350824453255464</t>
  </si>
  <si>
    <t>^8956027000067637540</t>
  </si>
  <si>
    <t>^350824453244708</t>
  </si>
  <si>
    <t>Wilson Cordova</t>
  </si>
  <si>
    <t>^8956027000061277350</t>
  </si>
  <si>
    <t>Paula Zenteno</t>
  </si>
  <si>
    <t>^8956027000067637862</t>
  </si>
  <si>
    <t>^350824453248022</t>
  </si>
  <si>
    <t>Vigilancia 2</t>
  </si>
  <si>
    <t>^8956027000067656300</t>
  </si>
  <si>
    <t>^356812112163405</t>
  </si>
  <si>
    <t>José Luis Donaire</t>
  </si>
  <si>
    <t>^8956027000067637979</t>
  </si>
  <si>
    <t>^350824453231275</t>
  </si>
  <si>
    <t>^8956027000067637508</t>
  </si>
  <si>
    <t>^350824453237009</t>
  </si>
  <si>
    <t>^8956027000067656326</t>
  </si>
  <si>
    <t>^356812113416216</t>
  </si>
  <si>
    <t>^8956027000067637607</t>
  </si>
  <si>
    <t>^350824453244617</t>
  </si>
  <si>
    <t>Garita Central</t>
  </si>
  <si>
    <t>^8956027000067656268</t>
  </si>
  <si>
    <t>^356814118237787</t>
  </si>
  <si>
    <t>Thaia Chaparro</t>
  </si>
  <si>
    <t>Asistente Comercial</t>
  </si>
  <si>
    <t>^8956028200120213250</t>
  </si>
  <si>
    <t>Simón  Palominos</t>
  </si>
  <si>
    <t>^8956027000067656292</t>
  </si>
  <si>
    <t>^356812111011977</t>
  </si>
  <si>
    <t>Catalina Poblete</t>
  </si>
  <si>
    <t>^8956027000067637987</t>
  </si>
  <si>
    <t>^350824453231242</t>
  </si>
  <si>
    <t>^8956027000067637532</t>
  </si>
  <si>
    <t>^350824453245705</t>
  </si>
  <si>
    <t>Garita Carretera</t>
  </si>
  <si>
    <t>^8956027000067656250</t>
  </si>
  <si>
    <t>^358981870945135</t>
  </si>
  <si>
    <t>Michael Muñoz</t>
  </si>
  <si>
    <t>Gestor de Abastecimiento Facility</t>
  </si>
  <si>
    <t>^8956027000067656284</t>
  </si>
  <si>
    <t>^356814119423279</t>
  </si>
  <si>
    <t>Prisilla Elgueta</t>
  </si>
  <si>
    <t>Viña del Mar</t>
  </si>
  <si>
    <t>^8956021200072499029</t>
  </si>
  <si>
    <t>^869596032064476</t>
  </si>
  <si>
    <t>Nelson Cepeda Rivera</t>
  </si>
  <si>
    <t>^8956021200072498971</t>
  </si>
  <si>
    <t>^869596032046986</t>
  </si>
  <si>
    <t>^8956023100146909854</t>
  </si>
  <si>
    <t>^866658022132235</t>
  </si>
  <si>
    <t>BAM Anglo American</t>
  </si>
  <si>
    <t>^8956026100109098569</t>
  </si>
  <si>
    <t>^866658022133282</t>
  </si>
  <si>
    <t>^8956021100083091338</t>
  </si>
  <si>
    <t>^866948014835618</t>
  </si>
  <si>
    <t>Zte Mf823 Usb Modem Lte</t>
  </si>
  <si>
    <t>Paola Osorio</t>
  </si>
  <si>
    <t>^8956028200136438032</t>
  </si>
  <si>
    <t>^355620116576436</t>
  </si>
  <si>
    <t>Fernando Contreras</t>
  </si>
  <si>
    <t>^8956028200144700720</t>
  </si>
  <si>
    <t>^355924403593850</t>
  </si>
  <si>
    <t>Samsung Galaxy A03s 64gb Black</t>
  </si>
  <si>
    <t>Yulissa Vega</t>
  </si>
  <si>
    <t>Analista de Recursos Humanos</t>
  </si>
  <si>
    <t>^8956028100082165557</t>
  </si>
  <si>
    <t>^357859103631501</t>
  </si>
  <si>
    <t>Carolina Miranda</t>
  </si>
  <si>
    <t>Analista Remuneraciones</t>
  </si>
  <si>
    <t>^8956023100139130211</t>
  </si>
  <si>
    <t>^357859103630198</t>
  </si>
  <si>
    <t>Rodrigo Arriagada</t>
  </si>
  <si>
    <t>^8956026100108835508</t>
  </si>
  <si>
    <t>^355924404566533</t>
  </si>
  <si>
    <t>Diego Godoy</t>
  </si>
  <si>
    <t>Mecanico</t>
  </si>
  <si>
    <t>^8956028200090933655</t>
  </si>
  <si>
    <t>^355924404566509</t>
  </si>
  <si>
    <t>Constanza Fuenzalida</t>
  </si>
  <si>
    <t>^8956028200144730552</t>
  </si>
  <si>
    <t>^357859103374649</t>
  </si>
  <si>
    <t>^8956021200057209609</t>
  </si>
  <si>
    <t>^355781100322052</t>
  </si>
  <si>
    <t>Fundición Talleres</t>
  </si>
  <si>
    <t>CM TALLERES</t>
  </si>
  <si>
    <t>^8956021200057209690</t>
  </si>
  <si>
    <t>^355924405300585</t>
  </si>
  <si>
    <t>Haylin Peña</t>
  </si>
  <si>
    <t>^8956028200141091404</t>
  </si>
  <si>
    <t>^355620117799151</t>
  </si>
  <si>
    <t>Luis Alberto Soto</t>
  </si>
  <si>
    <t>Gerente Operaciones Norte</t>
  </si>
  <si>
    <t>^8956023100149819696</t>
  </si>
  <si>
    <t>^355924404550180</t>
  </si>
  <si>
    <t>Homero Godoy</t>
  </si>
  <si>
    <t>^8956023100149819704</t>
  </si>
  <si>
    <t>^355924404566582</t>
  </si>
  <si>
    <t>Ana Miquel Bustamante</t>
  </si>
  <si>
    <t>^8956023100149819712</t>
  </si>
  <si>
    <t>^355924404565170</t>
  </si>
  <si>
    <t>Pietro Contreras</t>
  </si>
  <si>
    <t>CMPC - Bucalemu</t>
  </si>
  <si>
    <t>Servicios Industriales Sur</t>
  </si>
  <si>
    <t>Supervisor</t>
  </si>
  <si>
    <t>CM CMPC - MADERAS BUCALEMU</t>
  </si>
  <si>
    <t>^8956028200090337253</t>
  </si>
  <si>
    <t>^355620117799219</t>
  </si>
  <si>
    <t>Cristian Pequeño</t>
  </si>
  <si>
    <t>El Belloto</t>
  </si>
  <si>
    <t>SCL PORTAL EL BELLOTO (S781)</t>
  </si>
  <si>
    <t>Validar</t>
  </si>
  <si>
    <t>^8956028200111732359</t>
  </si>
  <si>
    <t>^350824453224163</t>
  </si>
  <si>
    <t>^8956023100149841468</t>
  </si>
  <si>
    <t>^359310106543275</t>
  </si>
  <si>
    <t>Carolina Díaz</t>
  </si>
  <si>
    <t>Supervisor de Operaciones</t>
  </si>
  <si>
    <t>^8956023100149819720</t>
  </si>
  <si>
    <t>^355924404566020</t>
  </si>
  <si>
    <t>^8956023100149841476</t>
  </si>
  <si>
    <t>^359310106620594</t>
  </si>
  <si>
    <t>Andrea Ruiz</t>
  </si>
  <si>
    <t>^8956023100149819738</t>
  </si>
  <si>
    <t>^355924404562821</t>
  </si>
  <si>
    <t>Ismael Goméz Cófre</t>
  </si>
  <si>
    <t>^8956028200107635269</t>
  </si>
  <si>
    <t>^350824453223769</t>
  </si>
  <si>
    <t>Andrea Jaime Godoy</t>
  </si>
  <si>
    <t>Jefe Administración de Recursos Humanos</t>
  </si>
  <si>
    <t>^8956023100149841484</t>
  </si>
  <si>
    <t>^359310106616022</t>
  </si>
  <si>
    <t>Carlos Andreoli</t>
  </si>
  <si>
    <t>Key Account Manager</t>
  </si>
  <si>
    <t>^8956021200057209708</t>
  </si>
  <si>
    <t>^355035111475031</t>
  </si>
  <si>
    <t>Samsung Galaxy A51 Black</t>
  </si>
  <si>
    <t>Julio Espinoza</t>
  </si>
  <si>
    <t>^8956028200129979745</t>
  </si>
  <si>
    <t>^350273540323630</t>
  </si>
  <si>
    <t>Samsung Galaxy S21 Gray</t>
  </si>
  <si>
    <t>Porteria Rancagua</t>
  </si>
  <si>
    <t>^8956028200129979760</t>
  </si>
  <si>
    <t>^350273540325783</t>
  </si>
  <si>
    <t>Garita Engie Tocopilla</t>
  </si>
  <si>
    <t>^8956028200129979737</t>
  </si>
  <si>
    <t>^350273540324364</t>
  </si>
  <si>
    <t>Asistente de Operaciones</t>
  </si>
  <si>
    <t>^8956028200129979752</t>
  </si>
  <si>
    <t>^350273540320693</t>
  </si>
  <si>
    <t>^8956021200059583019</t>
  </si>
  <si>
    <t>^359770106676161</t>
  </si>
  <si>
    <t>Alan Carrasco</t>
  </si>
  <si>
    <t>^8956026100108835516</t>
  </si>
  <si>
    <t>^355924404566640</t>
  </si>
  <si>
    <t>^8956028100082168932</t>
  </si>
  <si>
    <t>^355924404562904</t>
  </si>
  <si>
    <t>Gabriel Gomez</t>
  </si>
  <si>
    <t>Analista de Reclutamiento</t>
  </si>
  <si>
    <t>^8956028100082165656</t>
  </si>
  <si>
    <t>^355924404562292</t>
  </si>
  <si>
    <t>Soledad Gongora</t>
  </si>
  <si>
    <t>^8956023100149821759</t>
  </si>
  <si>
    <t>^355924404565873</t>
  </si>
  <si>
    <t>^8956028200108041335</t>
  </si>
  <si>
    <t>^355620116571080</t>
  </si>
  <si>
    <t>Sandra Mondaca</t>
  </si>
  <si>
    <t>Contabilidad</t>
  </si>
  <si>
    <t>Asistente Contable</t>
  </si>
  <si>
    <t>^8956028100082165524</t>
  </si>
  <si>
    <t>^357859103644744</t>
  </si>
  <si>
    <t>Jefe de Contabilidad</t>
  </si>
  <si>
    <t>^8956028200097255326</t>
  </si>
  <si>
    <t>^350559000674813</t>
  </si>
  <si>
    <t>Sebastián Valenzuela</t>
  </si>
  <si>
    <t>^8956023100149821676</t>
  </si>
  <si>
    <t>^355924404566574</t>
  </si>
  <si>
    <t>Ana Villegas</t>
  </si>
  <si>
    <t>^8956028200118144525</t>
  </si>
  <si>
    <t>^355924404566541</t>
  </si>
  <si>
    <t>Pedro Sepúlveda</t>
  </si>
  <si>
    <t>^8956023100139066720</t>
  </si>
  <si>
    <t>^355924404566335</t>
  </si>
  <si>
    <t>Bernardita Barrera</t>
  </si>
  <si>
    <t>Encargado de Reclutamiento y Selección</t>
  </si>
  <si>
    <t>^8956021200057209682</t>
  </si>
  <si>
    <t>^355035111475965</t>
  </si>
  <si>
    <t>Vacante</t>
  </si>
  <si>
    <t>^8956028200090337238</t>
  </si>
  <si>
    <t>^355620117799193</t>
  </si>
  <si>
    <t>^8956026100108846661</t>
  </si>
  <si>
    <t>^357859103468284</t>
  </si>
  <si>
    <t>Bernardo Salazar</t>
  </si>
  <si>
    <t>Jefe Relaciones Laborales</t>
  </si>
  <si>
    <t>^8956028100082168973</t>
  </si>
  <si>
    <t>^355924404566434</t>
  </si>
  <si>
    <t>Supervisor Tostación</t>
  </si>
  <si>
    <t>FUCO</t>
  </si>
  <si>
    <t>ANF CHUQUI FUCO</t>
  </si>
  <si>
    <t>^8956028100082168957</t>
  </si>
  <si>
    <t>^357859103444863</t>
  </si>
  <si>
    <t>Patricia Cerda</t>
  </si>
  <si>
    <t>Jefe de Administración</t>
  </si>
  <si>
    <t>^8956028200091157742</t>
  </si>
  <si>
    <t>^355035114437194</t>
  </si>
  <si>
    <t>Ignacio Rojas</t>
  </si>
  <si>
    <t>^8956028200091157734</t>
  </si>
  <si>
    <t>^355620114637040</t>
  </si>
  <si>
    <t>Soledad soto</t>
  </si>
  <si>
    <t>^8956028200116715821</t>
  </si>
  <si>
    <t>^350824450245344</t>
  </si>
  <si>
    <t>Claudio Santander</t>
  </si>
  <si>
    <t xml:space="preserve">Planner control de Gestion </t>
  </si>
  <si>
    <t>^8956028200116715797</t>
  </si>
  <si>
    <t>^350824450245492</t>
  </si>
  <si>
    <t>Yanarith Teran</t>
  </si>
  <si>
    <t>^8956026100108846679</t>
  </si>
  <si>
    <t>^357859103230163</t>
  </si>
  <si>
    <t>Jennifer Vidal Ponce</t>
  </si>
  <si>
    <t>Jefe Dpto. Recursos Humanos</t>
  </si>
  <si>
    <t>^8956028100082168924</t>
  </si>
  <si>
    <t>^355924404566566</t>
  </si>
  <si>
    <t>^8956026100108846687</t>
  </si>
  <si>
    <t>^357859103451074</t>
  </si>
  <si>
    <t>Juan Pablo Reyes</t>
  </si>
  <si>
    <t>^8956028100082165516</t>
  </si>
  <si>
    <t>^357859103630859</t>
  </si>
  <si>
    <t>Jorge Zavala</t>
  </si>
  <si>
    <t>^8956021200057209633</t>
  </si>
  <si>
    <t>^355781100321559</t>
  </si>
  <si>
    <t>Daniela González</t>
  </si>
  <si>
    <t>^8956028200122641011</t>
  </si>
  <si>
    <t>^355924404561351</t>
  </si>
  <si>
    <t>Mario Racagni</t>
  </si>
  <si>
    <t>Sub Gerente Control de Gestión</t>
  </si>
  <si>
    <t>^8956028200103921150</t>
  </si>
  <si>
    <t>^350824453227778</t>
  </si>
  <si>
    <t>APR Lider</t>
  </si>
  <si>
    <t>Anglo American LB</t>
  </si>
  <si>
    <t>^8956026100107529979</t>
  </si>
  <si>
    <t>^350824453226440</t>
  </si>
  <si>
    <t>José Cisterna</t>
  </si>
  <si>
    <t>^8956028200107908104</t>
  </si>
  <si>
    <t>^355620116574308</t>
  </si>
  <si>
    <t>Pelayo Jara Díaz</t>
  </si>
  <si>
    <t>Mall Plaza</t>
  </si>
  <si>
    <t>Jardinero</t>
  </si>
  <si>
    <t>^8956028200108037275</t>
  </si>
  <si>
    <t>^355620116573821</t>
  </si>
  <si>
    <t>Daniela Ardiles</t>
  </si>
  <si>
    <t>^8956028200102677068</t>
  </si>
  <si>
    <t>^355620116571726</t>
  </si>
  <si>
    <t>Jorge Valenzuela</t>
  </si>
  <si>
    <t>Encargado Paisajismo</t>
  </si>
  <si>
    <t>^8956028200107224882</t>
  </si>
  <si>
    <t>^355620116571460</t>
  </si>
  <si>
    <t>Domingo Rojas</t>
  </si>
  <si>
    <t>^8956028200102677100</t>
  </si>
  <si>
    <t>^355620116574100</t>
  </si>
  <si>
    <t>Eleazar González</t>
  </si>
  <si>
    <t>Chofer</t>
  </si>
  <si>
    <t>^8956021200057209617</t>
  </si>
  <si>
    <t>^359770106699502</t>
  </si>
  <si>
    <t>Samsung S22 Ultra 128GB</t>
  </si>
  <si>
    <t>Gustavo Valdés</t>
  </si>
  <si>
    <t>Asistente Abastecimiento</t>
  </si>
  <si>
    <t>^8956027000076094618</t>
  </si>
  <si>
    <t>^355924404566558</t>
  </si>
  <si>
    <t>Melany Craig Friz</t>
  </si>
  <si>
    <t>^8956028200090933663</t>
  </si>
  <si>
    <t>^355924404566392</t>
  </si>
  <si>
    <t>Francisca Guajardo</t>
  </si>
  <si>
    <t>Analista de Remuneraciones</t>
  </si>
  <si>
    <t>^8956026100108835540</t>
  </si>
  <si>
    <t>^355924404566459</t>
  </si>
  <si>
    <t>Macarena Zuñiga</t>
  </si>
  <si>
    <t>^8956026100108846695</t>
  </si>
  <si>
    <t>^357859103237234</t>
  </si>
  <si>
    <t>Cesar Sepúlveda</t>
  </si>
  <si>
    <t>^8956026100101538992</t>
  </si>
  <si>
    <t>^357859103459309</t>
  </si>
  <si>
    <t>^8956023100073541506</t>
  </si>
  <si>
    <t>^358189061252937</t>
  </si>
  <si>
    <t>Samsung Galaxy Core Prime White</t>
  </si>
  <si>
    <t>Claudia Jimenez</t>
  </si>
  <si>
    <t>Supervisora de Operaciones</t>
  </si>
  <si>
    <t>^8956028100082168940</t>
  </si>
  <si>
    <t>^355924404550123</t>
  </si>
  <si>
    <t>Jessica Cobs</t>
  </si>
  <si>
    <t>^8956026100108837751</t>
  </si>
  <si>
    <t>^355924404555825</t>
  </si>
  <si>
    <t>^8956028100082126781</t>
  </si>
  <si>
    <t>^357294091799419</t>
  </si>
  <si>
    <t>Iphone xs Max 256gb Space Gray</t>
  </si>
  <si>
    <t>Ignacio González</t>
  </si>
  <si>
    <t>^8956028100082126799</t>
  </si>
  <si>
    <t>^357294092454691</t>
  </si>
  <si>
    <t>Carla Villablanca</t>
  </si>
  <si>
    <t>^8956028200092891034</t>
  </si>
  <si>
    <t>^355924404566681</t>
  </si>
  <si>
    <t>^8956026100108830129</t>
  </si>
  <si>
    <t>^358687094613108</t>
  </si>
  <si>
    <t>Apple Iphone 7 32gb Black</t>
  </si>
  <si>
    <t>Patricio Cantillana</t>
  </si>
  <si>
    <t>SubGerente de Finanzas</t>
  </si>
  <si>
    <t>^8956026100108846703</t>
  </si>
  <si>
    <t>^357859103459507</t>
  </si>
  <si>
    <t>^8956026100108846711</t>
  </si>
  <si>
    <t>^357859103459663</t>
  </si>
  <si>
    <t>Mauricio Marin</t>
  </si>
  <si>
    <t>^8956028100082165599</t>
  </si>
  <si>
    <t>^357859103392609</t>
  </si>
  <si>
    <t>Joddie Inostroza</t>
  </si>
  <si>
    <t>^8956028100082165623</t>
  </si>
  <si>
    <t>^354651104131117</t>
  </si>
  <si>
    <t>Patricio Melo</t>
  </si>
  <si>
    <t>Sub Gerente Contabilidad</t>
  </si>
  <si>
    <t>^8956028100082165581</t>
  </si>
  <si>
    <t>^357859103399018</t>
  </si>
  <si>
    <t>Arnaldo Fernández</t>
  </si>
  <si>
    <t>Jefe de Finanzas</t>
  </si>
  <si>
    <t>^8956021200057209666</t>
  </si>
  <si>
    <t>^355781100327952</t>
  </si>
  <si>
    <t>Javier Peralta</t>
  </si>
  <si>
    <t>^8956021200057209674</t>
  </si>
  <si>
    <t>^352630112088255</t>
  </si>
  <si>
    <t>Rodrigo Abarca</t>
  </si>
  <si>
    <t>Gerente Operaciones Sur</t>
  </si>
  <si>
    <t>^8956026100108846729</t>
  </si>
  <si>
    <t>^357859103445761</t>
  </si>
  <si>
    <t>Hans Kunze</t>
  </si>
  <si>
    <t>KAM Operaciones Mall Plaza</t>
  </si>
  <si>
    <t>^8956026100108830079</t>
  </si>
  <si>
    <t>^355924404566376</t>
  </si>
  <si>
    <t>Gabriela Lizana</t>
  </si>
  <si>
    <t>^8956023100149841492</t>
  </si>
  <si>
    <t>Esteban Padilla</t>
  </si>
  <si>
    <t>KAM Operaciones Facility</t>
  </si>
  <si>
    <t>^8956021200042184610</t>
  </si>
  <si>
    <t>^357859103388607</t>
  </si>
  <si>
    <t>Wilson Zapata</t>
  </si>
  <si>
    <t>Jefe Dpto. PPRR</t>
  </si>
  <si>
    <t>^8956028200090933648</t>
  </si>
  <si>
    <t>^355924404566442</t>
  </si>
  <si>
    <t>Carlos Araneda</t>
  </si>
  <si>
    <t>^8956026100108830087</t>
  </si>
  <si>
    <t>^355924404565097</t>
  </si>
  <si>
    <t>Ignacio Caro</t>
  </si>
  <si>
    <t>^8956026100108830095</t>
  </si>
  <si>
    <t>^355924404563316</t>
  </si>
  <si>
    <t>José Salas Salas</t>
  </si>
  <si>
    <t>Coordinador de Recursos Humanos</t>
  </si>
  <si>
    <t>^8956026100108094635</t>
  </si>
  <si>
    <t>^350824453227711</t>
  </si>
  <si>
    <t>Celso flores</t>
  </si>
  <si>
    <t>Operaciones Mineria</t>
  </si>
  <si>
    <t>Gerente Operaciones Mineras</t>
  </si>
  <si>
    <t>^8956028100082168965</t>
  </si>
  <si>
    <t>^354326207344939</t>
  </si>
  <si>
    <t>Fabio Letelier</t>
  </si>
  <si>
    <t>Sanitización</t>
  </si>
  <si>
    <t>^8956026100108830103</t>
  </si>
  <si>
    <t>^355924404562813</t>
  </si>
  <si>
    <t>Alisson Pino</t>
  </si>
  <si>
    <t>^8956028100082165573</t>
  </si>
  <si>
    <t>^357859103392641</t>
  </si>
  <si>
    <t>Jorge Vera</t>
  </si>
  <si>
    <t>Jefe de Mantención</t>
  </si>
  <si>
    <t>^8956027000076047855</t>
  </si>
  <si>
    <t>^353919105804797</t>
  </si>
  <si>
    <t>Apple Iphone 11 Pro Max Space Gray 64gb</t>
  </si>
  <si>
    <t>Supervisor Aseo Alameda</t>
  </si>
  <si>
    <t>^8956028200092726750</t>
  </si>
  <si>
    <t>^355924404566087</t>
  </si>
  <si>
    <t>^8956028200152469580</t>
  </si>
  <si>
    <t>^355924404566137</t>
  </si>
  <si>
    <t>Darwin Lopez</t>
  </si>
  <si>
    <t xml:space="preserve">Chofer </t>
  </si>
  <si>
    <t>^8956026100107520564</t>
  </si>
  <si>
    <t>^350559000672411</t>
  </si>
  <si>
    <t>^8956028200120182588</t>
  </si>
  <si>
    <t>^357283099412026</t>
  </si>
  <si>
    <t xml:space="preserve">Christian González A. </t>
  </si>
  <si>
    <t>^8956028100082126807</t>
  </si>
  <si>
    <t>^357294092510666</t>
  </si>
  <si>
    <t xml:space="preserve">Sonia Ackerknecht </t>
  </si>
  <si>
    <t>^8956028100082126773</t>
  </si>
  <si>
    <t>^357294092134004</t>
  </si>
  <si>
    <t>Germán González P.</t>
  </si>
  <si>
    <t>^8956023100139066761</t>
  </si>
  <si>
    <t>^353912105870843</t>
  </si>
  <si>
    <t>Apple Iphone 11 Pro Max Space Gray 256gb</t>
  </si>
  <si>
    <t>Germán González A.</t>
  </si>
  <si>
    <t>ENTEL</t>
  </si>
  <si>
    <t>GONZÁLEZ ACKERKNECHT</t>
  </si>
  <si>
    <t>8956010000081976537</t>
  </si>
  <si>
    <t>730011375188037</t>
  </si>
  <si>
    <t>8956010000082816113</t>
  </si>
  <si>
    <t>730011265812113</t>
  </si>
  <si>
    <t>BAM El Teniente</t>
  </si>
  <si>
    <t>División El Teniente</t>
  </si>
  <si>
    <t>8956010000094749142</t>
  </si>
  <si>
    <t>730014037416642</t>
  </si>
  <si>
    <t>BAM CMPC Cartulinas</t>
  </si>
  <si>
    <t>CMPC - Cartulinas</t>
  </si>
  <si>
    <t>CM CMPC - CARTULINAS</t>
  </si>
  <si>
    <t>8956010000082118640</t>
  </si>
  <si>
    <t>730011375330140</t>
  </si>
  <si>
    <t>8956010000081976462</t>
  </si>
  <si>
    <t>730011375187962</t>
  </si>
  <si>
    <t>8956010000081976539</t>
  </si>
  <si>
    <t>730011375188039</t>
  </si>
  <si>
    <t>BAM CMPC Arauco Valdivia</t>
  </si>
  <si>
    <t>CMPC Arauco Valdivia</t>
  </si>
  <si>
    <t>CM CELULOSA ARAUCO VALDIVIA</t>
  </si>
  <si>
    <t>8956010000052614995</t>
  </si>
  <si>
    <t>730012095303995</t>
  </si>
  <si>
    <t>Germán González Politt</t>
  </si>
  <si>
    <t>8956010000052615456</t>
  </si>
  <si>
    <t>730012095304456</t>
  </si>
  <si>
    <t>8956010000070327669</t>
  </si>
  <si>
    <t>730012085686669</t>
  </si>
  <si>
    <t>Celso Flores</t>
  </si>
  <si>
    <t>8956010000079429468</t>
  </si>
  <si>
    <t>730011517493468</t>
  </si>
  <si>
    <t>María José Henríquez</t>
  </si>
  <si>
    <t>Suspended</t>
  </si>
  <si>
    <t>8956010000065967277</t>
  </si>
  <si>
    <t>730011287236277</t>
  </si>
  <si>
    <t>8956010000079429440</t>
  </si>
  <si>
    <t>730011517493440</t>
  </si>
  <si>
    <t>8956010000083481363</t>
  </si>
  <si>
    <t>730011045457363</t>
  </si>
  <si>
    <t>Rodrigo Neira</t>
  </si>
  <si>
    <t>8956010000090375771</t>
  </si>
  <si>
    <t>730011325320271</t>
  </si>
  <si>
    <t>8956010000090376593</t>
  </si>
  <si>
    <t>730011325321093</t>
  </si>
  <si>
    <t>8956010000110516694</t>
  </si>
  <si>
    <t>730011145665194</t>
  </si>
  <si>
    <t>Paula Navarro</t>
  </si>
  <si>
    <t>8956010000067586359</t>
  </si>
  <si>
    <t>730014015520359</t>
  </si>
  <si>
    <t>Alex Herrera González</t>
  </si>
  <si>
    <t>8956010000087162498</t>
  </si>
  <si>
    <t>730011055456998</t>
  </si>
  <si>
    <t>Miguel Inostroza</t>
  </si>
  <si>
    <t>Estafeta</t>
  </si>
  <si>
    <t>8956010000084926285</t>
  </si>
  <si>
    <t>730011645882785</t>
  </si>
  <si>
    <t>Pablo Molina</t>
  </si>
  <si>
    <t>Capataz de Obras Civiles</t>
  </si>
  <si>
    <t>8956010000103343347</t>
  </si>
  <si>
    <t>730011245603347</t>
  </si>
  <si>
    <t>8956010000089655444</t>
  </si>
  <si>
    <t>730011457423944</t>
  </si>
  <si>
    <t>Reloj Control Talleres</t>
  </si>
  <si>
    <t>8956010000070321545</t>
  </si>
  <si>
    <t>730012085680545</t>
  </si>
  <si>
    <t>Roxana Paredes</t>
  </si>
  <si>
    <t>8956010000071704929</t>
  </si>
  <si>
    <t>730014095363929</t>
  </si>
  <si>
    <t>Francisco Illanes Schwencke</t>
  </si>
  <si>
    <t>8956010000080730845</t>
  </si>
  <si>
    <t>730011675498345</t>
  </si>
  <si>
    <t>Andrés Flores</t>
  </si>
  <si>
    <t>Analista de Acreditación</t>
  </si>
  <si>
    <t>8956010000079206881</t>
  </si>
  <si>
    <t>730011415693381</t>
  </si>
  <si>
    <t>Domingo Spina</t>
  </si>
  <si>
    <t>8956010000079429484</t>
  </si>
  <si>
    <t>730011517493484</t>
  </si>
  <si>
    <t>8956010000079429488</t>
  </si>
  <si>
    <t>730011517493488</t>
  </si>
  <si>
    <t>Cristian Fernandez</t>
  </si>
  <si>
    <t>Jefe de Terreno</t>
  </si>
  <si>
    <t>8956010000079429485</t>
  </si>
  <si>
    <t>730011517493485</t>
  </si>
  <si>
    <t>Victor Barrios</t>
  </si>
  <si>
    <t>8956010000087162497</t>
  </si>
  <si>
    <t>730011055456997</t>
  </si>
  <si>
    <t>Evelyn Toledo</t>
  </si>
  <si>
    <t>CMPC - Laja</t>
  </si>
  <si>
    <t>CM CMPC - LAJA</t>
  </si>
  <si>
    <t>8956010000074778657</t>
  </si>
  <si>
    <t>730011515299657</t>
  </si>
  <si>
    <t>8956010000079429415</t>
  </si>
  <si>
    <t>730011517493415</t>
  </si>
  <si>
    <t>Raquel Saavedra</t>
  </si>
  <si>
    <t>8956010000079429418</t>
  </si>
  <si>
    <t>730011517493418</t>
  </si>
  <si>
    <t>Juan Carlos Agredo</t>
  </si>
  <si>
    <t>8956010000079206873</t>
  </si>
  <si>
    <t>730011415693373</t>
  </si>
  <si>
    <t>Karina Bocaz</t>
  </si>
  <si>
    <t>Practicante</t>
  </si>
  <si>
    <t>8956010000079206859</t>
  </si>
  <si>
    <t>730011415693359</t>
  </si>
  <si>
    <t>Reloj Control CMPC Arauco Valdivia</t>
  </si>
  <si>
    <t>8956010000079206879</t>
  </si>
  <si>
    <t>730011415693379</t>
  </si>
  <si>
    <t>Luis Sanchez</t>
  </si>
  <si>
    <t>CMPC - Pacifico</t>
  </si>
  <si>
    <t>CM CMPC - PACIFICO</t>
  </si>
  <si>
    <t>8956010000079206880</t>
  </si>
  <si>
    <t>730011415693380</t>
  </si>
  <si>
    <t>David Insulza</t>
  </si>
  <si>
    <t>8956010000098548917</t>
  </si>
  <si>
    <t>730011025900917</t>
  </si>
  <si>
    <t>8956010000098548919</t>
  </si>
  <si>
    <t>730011025900919</t>
  </si>
  <si>
    <t>Richard Guerra</t>
  </si>
  <si>
    <t>Capataz Mantención</t>
  </si>
  <si>
    <t>8956010000082140480</t>
  </si>
  <si>
    <t>730011375351980</t>
  </si>
  <si>
    <t>Carlos Sanchez</t>
  </si>
  <si>
    <t>8956010000083481138</t>
  </si>
  <si>
    <t>730011045457138</t>
  </si>
  <si>
    <t>Héctor Flores</t>
  </si>
  <si>
    <t>8956010000083481137</t>
  </si>
  <si>
    <t>730011045457137</t>
  </si>
  <si>
    <t>Jorge Araya Sarria</t>
  </si>
  <si>
    <t>Operario Mineria</t>
  </si>
  <si>
    <t>8956010000083481354</t>
  </si>
  <si>
    <t>730011045457354</t>
  </si>
  <si>
    <t>Daniela Westwood</t>
  </si>
  <si>
    <t>Relaciones Laborales Facility</t>
  </si>
  <si>
    <t>8956010000094751182</t>
  </si>
  <si>
    <t>730014037418682</t>
  </si>
  <si>
    <t>8956010000094751151</t>
  </si>
  <si>
    <t>730014037418651</t>
  </si>
  <si>
    <t>Marcelo Flores</t>
  </si>
  <si>
    <t>8956010000094751155</t>
  </si>
  <si>
    <t>730014037418655</t>
  </si>
  <si>
    <t>Efrain Ferrer</t>
  </si>
  <si>
    <t>8956010000094751176</t>
  </si>
  <si>
    <t>730014037418676</t>
  </si>
  <si>
    <t>Claudia Barraza</t>
  </si>
  <si>
    <t>Capataz Aseo</t>
  </si>
  <si>
    <t>8956010000094751178</t>
  </si>
  <si>
    <t>730014037418678</t>
  </si>
  <si>
    <t>Guillermo Caceres</t>
  </si>
  <si>
    <t>8956010000094751184</t>
  </si>
  <si>
    <t>730014037418684</t>
  </si>
  <si>
    <t>Adan Colil</t>
  </si>
  <si>
    <t>8956010000109249881</t>
  </si>
  <si>
    <t>730014087708381</t>
  </si>
  <si>
    <t>BAM CCTV Engie Laja</t>
  </si>
  <si>
    <t>Engie Laja</t>
  </si>
  <si>
    <t>Control Camaras</t>
  </si>
  <si>
    <t>ANF ENGIE - CH LAJA (VIGILANCIA)</t>
  </si>
  <si>
    <t>8956010000109249883</t>
  </si>
  <si>
    <t>730014087708383</t>
  </si>
  <si>
    <t>Reloj Control Mall Plaza Sur</t>
  </si>
  <si>
    <t>Mall Plaza sur</t>
  </si>
  <si>
    <t>8956010000109249882</t>
  </si>
  <si>
    <t>730014087708382</t>
  </si>
  <si>
    <t>BAM CMPC Licancel</t>
  </si>
  <si>
    <t>Licancel</t>
  </si>
  <si>
    <t>CM CELULOSA ARAUCO LICANCEL</t>
  </si>
  <si>
    <t>8956010000109249884</t>
  </si>
  <si>
    <t>730014087708384</t>
  </si>
  <si>
    <t>Reloj Control Mall Alameda</t>
  </si>
  <si>
    <t>8956010000112718003</t>
  </si>
  <si>
    <t>730011205845003</t>
  </si>
  <si>
    <t>José Pichuante</t>
  </si>
  <si>
    <t>MI MAGA DET</t>
  </si>
  <si>
    <t>8956010000112718000</t>
  </si>
  <si>
    <t>730011205845000</t>
  </si>
  <si>
    <t>8956010000112718002</t>
  </si>
  <si>
    <t>730011205845002</t>
  </si>
  <si>
    <t xml:space="preserve">Camila Goméz </t>
  </si>
  <si>
    <t>8956010000112718004</t>
  </si>
  <si>
    <t>730011205845004</t>
  </si>
  <si>
    <t>Katherine Acevedo</t>
  </si>
  <si>
    <t>8956010000112718005</t>
  </si>
  <si>
    <t>730011205845005</t>
  </si>
  <si>
    <t>8956010000112718006</t>
  </si>
  <si>
    <t>730011205845006</t>
  </si>
  <si>
    <t>8956010000112718007</t>
  </si>
  <si>
    <t>730011205845007</t>
  </si>
  <si>
    <t>8956010000112718008</t>
  </si>
  <si>
    <t>730011205845008</t>
  </si>
  <si>
    <t>8956010000112718009</t>
  </si>
  <si>
    <t>730011205845009</t>
  </si>
  <si>
    <t>8956010000112718010</t>
  </si>
  <si>
    <t>730011205845010</t>
  </si>
  <si>
    <t>8956010000112718011</t>
  </si>
  <si>
    <t>730011205845011</t>
  </si>
  <si>
    <t>8956010000112718012</t>
  </si>
  <si>
    <t>730011205845012</t>
  </si>
  <si>
    <t>Joanna Lagos Ormeño</t>
  </si>
  <si>
    <t>8956010000112718013</t>
  </si>
  <si>
    <t>730011205845013</t>
  </si>
  <si>
    <t>José Callunao</t>
  </si>
  <si>
    <t>Capataz</t>
  </si>
  <si>
    <t>8956010000112718014</t>
  </si>
  <si>
    <t>730011205845014</t>
  </si>
  <si>
    <t>8956010000113362410</t>
  </si>
  <si>
    <t>730012037585910</t>
  </si>
  <si>
    <t>8956010000113362409</t>
  </si>
  <si>
    <t>730012037585909</t>
  </si>
  <si>
    <t>8956010000113362340</t>
  </si>
  <si>
    <t>730012037585840</t>
  </si>
  <si>
    <t>8956010000113362408</t>
  </si>
  <si>
    <t>730012037585908</t>
  </si>
  <si>
    <t>Claudia Salva /Joaquin Olivares</t>
  </si>
  <si>
    <t>M FUCO DCH</t>
  </si>
  <si>
    <t>8956010000113362411</t>
  </si>
  <si>
    <t>730012037585911</t>
  </si>
  <si>
    <t>Cristian Aguilar</t>
  </si>
  <si>
    <t>División Chuquicamata</t>
  </si>
  <si>
    <t>8956010000080063462</t>
  </si>
  <si>
    <t>730011467307462</t>
  </si>
  <si>
    <t>Fabiola Riquelme</t>
  </si>
  <si>
    <t>8956010000094751192</t>
  </si>
  <si>
    <t>730014037418692</t>
  </si>
  <si>
    <t>Sernageomin FUCO</t>
  </si>
  <si>
    <t>8956010000111402304</t>
  </si>
  <si>
    <t>730011065815804</t>
  </si>
  <si>
    <t>Juan Manuel Contreras</t>
  </si>
  <si>
    <t>Gerente General</t>
  </si>
  <si>
    <t>8956010000111379915</t>
  </si>
  <si>
    <t>730011065793415</t>
  </si>
  <si>
    <t>Claudio Muñoz</t>
  </si>
  <si>
    <t>CMPC - Santa Fe</t>
  </si>
  <si>
    <t>CM CMPC - SANTA FE</t>
  </si>
  <si>
    <t>8956010000068386638</t>
  </si>
  <si>
    <t>730012065590638</t>
  </si>
  <si>
    <t>Patricio Aillapan</t>
  </si>
  <si>
    <t>Sub Gerente Prevención de Riesgos</t>
  </si>
  <si>
    <t>8956010000067587811</t>
  </si>
  <si>
    <t>730014015521811</t>
  </si>
  <si>
    <t>8956010000066463200</t>
  </si>
  <si>
    <t>730012085562200</t>
  </si>
  <si>
    <t>8956010000080722852</t>
  </si>
  <si>
    <t>730011675490352</t>
  </si>
  <si>
    <t>Victor Vergara</t>
  </si>
  <si>
    <t>CM GERENCIA PLANTA TENIENTE</t>
  </si>
  <si>
    <t>8956010000069356801</t>
  </si>
  <si>
    <t>730011037460801</t>
  </si>
  <si>
    <t>8956010000096028964</t>
  </si>
  <si>
    <t>730011165566464</t>
  </si>
  <si>
    <t>Jesús Aceituno</t>
  </si>
  <si>
    <t>8956010000070329957</t>
  </si>
  <si>
    <t>730012085688957</t>
  </si>
  <si>
    <t>Carlos Guerrero</t>
  </si>
  <si>
    <t>DET Colón Alto</t>
  </si>
  <si>
    <t>8956010000100520596</t>
  </si>
  <si>
    <t>730011047527096</t>
  </si>
  <si>
    <t>Patricio Reyes</t>
  </si>
  <si>
    <t>Supervisor General</t>
  </si>
  <si>
    <t>8956010000072640713</t>
  </si>
  <si>
    <t>730011405384713</t>
  </si>
  <si>
    <t>Diego Quijada</t>
  </si>
  <si>
    <t>Gestor de Operaciones</t>
  </si>
  <si>
    <t>8956010000111380876</t>
  </si>
  <si>
    <t>730011065794376</t>
  </si>
  <si>
    <t>8956010000070321149</t>
  </si>
  <si>
    <t>730012085680149</t>
  </si>
  <si>
    <t>Jonathan Acevedo</t>
  </si>
  <si>
    <t>8956010000070321796</t>
  </si>
  <si>
    <t>730012085680796</t>
  </si>
  <si>
    <t>Mecanicos Calama</t>
  </si>
  <si>
    <t>8956010000106254855</t>
  </si>
  <si>
    <t>730012067488355</t>
  </si>
  <si>
    <t>Constanza Morales</t>
  </si>
  <si>
    <t>8956010000079429460</t>
  </si>
  <si>
    <t>730011517493460</t>
  </si>
  <si>
    <t>Alexis Plaza</t>
  </si>
  <si>
    <t>8956010000079429470</t>
  </si>
  <si>
    <t>730011517493470</t>
  </si>
  <si>
    <t>8956010000098548921</t>
  </si>
  <si>
    <t>730011025900921</t>
  </si>
  <si>
    <t>Karina Guerrero</t>
  </si>
  <si>
    <t>8956010000098548920</t>
  </si>
  <si>
    <t>730011025900920</t>
  </si>
  <si>
    <t>Luis Bravo</t>
  </si>
  <si>
    <t>Lider de Equipo</t>
  </si>
  <si>
    <t>8956010000068474994</t>
  </si>
  <si>
    <t>730012065678994</t>
  </si>
  <si>
    <t>Israel Quezada</t>
  </si>
  <si>
    <t>8956010000093809711</t>
  </si>
  <si>
    <t>730011085738211</t>
  </si>
  <si>
    <t>José Zamora</t>
  </si>
  <si>
    <t>Gerente de Mineria</t>
  </si>
  <si>
    <t>8956010000079429416</t>
  </si>
  <si>
    <t>730011517493416</t>
  </si>
  <si>
    <t>Paola Becerra</t>
  </si>
  <si>
    <t>8956010000079429435</t>
  </si>
  <si>
    <t>730011517493435</t>
  </si>
  <si>
    <t>Pedro Dubo Rubina</t>
  </si>
  <si>
    <t>Capataz de Mantención</t>
  </si>
  <si>
    <t>8956010000084474385</t>
  </si>
  <si>
    <t>730011645430885</t>
  </si>
  <si>
    <t>Guillermo Medina</t>
  </si>
  <si>
    <t>8956010000109928949</t>
  </si>
  <si>
    <t>730011027417449</t>
  </si>
  <si>
    <t>División Ministro Hales</t>
  </si>
  <si>
    <t>ANF CODELCO DMH (ASEO IND)</t>
  </si>
  <si>
    <t>8956010000109928950</t>
  </si>
  <si>
    <t>730011027417450</t>
  </si>
  <si>
    <t>Conductor Interno</t>
  </si>
  <si>
    <t>8956010000109947057</t>
  </si>
  <si>
    <t>730011027435557</t>
  </si>
  <si>
    <t>Antonio Mora</t>
  </si>
  <si>
    <t>8956010000110523161</t>
  </si>
  <si>
    <t>730011145671661</t>
  </si>
  <si>
    <t>Pablo Larrañaga</t>
  </si>
  <si>
    <t>8956010000110523162</t>
  </si>
  <si>
    <t>730011145671662</t>
  </si>
  <si>
    <t>Anabel Figueroa</t>
  </si>
  <si>
    <t>8956010000110523160</t>
  </si>
  <si>
    <t>730011145671660</t>
  </si>
  <si>
    <t>Yessica Salvidia</t>
  </si>
  <si>
    <t>8956010000109947054</t>
  </si>
  <si>
    <t>730011027435554</t>
  </si>
  <si>
    <t>Casa Cambio</t>
  </si>
  <si>
    <t>Supervisor Casa Cambio</t>
  </si>
  <si>
    <t>8956010000109947056</t>
  </si>
  <si>
    <t>730011027435556</t>
  </si>
  <si>
    <t>Carlos Cifuentes</t>
  </si>
  <si>
    <t>8956010000109947055</t>
  </si>
  <si>
    <t>730011027435555</t>
  </si>
  <si>
    <t>Rodrigo Llompart</t>
  </si>
  <si>
    <t>8956010000109947058</t>
  </si>
  <si>
    <t>730011027435558</t>
  </si>
  <si>
    <t>Jonathan Cuevas</t>
  </si>
  <si>
    <t>8956010000109947059</t>
  </si>
  <si>
    <t>730011027435559</t>
  </si>
  <si>
    <t>Lider Mina</t>
  </si>
  <si>
    <t>8956010000109947061</t>
  </si>
  <si>
    <t>730011027435561</t>
  </si>
  <si>
    <t>Joel Llompart</t>
  </si>
  <si>
    <t>8956010000109947060</t>
  </si>
  <si>
    <t>730011027435560</t>
  </si>
  <si>
    <t>Lider Conductor</t>
  </si>
  <si>
    <t>8956010000109947062</t>
  </si>
  <si>
    <t>730011027435562</t>
  </si>
  <si>
    <t>Dennis Garcia</t>
  </si>
  <si>
    <t>8956010000109947063</t>
  </si>
  <si>
    <t>730011027435563</t>
  </si>
  <si>
    <t>Lider Planta</t>
  </si>
  <si>
    <t>8956010000109947065</t>
  </si>
  <si>
    <t>730011027435565</t>
  </si>
  <si>
    <t>Lider BCD</t>
  </si>
  <si>
    <t>8956010000109947064</t>
  </si>
  <si>
    <t>730011027435564</t>
  </si>
  <si>
    <t>Supervisor Infraestructura</t>
  </si>
  <si>
    <t>8956010000109947066</t>
  </si>
  <si>
    <t>730011027435566</t>
  </si>
  <si>
    <t>Jessenia Salas Jaime</t>
  </si>
  <si>
    <t>8956010000111378483</t>
  </si>
  <si>
    <t>730011065791983</t>
  </si>
  <si>
    <t>Luis Ramos</t>
  </si>
  <si>
    <t>Lider Operaciones</t>
  </si>
  <si>
    <t>8956010000111378435</t>
  </si>
  <si>
    <t>730011065791935</t>
  </si>
  <si>
    <t>Karina Toledo</t>
  </si>
  <si>
    <t>8956010000111378484</t>
  </si>
  <si>
    <t>730011065791984</t>
  </si>
  <si>
    <t>Jefe de Turno</t>
  </si>
  <si>
    <t>8956010000111377784</t>
  </si>
  <si>
    <t>730011065791284</t>
  </si>
  <si>
    <t>8956010000111379911</t>
  </si>
  <si>
    <t>730011065793411</t>
  </si>
  <si>
    <t>Victor Gutierrez</t>
  </si>
  <si>
    <t>8956010000111379910</t>
  </si>
  <si>
    <t>730011065793410</t>
  </si>
  <si>
    <t>Nelson Lillo</t>
  </si>
  <si>
    <t>8956010000111379912</t>
  </si>
  <si>
    <t>730011065793412</t>
  </si>
  <si>
    <t>Oscar Arriagada</t>
  </si>
  <si>
    <t>8956010000111379909</t>
  </si>
  <si>
    <t>730011065793409</t>
  </si>
  <si>
    <t>Victor Donoso</t>
  </si>
  <si>
    <t>8956010000111379913</t>
  </si>
  <si>
    <t>730011065793413</t>
  </si>
  <si>
    <t>Tomás Bravo</t>
  </si>
  <si>
    <t>8956010000111379914</t>
  </si>
  <si>
    <t>Sebastián Escobar</t>
  </si>
  <si>
    <t>8956010000111379919</t>
  </si>
  <si>
    <t>730011065793419</t>
  </si>
  <si>
    <t>Erwin Muñoz</t>
  </si>
  <si>
    <t>8956010000111379916</t>
  </si>
  <si>
    <t>730011065793416</t>
  </si>
  <si>
    <t>Carlos Fuentealba</t>
  </si>
  <si>
    <t>8956010000111379917</t>
  </si>
  <si>
    <t>730011065793417</t>
  </si>
  <si>
    <t>Jorge Donoso</t>
  </si>
  <si>
    <t>8956010000111379918</t>
  </si>
  <si>
    <t>730011065793418</t>
  </si>
  <si>
    <t>Juan Ovando</t>
  </si>
  <si>
    <t>8956010000111379920</t>
  </si>
  <si>
    <t>730011065793420</t>
  </si>
  <si>
    <t>Abel Carrasco</t>
  </si>
  <si>
    <t>8956010000111379921</t>
  </si>
  <si>
    <t>730011065793421</t>
  </si>
  <si>
    <t>8956010000111379922</t>
  </si>
  <si>
    <t>730011065793422</t>
  </si>
  <si>
    <t>Mauricio Webar</t>
  </si>
  <si>
    <t>8956010000066285632</t>
  </si>
  <si>
    <t>730012075554632</t>
  </si>
  <si>
    <t>Director Compañía</t>
  </si>
  <si>
    <t>8956010000081976461</t>
  </si>
  <si>
    <t>730011375187961</t>
  </si>
  <si>
    <t>BAM CMPC ARAUCO</t>
  </si>
  <si>
    <t>8956010000096028965</t>
  </si>
  <si>
    <t>730011165566465</t>
  </si>
  <si>
    <t>8956010000082816104</t>
  </si>
  <si>
    <t>730011265812104</t>
  </si>
  <si>
    <t>8956010000082118642</t>
  </si>
  <si>
    <t>730011375330142</t>
  </si>
  <si>
    <t>8956010000088440996</t>
  </si>
  <si>
    <t>730011107622496</t>
  </si>
  <si>
    <t>BAM CMPC Bucalemu</t>
  </si>
  <si>
    <t>8956010000102891715</t>
  </si>
  <si>
    <t>730011245151715</t>
  </si>
  <si>
    <t>BAM CT Mejillones</t>
  </si>
  <si>
    <t>8956010000102891716</t>
  </si>
  <si>
    <t>730011245151716</t>
  </si>
  <si>
    <t>Reloj Control Radomiro Tomic</t>
  </si>
  <si>
    <t>8956010000102891717</t>
  </si>
  <si>
    <t>730011245151717</t>
  </si>
  <si>
    <t>8956010000109928965</t>
  </si>
  <si>
    <t>730011027417465</t>
  </si>
  <si>
    <t>BAM Ministro Hales</t>
  </si>
  <si>
    <t>8956010000109928964</t>
  </si>
  <si>
    <t>730011027417464</t>
  </si>
  <si>
    <t>8956010000109928962</t>
  </si>
  <si>
    <t>730011027417462</t>
  </si>
  <si>
    <t>8956010000109928963</t>
  </si>
  <si>
    <t>730011027417463</t>
  </si>
  <si>
    <t>8956010000109928966</t>
  </si>
  <si>
    <t>730011027417466</t>
  </si>
  <si>
    <t>Reloj Control Los Angeles</t>
  </si>
  <si>
    <t>8956010000110987203</t>
  </si>
  <si>
    <t>730011125785703</t>
  </si>
  <si>
    <t>Reloj Control Bio Bio</t>
  </si>
  <si>
    <t>8956010000110987204</t>
  </si>
  <si>
    <t>730011125785704</t>
  </si>
  <si>
    <t>BAM Proyecto Reloj Control</t>
  </si>
  <si>
    <t>8956010000111381367</t>
  </si>
  <si>
    <t>730011065794867</t>
  </si>
  <si>
    <t>Reloj Control CMPC Pacifico</t>
  </si>
  <si>
    <t>8956010000111381477</t>
  </si>
  <si>
    <t>730011065794977</t>
  </si>
  <si>
    <t>8956010000111402262</t>
  </si>
  <si>
    <t>730011065815762</t>
  </si>
  <si>
    <t>Reloj Control CMPC Cartulinas</t>
  </si>
  <si>
    <t>8956010000111402295</t>
  </si>
  <si>
    <t>730011065815795</t>
  </si>
  <si>
    <t>8956010000081976538</t>
  </si>
  <si>
    <t>730011375188038</t>
  </si>
  <si>
    <t xml:space="preserve">Registro </t>
  </si>
  <si>
    <t>Compañía</t>
  </si>
  <si>
    <t>Empresa</t>
  </si>
  <si>
    <t>Rut Empresa</t>
  </si>
  <si>
    <t>N Linea</t>
  </si>
  <si>
    <t>Fecha Alta</t>
  </si>
  <si>
    <t>Fecha Actual</t>
  </si>
  <si>
    <t>Meses Totales</t>
  </si>
  <si>
    <t>Estado Linea</t>
  </si>
  <si>
    <t>N Simcard</t>
  </si>
  <si>
    <t>N IMEI</t>
  </si>
  <si>
    <t>Marca Modelo</t>
  </si>
  <si>
    <t>Fecha Recambio</t>
  </si>
  <si>
    <t>Fecha Actual2</t>
  </si>
  <si>
    <t>Meses Totales 2</t>
  </si>
  <si>
    <t>Termino Arriendo</t>
  </si>
  <si>
    <t>Estado Termino Arriendo</t>
  </si>
  <si>
    <t>Plan Asociado</t>
  </si>
  <si>
    <t>Tipo de Plan</t>
  </si>
  <si>
    <t>Usuario</t>
  </si>
  <si>
    <t>Ubicación</t>
  </si>
  <si>
    <t>Departamento</t>
  </si>
  <si>
    <t>Cargo</t>
  </si>
  <si>
    <t>Centro de Costo</t>
  </si>
  <si>
    <t>Nombre CC</t>
  </si>
  <si>
    <t>Estado Linea2</t>
  </si>
  <si>
    <t>Tipo de Usuario</t>
  </si>
  <si>
    <t>Terminado</t>
  </si>
  <si>
    <t>En Arriendo</t>
  </si>
  <si>
    <t>Total general</t>
  </si>
  <si>
    <t>Etiquetas de fila</t>
  </si>
  <si>
    <t>Telefonia IP</t>
  </si>
  <si>
    <t>Factible</t>
  </si>
  <si>
    <t>Departamento TI</t>
  </si>
  <si>
    <t>Marco Ramirez</t>
  </si>
  <si>
    <t xml:space="preserve">Informatica </t>
  </si>
  <si>
    <t>Operaciones facility</t>
  </si>
  <si>
    <t>Iphone 12 128GB black</t>
  </si>
  <si>
    <t>^8956028200202140553</t>
  </si>
  <si>
    <t>^354379555235779</t>
  </si>
  <si>
    <t>Samsung A03 Black 128gb</t>
  </si>
  <si>
    <t>Doria Guilguiruca R.</t>
  </si>
  <si>
    <t xml:space="preserve">HSEQ </t>
  </si>
  <si>
    <t>Samsung Galaxy s21 Plus 5G</t>
  </si>
  <si>
    <t>Monica Díaz</t>
  </si>
  <si>
    <t>Sub Gerente Recursos Humanos</t>
  </si>
  <si>
    <t>Abraham Puente</t>
  </si>
  <si>
    <t>Supervisor de Paisajismo</t>
  </si>
  <si>
    <t>Apple Iphone 13 pro max</t>
  </si>
  <si>
    <t>256GB</t>
  </si>
  <si>
    <t>Serial</t>
  </si>
  <si>
    <t>Imei Teléfono</t>
  </si>
  <si>
    <t>Simcard</t>
  </si>
  <si>
    <t>Imei simcard</t>
  </si>
  <si>
    <t>KXJM9Q6X00</t>
  </si>
  <si>
    <t>^`358216483940821</t>
  </si>
  <si>
    <t>`8956028200202156674</t>
  </si>
  <si>
    <t>`8200202456674</t>
  </si>
  <si>
    <t>German PAPá</t>
  </si>
  <si>
    <t>YRLXDWDXR7</t>
  </si>
  <si>
    <t>`358216481307908</t>
  </si>
  <si>
    <t>´8956028200202156666</t>
  </si>
  <si>
    <t>´8200202156666</t>
  </si>
  <si>
    <t>KXWXDJM6Y5</t>
  </si>
  <si>
    <t>´358216483958831</t>
  </si>
  <si>
    <t>´8956028200202156658</t>
  </si>
  <si>
    <t>´8200202156658</t>
  </si>
  <si>
    <t>SONIA ACKERKNECHT</t>
  </si>
  <si>
    <t>GQ14XWY2L7</t>
  </si>
  <si>
    <t>´358216480740638</t>
  </si>
  <si>
    <t>´8956028200202156682</t>
  </si>
  <si>
    <t>´8200202156682</t>
  </si>
  <si>
    <t>CHRISTIAN GONZALEZ</t>
  </si>
  <si>
    <t>VD2HW390H7</t>
  </si>
  <si>
    <t>´358216484095690</t>
  </si>
  <si>
    <t>´8956028200202157136</t>
  </si>
  <si>
    <t>´8200202157136</t>
  </si>
  <si>
    <t>IGNACIO GONZÁLEZ</t>
  </si>
  <si>
    <t>^8956028200202156674</t>
  </si>
  <si>
    <t>^358216483940821</t>
  </si>
  <si>
    <t>Ld5_multimedia Empresas 250gb_corp</t>
  </si>
  <si>
    <t>Xiaomi Redmi 9A</t>
  </si>
  <si>
    <t>`868175056489603</t>
  </si>
  <si>
    <t>`354379555220243</t>
  </si>
  <si>
    <t>Samsung Galaxy A03</t>
  </si>
  <si>
    <t>`354379555235670</t>
  </si>
  <si>
    <t>CYG</t>
  </si>
  <si>
    <t>GGP</t>
  </si>
  <si>
    <t>GAL</t>
  </si>
  <si>
    <t>GAC</t>
  </si>
  <si>
    <t>EMPRESA</t>
  </si>
  <si>
    <t>ALTA</t>
  </si>
  <si>
    <t>ACTIVA</t>
  </si>
  <si>
    <t>8956010000079420000</t>
  </si>
  <si>
    <t>8956028100082423196</t>
  </si>
  <si>
    <t>8956028100082156671</t>
  </si>
  <si>
    <t>358353100024687</t>
  </si>
  <si>
    <t>357859103447783</t>
  </si>
  <si>
    <t>8956026100108852883</t>
  </si>
  <si>
    <t>359062099498849</t>
  </si>
  <si>
    <t>8956028100082156630</t>
  </si>
  <si>
    <t>358353100023093</t>
  </si>
  <si>
    <t>8956023100149825214</t>
  </si>
  <si>
    <t>359062099233808</t>
  </si>
  <si>
    <t>8956028200098021446</t>
  </si>
  <si>
    <t>352630112098858</t>
  </si>
  <si>
    <t>8956021200043167440</t>
  </si>
  <si>
    <t>355781100317938</t>
  </si>
  <si>
    <t>8956028200090759126</t>
  </si>
  <si>
    <t>355620114625581</t>
  </si>
  <si>
    <t>8956021200057200087</t>
  </si>
  <si>
    <t>355781100317854</t>
  </si>
  <si>
    <t>8956023100149825222</t>
  </si>
  <si>
    <t>359062099232495</t>
  </si>
  <si>
    <t>8956023100149820173</t>
  </si>
  <si>
    <t>359062099464239</t>
  </si>
  <si>
    <t>8956023100149822369</t>
  </si>
  <si>
    <t>359062099464361</t>
  </si>
  <si>
    <t>8956028100082156747</t>
  </si>
  <si>
    <t>358353100036251</t>
  </si>
  <si>
    <t>8956023100149822344</t>
  </si>
  <si>
    <t>359062099463744</t>
  </si>
  <si>
    <t>8956023100149752632</t>
  </si>
  <si>
    <t>350824454232835</t>
  </si>
  <si>
    <t>8956023100149822351</t>
  </si>
  <si>
    <t>359062099463702</t>
  </si>
  <si>
    <t>8956023100149752889</t>
  </si>
  <si>
    <t>350824454309138</t>
  </si>
  <si>
    <t>8956026200025757254</t>
  </si>
  <si>
    <t>352454781910495</t>
  </si>
  <si>
    <t>8956023100149827376</t>
  </si>
  <si>
    <t>350824454230094</t>
  </si>
  <si>
    <t>8956028100082156721</t>
  </si>
  <si>
    <t>358353100023499</t>
  </si>
  <si>
    <t>8956023100149821767</t>
  </si>
  <si>
    <t>359062099464338</t>
  </si>
  <si>
    <t>8956023100149827384</t>
  </si>
  <si>
    <t>350824454298497</t>
  </si>
  <si>
    <t>8956023100149816734</t>
  </si>
  <si>
    <t>350824454298323</t>
  </si>
  <si>
    <t>8956023100149816700</t>
  </si>
  <si>
    <t>350824454301499</t>
  </si>
  <si>
    <t>8956028100076409672</t>
  </si>
  <si>
    <t>358353100019158</t>
  </si>
  <si>
    <t>8956023100149820165</t>
  </si>
  <si>
    <t>359062099464189</t>
  </si>
  <si>
    <t>8956028200091740307</t>
  </si>
  <si>
    <t>354326207344921</t>
  </si>
  <si>
    <t>8956023100149752673</t>
  </si>
  <si>
    <t>359062098108084</t>
  </si>
  <si>
    <t>8956027000076129554</t>
  </si>
  <si>
    <t>354326204351267</t>
  </si>
  <si>
    <t>8956027000076129604</t>
  </si>
  <si>
    <t>354326204329131</t>
  </si>
  <si>
    <t>8956027000076129679</t>
  </si>
  <si>
    <t>354326204328927</t>
  </si>
  <si>
    <t>8956027000075902035</t>
  </si>
  <si>
    <t>354326204333802</t>
  </si>
  <si>
    <t>8956027000076465230</t>
  </si>
  <si>
    <t>354326204329867</t>
  </si>
  <si>
    <t>8956027000076129653</t>
  </si>
  <si>
    <t>354326204334651</t>
  </si>
  <si>
    <t>8956028200134470144</t>
  </si>
  <si>
    <t>354326204340054</t>
  </si>
  <si>
    <t>8956028100082423212</t>
  </si>
  <si>
    <t>358353100024521</t>
  </si>
  <si>
    <t>8956027000076047848</t>
  </si>
  <si>
    <t>350824454307413</t>
  </si>
  <si>
    <t>8956023100149816742</t>
  </si>
  <si>
    <t>350824454232850</t>
  </si>
  <si>
    <t>8956023100149825115</t>
  </si>
  <si>
    <t>359062098106039</t>
  </si>
  <si>
    <t>8956028100082423220</t>
  </si>
  <si>
    <t>358353100024661</t>
  </si>
  <si>
    <t>8956028100082482010</t>
  </si>
  <si>
    <t>358353100019331</t>
  </si>
  <si>
    <t>8956021200057200061</t>
  </si>
  <si>
    <t>355781100322334</t>
  </si>
  <si>
    <t>8956028100082156598</t>
  </si>
  <si>
    <t>354326207372559</t>
  </si>
  <si>
    <t>8956028100076998781</t>
  </si>
  <si>
    <t>359062099455617</t>
  </si>
  <si>
    <t>8956026200021195970</t>
  </si>
  <si>
    <t>355709080215319</t>
  </si>
  <si>
    <t>8956026200021192779</t>
  </si>
  <si>
    <t>355709080212878</t>
  </si>
  <si>
    <t>8956026100107529987</t>
  </si>
  <si>
    <t>354024096559390</t>
  </si>
  <si>
    <t>8956028100082423238</t>
  </si>
  <si>
    <t>358353100024752</t>
  </si>
  <si>
    <t>8956026100108835532</t>
  </si>
  <si>
    <t>359062099464049</t>
  </si>
  <si>
    <t>8956023100149825248</t>
  </si>
  <si>
    <t>359062099463694</t>
  </si>
  <si>
    <t>8956028200098021412</t>
  </si>
  <si>
    <t>359770106698017</t>
  </si>
  <si>
    <t>8956028200128770749</t>
  </si>
  <si>
    <t>8956028200128770723</t>
  </si>
  <si>
    <t>8956028200128770731</t>
  </si>
  <si>
    <t>8956028200128770756</t>
  </si>
  <si>
    <t>8956028200122014904</t>
  </si>
  <si>
    <t>357700084155856</t>
  </si>
  <si>
    <t>8956027000060541020</t>
  </si>
  <si>
    <t>862399045223107</t>
  </si>
  <si>
    <t>8956021200043666193</t>
  </si>
  <si>
    <t>355781100170253</t>
  </si>
  <si>
    <t>8956028200122014912</t>
  </si>
  <si>
    <t>357700084155690</t>
  </si>
  <si>
    <t>8956021200043666086</t>
  </si>
  <si>
    <t>359770106688091</t>
  </si>
  <si>
    <t>8956028200202156674</t>
  </si>
  <si>
    <t>358216483940821</t>
  </si>
  <si>
    <t>8956021200043677331</t>
  </si>
  <si>
    <t>359770106688539</t>
  </si>
  <si>
    <t>8956026200029646354</t>
  </si>
  <si>
    <t>355781100175146</t>
  </si>
  <si>
    <t>8956021200043666128</t>
  </si>
  <si>
    <t>355781100170261</t>
  </si>
  <si>
    <t>8956021200043666136</t>
  </si>
  <si>
    <t>355781100175179</t>
  </si>
  <si>
    <t>8956021200043666094</t>
  </si>
  <si>
    <t>359770106688042</t>
  </si>
  <si>
    <t>8956021200043666177</t>
  </si>
  <si>
    <t>355781100176292</t>
  </si>
  <si>
    <t>8956023100149820181</t>
  </si>
  <si>
    <t>350824454231910</t>
  </si>
  <si>
    <t>8956021200057200079</t>
  </si>
  <si>
    <t>355781100319322</t>
  </si>
  <si>
    <t>8956023100149825230</t>
  </si>
  <si>
    <t>359062099464742</t>
  </si>
  <si>
    <t>8956021200056596188</t>
  </si>
  <si>
    <t>355781100319819</t>
  </si>
  <si>
    <t>8956021200056728898</t>
  </si>
  <si>
    <t>355781100317219</t>
  </si>
  <si>
    <t>8956028200132738245</t>
  </si>
  <si>
    <t>8956028200091860717</t>
  </si>
  <si>
    <t>355620114640291</t>
  </si>
  <si>
    <t>8956028100082423246</t>
  </si>
  <si>
    <t>358353100026864</t>
  </si>
  <si>
    <t>8956028100082423253</t>
  </si>
  <si>
    <t>358353100027003</t>
  </si>
  <si>
    <t>8956028200091621986</t>
  </si>
  <si>
    <t>359770106699536</t>
  </si>
  <si>
    <t>8956028100082156739</t>
  </si>
  <si>
    <t>358353100021592</t>
  </si>
  <si>
    <t>8956028200090294751</t>
  </si>
  <si>
    <t>357859103245708</t>
  </si>
  <si>
    <t>8956028100082156622</t>
  </si>
  <si>
    <t>8956028100082156614</t>
  </si>
  <si>
    <t>354326207341919</t>
  </si>
  <si>
    <t>8956023100149825156</t>
  </si>
  <si>
    <t>354326207343147</t>
  </si>
  <si>
    <t>8956027000065626966</t>
  </si>
  <si>
    <t>354326207272916</t>
  </si>
  <si>
    <t>8956021200056729037</t>
  </si>
  <si>
    <t>355781100327291</t>
  </si>
  <si>
    <t>8956026100108830053</t>
  </si>
  <si>
    <t>359062099456086</t>
  </si>
  <si>
    <t>8956023100149832814</t>
  </si>
  <si>
    <t>359062099233873</t>
  </si>
  <si>
    <t>8956023100149753259</t>
  </si>
  <si>
    <t>350824454232876</t>
  </si>
  <si>
    <t>8956028100082156754</t>
  </si>
  <si>
    <t>358353100023481</t>
  </si>
  <si>
    <t>8956026100108852867</t>
  </si>
  <si>
    <t>359062099474014</t>
  </si>
  <si>
    <t>8956021200056728971</t>
  </si>
  <si>
    <t>355781100177027</t>
  </si>
  <si>
    <t>8956028200098021404</t>
  </si>
  <si>
    <t>359770106675882</t>
  </si>
  <si>
    <t>8956028200098021438</t>
  </si>
  <si>
    <t>359770106699429</t>
  </si>
  <si>
    <t>8956021200056728955</t>
  </si>
  <si>
    <t>355781100320130</t>
  </si>
  <si>
    <t>8956023100149762334</t>
  </si>
  <si>
    <t>867169049846509</t>
  </si>
  <si>
    <t>8956026100108852875</t>
  </si>
  <si>
    <t>359062099498468</t>
  </si>
  <si>
    <t>8956021200056728872</t>
  </si>
  <si>
    <t>355781100317946</t>
  </si>
  <si>
    <t>8956023100149832806</t>
  </si>
  <si>
    <t>359062099464536</t>
  </si>
  <si>
    <t>8956027000076449622</t>
  </si>
  <si>
    <t>354326204317672</t>
  </si>
  <si>
    <t>8956027000076449606</t>
  </si>
  <si>
    <t>354326204343082</t>
  </si>
  <si>
    <t>8956027000076449614</t>
  </si>
  <si>
    <t>354326204342860</t>
  </si>
  <si>
    <t>8956028200098021420</t>
  </si>
  <si>
    <t>359770106698041</t>
  </si>
  <si>
    <t>8956028200107713058</t>
  </si>
  <si>
    <t>358353100024455</t>
  </si>
  <si>
    <t>8956028100082423279</t>
  </si>
  <si>
    <t>358353100026880</t>
  </si>
  <si>
    <t>8956028200122826281</t>
  </si>
  <si>
    <t>356263316337496</t>
  </si>
  <si>
    <t>8956028200122826299</t>
  </si>
  <si>
    <t>356263316401250</t>
  </si>
  <si>
    <t>8956028200122826273</t>
  </si>
  <si>
    <t>356263316401581</t>
  </si>
  <si>
    <t>8956028200122843450</t>
  </si>
  <si>
    <t>354326204312780</t>
  </si>
  <si>
    <t>8956028100082482242</t>
  </si>
  <si>
    <t>358353100018549</t>
  </si>
  <si>
    <t>8956028100082482234</t>
  </si>
  <si>
    <t>358353100018358</t>
  </si>
  <si>
    <t>8956028200122843468</t>
  </si>
  <si>
    <t>350507049993132</t>
  </si>
  <si>
    <t>8956028100077001007</t>
  </si>
  <si>
    <t>359062099455625</t>
  </si>
  <si>
    <t>8956028100082482226</t>
  </si>
  <si>
    <t>358353100018523</t>
  </si>
  <si>
    <t>8956028200122632762</t>
  </si>
  <si>
    <t>356263316398027</t>
  </si>
  <si>
    <t>8956028200122632846</t>
  </si>
  <si>
    <t>356263316302896</t>
  </si>
  <si>
    <t>8956028200122632838</t>
  </si>
  <si>
    <t>356263316355209</t>
  </si>
  <si>
    <t>8956028200122632788</t>
  </si>
  <si>
    <t>356263316397573</t>
  </si>
  <si>
    <t>8956028200122632754</t>
  </si>
  <si>
    <t>356263316401490</t>
  </si>
  <si>
    <t>8956028200122632770</t>
  </si>
  <si>
    <t>356263316361157</t>
  </si>
  <si>
    <t>8956028100071665179</t>
  </si>
  <si>
    <t>359062099461219</t>
  </si>
  <si>
    <t>8956028200124364257</t>
  </si>
  <si>
    <t>357700082958459</t>
  </si>
  <si>
    <t>8956028200124364232</t>
  </si>
  <si>
    <t>357700080519048</t>
  </si>
  <si>
    <t>8956028200148265480</t>
  </si>
  <si>
    <t>357700083095301</t>
  </si>
  <si>
    <t>8956028100082423295</t>
  </si>
  <si>
    <t>358353100026823</t>
  </si>
  <si>
    <t>8956021200057238681</t>
  </si>
  <si>
    <t>355781100326194</t>
  </si>
  <si>
    <t>8956026100108830467</t>
  </si>
  <si>
    <t>359062099460096</t>
  </si>
  <si>
    <t>8956021200056727783</t>
  </si>
  <si>
    <t>355781100316062</t>
  </si>
  <si>
    <t>8956028100082897670</t>
  </si>
  <si>
    <t>359062099472448</t>
  </si>
  <si>
    <t>8956028100082897662</t>
  </si>
  <si>
    <t>350824454231902</t>
  </si>
  <si>
    <t>8956028100077909159</t>
  </si>
  <si>
    <t>359062099234236</t>
  </si>
  <si>
    <t>8956028100056419824</t>
  </si>
  <si>
    <t>355400111838069</t>
  </si>
  <si>
    <t>8956028200156501057</t>
  </si>
  <si>
    <t>353353824562587</t>
  </si>
  <si>
    <t>8956026200029346690</t>
  </si>
  <si>
    <t>356263317890709</t>
  </si>
  <si>
    <t>8956027000066096383</t>
  </si>
  <si>
    <t>350824453279795</t>
  </si>
  <si>
    <t>8956028200120184410</t>
  </si>
  <si>
    <t>861308050793707</t>
  </si>
  <si>
    <t>8956021200072496579</t>
  </si>
  <si>
    <t>869596032319151</t>
  </si>
  <si>
    <t>8956021200072496561</t>
  </si>
  <si>
    <t>869596032319961</t>
  </si>
  <si>
    <t>8956021200072496538</t>
  </si>
  <si>
    <t>869596032320027</t>
  </si>
  <si>
    <t>8956021200072499631</t>
  </si>
  <si>
    <t>869596032332238</t>
  </si>
  <si>
    <t>8956028100077905462</t>
  </si>
  <si>
    <t>869596031683755</t>
  </si>
  <si>
    <t>8956027000067637631</t>
  </si>
  <si>
    <t>350824453225814</t>
  </si>
  <si>
    <t>8956027000067637706</t>
  </si>
  <si>
    <t>350824452494890</t>
  </si>
  <si>
    <t>8956027000067656342</t>
  </si>
  <si>
    <t>356813118245485</t>
  </si>
  <si>
    <t>8956027000067637524</t>
  </si>
  <si>
    <t>350824453238320</t>
  </si>
  <si>
    <t>8956027000067637912</t>
  </si>
  <si>
    <t>350824453235524</t>
  </si>
  <si>
    <t>8956027000067637649</t>
  </si>
  <si>
    <t>350824453246091</t>
  </si>
  <si>
    <t>8956027000067637581</t>
  </si>
  <si>
    <t>350824453245523</t>
  </si>
  <si>
    <t>8956027000067637672</t>
  </si>
  <si>
    <t>350824453243676</t>
  </si>
  <si>
    <t>8956028200118109247</t>
  </si>
  <si>
    <t>356814118163868</t>
  </si>
  <si>
    <t>8956027000067656334</t>
  </si>
  <si>
    <t>356812112542756</t>
  </si>
  <si>
    <t>8956027000067637565</t>
  </si>
  <si>
    <t>350824453242587</t>
  </si>
  <si>
    <t>8956027000067637516</t>
  </si>
  <si>
    <t>350824453241506</t>
  </si>
  <si>
    <t>8956027000067637748</t>
  </si>
  <si>
    <t>350824453235391</t>
  </si>
  <si>
    <t>8956027000067656359</t>
  </si>
  <si>
    <t>356817116631109</t>
  </si>
  <si>
    <t>8956027000067638001</t>
  </si>
  <si>
    <t>350824452505547</t>
  </si>
  <si>
    <t>8956027000067656243</t>
  </si>
  <si>
    <t>356815116964603</t>
  </si>
  <si>
    <t>8956027000067657464</t>
  </si>
  <si>
    <t>357700083744767</t>
  </si>
  <si>
    <t>8956027000067657449</t>
  </si>
  <si>
    <t>357700083757363</t>
  </si>
  <si>
    <t>8956027000067656227</t>
  </si>
  <si>
    <t>356814119313017</t>
  </si>
  <si>
    <t>8956027000067656276</t>
  </si>
  <si>
    <t>352012831045819</t>
  </si>
  <si>
    <t>8956026100109200504</t>
  </si>
  <si>
    <t>866658022131286</t>
  </si>
  <si>
    <t>8956026100109200496</t>
  </si>
  <si>
    <t>866658022130825</t>
  </si>
  <si>
    <t>8956027000065004453</t>
  </si>
  <si>
    <t>357700083627939</t>
  </si>
  <si>
    <t>8956027000065004446</t>
  </si>
  <si>
    <t>357700083627525</t>
  </si>
  <si>
    <t>8956027000065004511</t>
  </si>
  <si>
    <t>357700083767677</t>
  </si>
  <si>
    <t>8956027000065004438</t>
  </si>
  <si>
    <t>357700083627822</t>
  </si>
  <si>
    <t>8956027000065004487</t>
  </si>
  <si>
    <t>357700083745475</t>
  </si>
  <si>
    <t>8956027000065004362</t>
  </si>
  <si>
    <t>357700083751259</t>
  </si>
  <si>
    <t>8956027000065004495</t>
  </si>
  <si>
    <t>357700083743322</t>
  </si>
  <si>
    <t>8956027000065004461</t>
  </si>
  <si>
    <t>357700083591283</t>
  </si>
  <si>
    <t>8956028200125676865</t>
  </si>
  <si>
    <t>8956027000067637540</t>
  </si>
  <si>
    <t>350824453244708</t>
  </si>
  <si>
    <t>8956027000061277350</t>
  </si>
  <si>
    <t>8956027000067637862</t>
  </si>
  <si>
    <t>350824453248022</t>
  </si>
  <si>
    <t>8956027000067656300</t>
  </si>
  <si>
    <t>356812112163405</t>
  </si>
  <si>
    <t>8956027000067656326</t>
  </si>
  <si>
    <t>356812113416216</t>
  </si>
  <si>
    <t>8956027000067637607</t>
  </si>
  <si>
    <t>350824453244617</t>
  </si>
  <si>
    <t>8956027000067656268</t>
  </si>
  <si>
    <t>356814118237787</t>
  </si>
  <si>
    <t>8956028200120213250</t>
  </si>
  <si>
    <t>8956027000067656292</t>
  </si>
  <si>
    <t>356812111011977</t>
  </si>
  <si>
    <t>8956027000067637532</t>
  </si>
  <si>
    <t>350824453245705</t>
  </si>
  <si>
    <t>8956027000067656250</t>
  </si>
  <si>
    <t>358981870945135</t>
  </si>
  <si>
    <t>8956027000067656284</t>
  </si>
  <si>
    <t>356814119423279</t>
  </si>
  <si>
    <t>8956021200072499029</t>
  </si>
  <si>
    <t>869596032064476</t>
  </si>
  <si>
    <t>8956023100146909854</t>
  </si>
  <si>
    <t>866658022132235</t>
  </si>
  <si>
    <t>8956026100109098569</t>
  </si>
  <si>
    <t>866658022133282</t>
  </si>
  <si>
    <t>8956021100083091338</t>
  </si>
  <si>
    <t>866948014835618</t>
  </si>
  <si>
    <t>8956028200136438032</t>
  </si>
  <si>
    <t>355620116576436</t>
  </si>
  <si>
    <t>8956028200144700720</t>
  </si>
  <si>
    <t>355924403593850</t>
  </si>
  <si>
    <t>8956028100082165557</t>
  </si>
  <si>
    <t>357859103631501</t>
  </si>
  <si>
    <t>8956026100108835508</t>
  </si>
  <si>
    <t>355924404566533</t>
  </si>
  <si>
    <t>8956021200057209690</t>
  </si>
  <si>
    <t>355924405300585</t>
  </si>
  <si>
    <t>8956023100149819696</t>
  </si>
  <si>
    <t>355924404550180</t>
  </si>
  <si>
    <t>8956023100149819704</t>
  </si>
  <si>
    <t>355924404566582</t>
  </si>
  <si>
    <t>8956023100149819712</t>
  </si>
  <si>
    <t>355924404565170</t>
  </si>
  <si>
    <t>8956028200111732359</t>
  </si>
  <si>
    <t>350824453224163</t>
  </si>
  <si>
    <t>8956023100149841468</t>
  </si>
  <si>
    <t>359310106543275</t>
  </si>
  <si>
    <t>8956023100149819720</t>
  </si>
  <si>
    <t>355924404566020</t>
  </si>
  <si>
    <t>8956023100149841476</t>
  </si>
  <si>
    <t>359310106620594</t>
  </si>
  <si>
    <t>8956023100149819738</t>
  </si>
  <si>
    <t>355924404562821</t>
  </si>
  <si>
    <t>8956028200107635269</t>
  </si>
  <si>
    <t>350824453223769</t>
  </si>
  <si>
    <t>8956023100149841484</t>
  </si>
  <si>
    <t>359310106616022</t>
  </si>
  <si>
    <t>8956021200057209708</t>
  </si>
  <si>
    <t>355035111475031</t>
  </si>
  <si>
    <t>8956028200129979745</t>
  </si>
  <si>
    <t>350273540323630</t>
  </si>
  <si>
    <t>8956028200129979737</t>
  </si>
  <si>
    <t>350273540324364</t>
  </si>
  <si>
    <t>8956021200059583019</t>
  </si>
  <si>
    <t>359770106676161</t>
  </si>
  <si>
    <t>8956026100108835516</t>
  </si>
  <si>
    <t>355924404566640</t>
  </si>
  <si>
    <t>8956028100082168932</t>
  </si>
  <si>
    <t>355924404562904</t>
  </si>
  <si>
    <t>8956023100149821759</t>
  </si>
  <si>
    <t>355924404565873</t>
  </si>
  <si>
    <t>8956028200108041335</t>
  </si>
  <si>
    <t>355620116571080</t>
  </si>
  <si>
    <t>8956028200097255326</t>
  </si>
  <si>
    <t>350559000674813</t>
  </si>
  <si>
    <t>8956023100149821676</t>
  </si>
  <si>
    <t>355924404566574</t>
  </si>
  <si>
    <t>8956028200118144525</t>
  </si>
  <si>
    <t>355924404566541</t>
  </si>
  <si>
    <t>8956023100139066720</t>
  </si>
  <si>
    <t>355924404566335</t>
  </si>
  <si>
    <t>8956021200057209682</t>
  </si>
  <si>
    <t>355035111475965</t>
  </si>
  <si>
    <t>8956028200090337238</t>
  </si>
  <si>
    <t>355620117799193</t>
  </si>
  <si>
    <t>8956026100108846661</t>
  </si>
  <si>
    <t>357859103468284</t>
  </si>
  <si>
    <t>8956028100082168957</t>
  </si>
  <si>
    <t>357859103444863</t>
  </si>
  <si>
    <t>8956028200091157742</t>
  </si>
  <si>
    <t>355035114437194</t>
  </si>
  <si>
    <t>8956028200091157734</t>
  </si>
  <si>
    <t>355620114637040</t>
  </si>
  <si>
    <t>8956028200116715821</t>
  </si>
  <si>
    <t>350824450245344</t>
  </si>
  <si>
    <t>8956028200116715797</t>
  </si>
  <si>
    <t>350824450245492</t>
  </si>
  <si>
    <t>8956026100108846679</t>
  </si>
  <si>
    <t>357859103230163</t>
  </si>
  <si>
    <t>8956028100082168924</t>
  </si>
  <si>
    <t>355924404566566</t>
  </si>
  <si>
    <t>8956026100108846687</t>
  </si>
  <si>
    <t>357859103451074</t>
  </si>
  <si>
    <t>8956028100082165516</t>
  </si>
  <si>
    <t>357859103630859</t>
  </si>
  <si>
    <t>8956021200057209633</t>
  </si>
  <si>
    <t>355781100321559</t>
  </si>
  <si>
    <t>8956028200122641011</t>
  </si>
  <si>
    <t>355924404561351</t>
  </si>
  <si>
    <t>8956028200103921150</t>
  </si>
  <si>
    <t>350824453227778</t>
  </si>
  <si>
    <t>8956026100107529979</t>
  </si>
  <si>
    <t>350824453226440</t>
  </si>
  <si>
    <t>8956028200107908104</t>
  </si>
  <si>
    <t>355620116574308</t>
  </si>
  <si>
    <t>8956028200108037275</t>
  </si>
  <si>
    <t>355620116573821</t>
  </si>
  <si>
    <t>8956028200102677068</t>
  </si>
  <si>
    <t>355620116571726</t>
  </si>
  <si>
    <t>8956028200102677100</t>
  </si>
  <si>
    <t>355620116574100</t>
  </si>
  <si>
    <t>8956021200057209617</t>
  </si>
  <si>
    <t>359770106699502</t>
  </si>
  <si>
    <t>8956028200090933663</t>
  </si>
  <si>
    <t>355924404566392</t>
  </si>
  <si>
    <t>8956026100108835540</t>
  </si>
  <si>
    <t>355924404566459</t>
  </si>
  <si>
    <t>8956026100108846695</t>
  </si>
  <si>
    <t>357859103237234</t>
  </si>
  <si>
    <t>8956023100073541506</t>
  </si>
  <si>
    <t>358189061252937</t>
  </si>
  <si>
    <t>8956028100082168940</t>
  </si>
  <si>
    <t>355924404550123</t>
  </si>
  <si>
    <t>8956028100082126781</t>
  </si>
  <si>
    <t>357294091799419</t>
  </si>
  <si>
    <t>8956028100082126799</t>
  </si>
  <si>
    <t>357294092454691</t>
  </si>
  <si>
    <t>8956028200092891034</t>
  </si>
  <si>
    <t>355924404566681</t>
  </si>
  <si>
    <t>8956026100108830129</t>
  </si>
  <si>
    <t>358687094613108</t>
  </si>
  <si>
    <t>8956026100108846711</t>
  </si>
  <si>
    <t>357859103459663</t>
  </si>
  <si>
    <t>8956028100082165599</t>
  </si>
  <si>
    <t>357859103392609</t>
  </si>
  <si>
    <t>8956028100082165623</t>
  </si>
  <si>
    <t>354651104131117</t>
  </si>
  <si>
    <t>8956028100082165581</t>
  </si>
  <si>
    <t>357859103399018</t>
  </si>
  <si>
    <t>8956021200057209666</t>
  </si>
  <si>
    <t>355781100327952</t>
  </si>
  <si>
    <t>8956021200057209674</t>
  </si>
  <si>
    <t>352630112088255</t>
  </si>
  <si>
    <t>8956026100108846729</t>
  </si>
  <si>
    <t>357859103445761</t>
  </si>
  <si>
    <t>8956026100108830079</t>
  </si>
  <si>
    <t>355924404566376</t>
  </si>
  <si>
    <t>8956023100149841492</t>
  </si>
  <si>
    <t>8956021200042184610</t>
  </si>
  <si>
    <t>357859103388607</t>
  </si>
  <si>
    <t>8956028200090933648</t>
  </si>
  <si>
    <t>355924404566442</t>
  </si>
  <si>
    <t>8956026100108830087</t>
  </si>
  <si>
    <t>355924404565097</t>
  </si>
  <si>
    <t>8956026100108830095</t>
  </si>
  <si>
    <t>355924404563316</t>
  </si>
  <si>
    <t>8956026100108094635</t>
  </si>
  <si>
    <t>350824453227711</t>
  </si>
  <si>
    <t>8956028100082168965</t>
  </si>
  <si>
    <t>354326207344939</t>
  </si>
  <si>
    <t>8956026100108830103</t>
  </si>
  <si>
    <t>355924404562813</t>
  </si>
  <si>
    <t>8956028100082165573</t>
  </si>
  <si>
    <t>357859103392641</t>
  </si>
  <si>
    <t>8956027000076047855</t>
  </si>
  <si>
    <t>353919105804797</t>
  </si>
  <si>
    <t>8956028200152469580</t>
  </si>
  <si>
    <t>355924404566137</t>
  </si>
  <si>
    <t>8956028200120182588</t>
  </si>
  <si>
    <t>357283099412026</t>
  </si>
  <si>
    <t>8956028100082126807</t>
  </si>
  <si>
    <t>357294092510666</t>
  </si>
  <si>
    <t>8956028200202140553</t>
  </si>
  <si>
    <t>354379555235779</t>
  </si>
  <si>
    <t>8956028100082126773</t>
  </si>
  <si>
    <t>357294092134004</t>
  </si>
  <si>
    <t>353912105870843</t>
  </si>
  <si>
    <t>868175056489603</t>
  </si>
  <si>
    <t>354379555220243</t>
  </si>
  <si>
    <t>354379555235670</t>
  </si>
  <si>
    <t>RECAMBIO</t>
  </si>
  <si>
    <t>OPT</t>
  </si>
  <si>
    <t>T_USUARIO</t>
  </si>
  <si>
    <t>EST</t>
  </si>
  <si>
    <t>TAC</t>
  </si>
  <si>
    <t>ABA</t>
  </si>
  <si>
    <t>COM</t>
  </si>
  <si>
    <t>DEPARTAMENTO</t>
  </si>
  <si>
    <t>CTB</t>
  </si>
  <si>
    <t>CDG</t>
  </si>
  <si>
    <t>PDR</t>
  </si>
  <si>
    <t>RLA</t>
  </si>
  <si>
    <t>RYS</t>
  </si>
  <si>
    <t>RHU</t>
  </si>
  <si>
    <t>MAT</t>
  </si>
  <si>
    <t>OPM</t>
  </si>
  <si>
    <t>OFS</t>
  </si>
  <si>
    <t>TEC</t>
  </si>
  <si>
    <t>FIN</t>
  </si>
  <si>
    <t>DGE</t>
  </si>
  <si>
    <t>ACR</t>
  </si>
  <si>
    <t>CAP</t>
  </si>
  <si>
    <t>SIN</t>
  </si>
  <si>
    <t>id_usuarios</t>
  </si>
  <si>
    <t>C_TUSUARIO</t>
  </si>
  <si>
    <t>descripcion</t>
  </si>
  <si>
    <t>NOMBRE</t>
  </si>
  <si>
    <t>C_UBICACION</t>
  </si>
  <si>
    <t>descripcion_1</t>
  </si>
  <si>
    <t>MAIL</t>
  </si>
  <si>
    <t>C_DEPTO</t>
  </si>
  <si>
    <t>descripcion_2</t>
  </si>
  <si>
    <t>C_EMPRESA</t>
  </si>
  <si>
    <t>descripcion_3</t>
  </si>
  <si>
    <t>CELULAR</t>
  </si>
  <si>
    <t>TACTICO</t>
  </si>
  <si>
    <t>MICHAEL MUNOZ</t>
  </si>
  <si>
    <t>REN</t>
  </si>
  <si>
    <t>RENCA</t>
  </si>
  <si>
    <t/>
  </si>
  <si>
    <t>ABASTECIMIENTO</t>
  </si>
  <si>
    <t>C&amp;G ADMINISTRACION</t>
  </si>
  <si>
    <t>JHON VILLALOBOS</t>
  </si>
  <si>
    <t>ESTRATEGICO</t>
  </si>
  <si>
    <t>MARCO VERA</t>
  </si>
  <si>
    <t>DISPONIBLE</t>
  </si>
  <si>
    <t>svalenzuela@grupocyg.cl</t>
  </si>
  <si>
    <t>ADM</t>
  </si>
  <si>
    <t>ADMINISTRACION</t>
  </si>
  <si>
    <t>PATRICIA CERDA</t>
  </si>
  <si>
    <t>ANT</t>
  </si>
  <si>
    <t>ANTOFAGASTA</t>
  </si>
  <si>
    <t>pcerda@cyg.cl</t>
  </si>
  <si>
    <t>GONZALEZ ACKERNECHT LTDA</t>
  </si>
  <si>
    <t>MONICA TORO</t>
  </si>
  <si>
    <t>CHRISTIAN GONZALEZ PERSONAL</t>
  </si>
  <si>
    <t>COMERCIAL</t>
  </si>
  <si>
    <t>ESTEBAN TOBAR</t>
  </si>
  <si>
    <t>RCG</t>
  </si>
  <si>
    <t>RANCAGUA</t>
  </si>
  <si>
    <t>CONTABILIDAD</t>
  </si>
  <si>
    <t>KUMAR ZUBIETA</t>
  </si>
  <si>
    <t>CECILIA SEGOVIA</t>
  </si>
  <si>
    <t>CONTROL DE GESTION</t>
  </si>
  <si>
    <t>GERMAN GONZALEZ POLLIT</t>
  </si>
  <si>
    <t>ggpolitt@cyg.cl</t>
  </si>
  <si>
    <t>DIRECCION GENERAL</t>
  </si>
  <si>
    <t>JUAN CONTRERAS</t>
  </si>
  <si>
    <t>MARCO RAMIREZ</t>
  </si>
  <si>
    <t>mramirez@cyg.cl</t>
  </si>
  <si>
    <t>FINANZAS</t>
  </si>
  <si>
    <t>JAVIER PERALTA</t>
  </si>
  <si>
    <t>jperalta@cyg.cl</t>
  </si>
  <si>
    <t>DANIEL LIENAN</t>
  </si>
  <si>
    <t>dlienan@ggp.cl</t>
  </si>
  <si>
    <t>GGP SERVICIOS INDUSTRIALES</t>
  </si>
  <si>
    <t>DANIEL LENAN</t>
  </si>
  <si>
    <t>SANDRA MONDACA</t>
  </si>
  <si>
    <t>LUIS ROMO</t>
  </si>
  <si>
    <t>lromo@cyg.cl</t>
  </si>
  <si>
    <t>ARNALDO FERNANDEZ</t>
  </si>
  <si>
    <t>afernandez@cyg.cl</t>
  </si>
  <si>
    <t>PABLO RETAMAL</t>
  </si>
  <si>
    <t>CNP</t>
  </si>
  <si>
    <t>CONCEPCION</t>
  </si>
  <si>
    <t>pretamal@grupocyg.cl</t>
  </si>
  <si>
    <t>KCM</t>
  </si>
  <si>
    <t>KAM COMERCIAL</t>
  </si>
  <si>
    <t>FRANCISCO ILLANES</t>
  </si>
  <si>
    <t>fillanes@cyg.cl</t>
  </si>
  <si>
    <t>MANTENCION</t>
  </si>
  <si>
    <t>JORGE VERA</t>
  </si>
  <si>
    <t>CRISTIAN CEA</t>
  </si>
  <si>
    <t>OPERACIONES FACILITY SERVICES</t>
  </si>
  <si>
    <t>ESTEBAN PADILLA</t>
  </si>
  <si>
    <t>epadilla@ggp.cl</t>
  </si>
  <si>
    <t>CARLOS CIFUENTES</t>
  </si>
  <si>
    <t>ccifuentes@ggp.cl</t>
  </si>
  <si>
    <t>OPERATIVO</t>
  </si>
  <si>
    <t>GONZALO MARIO MARIO</t>
  </si>
  <si>
    <t>ANTONIO MORA FIGUEROA</t>
  </si>
  <si>
    <t>TALLER CALAMA</t>
  </si>
  <si>
    <t>CAL</t>
  </si>
  <si>
    <t>CALAMA</t>
  </si>
  <si>
    <t>OPERACIONES MINERIA</t>
  </si>
  <si>
    <t>CELSO FLORES</t>
  </si>
  <si>
    <t>cflores@grupocyg.cl</t>
  </si>
  <si>
    <t>MARCELO FLORES</t>
  </si>
  <si>
    <t>mflores.rt@cyg.cl</t>
  </si>
  <si>
    <t>JACQUELINE ONATE</t>
  </si>
  <si>
    <t>PREVENCION DE RIESGOS</t>
  </si>
  <si>
    <t>HECTOR RIFFO</t>
  </si>
  <si>
    <t>ANA VILLEGAS</t>
  </si>
  <si>
    <t>avillegas@ggp.cl</t>
  </si>
  <si>
    <t>PRISSILA ELGUETA</t>
  </si>
  <si>
    <t>pelgueta@ggp.cl</t>
  </si>
  <si>
    <t>WILSON ZAPATA</t>
  </si>
  <si>
    <t>TAMARA CARVALLO</t>
  </si>
  <si>
    <t>JOSE LUIS DONAIRE</t>
  </si>
  <si>
    <t>CAMILA ILLANES</t>
  </si>
  <si>
    <t>GABRIEL GOMEZ</t>
  </si>
  <si>
    <t>ggomez@cyg.cl</t>
  </si>
  <si>
    <t>RECLUTAMIENTO Y SELECCION</t>
  </si>
  <si>
    <t>GIPSY GARAY</t>
  </si>
  <si>
    <t>ggaray@ggp.cl</t>
  </si>
  <si>
    <t>CONSTANZA FUENZALIDA</t>
  </si>
  <si>
    <t>cfuenzalida@ggp.cl</t>
  </si>
  <si>
    <t>JORGE ZAVALA</t>
  </si>
  <si>
    <t>jzavala@ggp.cl</t>
  </si>
  <si>
    <t>DANIELA ARDILES</t>
  </si>
  <si>
    <t>ANALISTA RECLUTAMIENTO</t>
  </si>
  <si>
    <t>ASISTENTE REMUNERACIONES</t>
  </si>
  <si>
    <t>RECURSOS HUMANOS</t>
  </si>
  <si>
    <t>ASISTENTE RRHH</t>
  </si>
  <si>
    <t>FRANCISCA GUAJARDO</t>
  </si>
  <si>
    <t>fguajardo@ggp.cl</t>
  </si>
  <si>
    <t>JORGE QUINTANILLA</t>
  </si>
  <si>
    <t>jquintanilla@ggp.cl</t>
  </si>
  <si>
    <t>YULISA VEGA</t>
  </si>
  <si>
    <t>JOSE SALAS</t>
  </si>
  <si>
    <t>jsalas@cyg.cl</t>
  </si>
  <si>
    <t>JUAN PABLO REYES</t>
  </si>
  <si>
    <t>jreyes@cyg.cl</t>
  </si>
  <si>
    <t>JENNIFER VIDAL</t>
  </si>
  <si>
    <t>jvidal@cyg.cl</t>
  </si>
  <si>
    <t>CAROLINA MIRANDA</t>
  </si>
  <si>
    <t>cmiranda@cyg.cl</t>
  </si>
  <si>
    <t>ALISSON PINO</t>
  </si>
  <si>
    <t>apino@cyg.cl</t>
  </si>
  <si>
    <t>ALAN CARRASCO</t>
  </si>
  <si>
    <t>acarrasco@cyg.cl</t>
  </si>
  <si>
    <t>MOISES ANDRES VENENCIANO</t>
  </si>
  <si>
    <t>RODRIGO SANDOVAL</t>
  </si>
  <si>
    <t>MATIAS TORRES</t>
  </si>
  <si>
    <t>DANIELA WESTWOOD</t>
  </si>
  <si>
    <t>GABRIELA LIZANA</t>
  </si>
  <si>
    <t>BERNARDO SALAZAR</t>
  </si>
  <si>
    <t>bsalazar@cyg.cl</t>
  </si>
  <si>
    <t>RELACIONES LABORALES</t>
  </si>
  <si>
    <t>BERNARDITA BARRERA</t>
  </si>
  <si>
    <t>bbarrera@ggp.cl</t>
  </si>
  <si>
    <t>HAYLIN PENA</t>
  </si>
  <si>
    <t>TECNOLOGIA</t>
  </si>
  <si>
    <t>FELIPE LOPEZ OSSANDON</t>
  </si>
  <si>
    <t>MANUEL NUNEZ</t>
  </si>
  <si>
    <t>GUSTAVO VALDES</t>
  </si>
  <si>
    <t>gvaldes@ggp.cl</t>
  </si>
  <si>
    <t>CESAR SEPULVEDA</t>
  </si>
  <si>
    <t>csepulveda@cyg.cl</t>
  </si>
  <si>
    <t>ANDREA JAIME</t>
  </si>
  <si>
    <t>ajaime@grupocyg.cl</t>
  </si>
  <si>
    <t>FABIAN ROJAS</t>
  </si>
  <si>
    <t>CINTHIA SALINAS</t>
  </si>
  <si>
    <t>csalinas@grupocyg.cl</t>
  </si>
  <si>
    <t>PAOLA CACERES</t>
  </si>
  <si>
    <t>cgonzalez@grupocyg.cl</t>
  </si>
  <si>
    <t>CARLOS ANDREOLI</t>
  </si>
  <si>
    <t>candreoli@grupocyg.cl</t>
  </si>
  <si>
    <t>CHRISTOPHER KELLY</t>
  </si>
  <si>
    <t>ckelly@grupocyg.cl</t>
  </si>
  <si>
    <t>THAIA CHAPARRO</t>
  </si>
  <si>
    <t>planner@grupocyg.cl</t>
  </si>
  <si>
    <t>MARCELO ALVAREZ</t>
  </si>
  <si>
    <t>JOSE SANCHEZ</t>
  </si>
  <si>
    <t>PATRICIO VALLEJOS</t>
  </si>
  <si>
    <t>CARLOS SANHUEZA</t>
  </si>
  <si>
    <t>TEOBALDO MOLINA</t>
  </si>
  <si>
    <t>tmolina@grupocyg.cl</t>
  </si>
  <si>
    <t>JULIO ESPINOZA</t>
  </si>
  <si>
    <t>GERMAN GONZALEZ ACKERNECHT</t>
  </si>
  <si>
    <t>gonzalez@grupocyg.cl</t>
  </si>
  <si>
    <t>PATRICIO MELO</t>
  </si>
  <si>
    <t>pmelo@grupocyg.cl</t>
  </si>
  <si>
    <t>CARLOS GUERRERO</t>
  </si>
  <si>
    <t>cguerrero@grupocyg.cl</t>
  </si>
  <si>
    <t>RODRIGO ABARCA</t>
  </si>
  <si>
    <t>rabarca@grupocyg.cl</t>
  </si>
  <si>
    <t>CHRISTIAN ARANEDA</t>
  </si>
  <si>
    <t>VICTOR DONOSO</t>
  </si>
  <si>
    <t>CARLOS FUENTEALBA</t>
  </si>
  <si>
    <t>MAURICIO WEBAR</t>
  </si>
  <si>
    <t>EVELYN TOLEDO</t>
  </si>
  <si>
    <t>CLAUDIO MUNOZ</t>
  </si>
  <si>
    <t>JUAN CARLOS ORDEN</t>
  </si>
  <si>
    <t>jorden@ggp.cl</t>
  </si>
  <si>
    <t>FABIO LETELIER</t>
  </si>
  <si>
    <t>fletelier@ggp.cl</t>
  </si>
  <si>
    <t>JUAN LEON</t>
  </si>
  <si>
    <t>jleon@ggp.cl</t>
  </si>
  <si>
    <t>HANS KUNZE</t>
  </si>
  <si>
    <t>hkunze@grupocyg.cl</t>
  </si>
  <si>
    <t>CLAUDIO VALDES</t>
  </si>
  <si>
    <t>claudio.valdes@ggp.cl</t>
  </si>
  <si>
    <t>NICOLAS VALDIVIESO</t>
  </si>
  <si>
    <t>nvaldivieso@ggp.cl</t>
  </si>
  <si>
    <t>RODRIGO CARRASCO</t>
  </si>
  <si>
    <t>rcarrasco@grupocyg.cl</t>
  </si>
  <si>
    <t>ASISTENTE OPERACIONES</t>
  </si>
  <si>
    <t>MARCELO CALVO</t>
  </si>
  <si>
    <t>mcalvo@ggp.cl</t>
  </si>
  <si>
    <t>SUPERVISOR TERRENO</t>
  </si>
  <si>
    <t>ROSA CARRASCO</t>
  </si>
  <si>
    <t>plazaalameda@ggp.cl</t>
  </si>
  <si>
    <t>NORMA QUEVEDO</t>
  </si>
  <si>
    <t>CLAUDIO GONZALEZ</t>
  </si>
  <si>
    <t>CATALINA POBLETE</t>
  </si>
  <si>
    <t>MARIA JESUS RODRIGUEZ</t>
  </si>
  <si>
    <t>MAYALET JIMENEZ</t>
  </si>
  <si>
    <t>SUPERVISOR ENGIE</t>
  </si>
  <si>
    <t>ASIG A: CHARLY YANEZ PROY: ENGIE</t>
  </si>
  <si>
    <t>IGNACIO ROJAS</t>
  </si>
  <si>
    <t>JOSE LUIS SEURA</t>
  </si>
  <si>
    <t>CRISTIAN PEQUENO</t>
  </si>
  <si>
    <t>CARMEN BERNA</t>
  </si>
  <si>
    <t>EQ ASIG. CARLOS ANDREOLI</t>
  </si>
  <si>
    <t>RRHH CONCEPCION</t>
  </si>
  <si>
    <t>SOLEDAD SOTO</t>
  </si>
  <si>
    <t>ssoto@cyg.cl</t>
  </si>
  <si>
    <t>JEFE SERVICIOS</t>
  </si>
  <si>
    <t>ALEJANDRA VERA</t>
  </si>
  <si>
    <t>jefeservicio.arauco@cyg.cl</t>
  </si>
  <si>
    <t>ISMAEL SUAREZ</t>
  </si>
  <si>
    <t>ROSANA MAYORA</t>
  </si>
  <si>
    <t>PORTAL NUNOA</t>
  </si>
  <si>
    <t>JIMMY MENDIZABAL</t>
  </si>
  <si>
    <t>MARCELO MARTINEZ</t>
  </si>
  <si>
    <t>OSWALDO RIVERA</t>
  </si>
  <si>
    <t>GUILLERMO MEDINA</t>
  </si>
  <si>
    <t>JUAN CARLOS CABEZA</t>
  </si>
  <si>
    <t>apr.dch@cyg.cl</t>
  </si>
  <si>
    <t>SUPERVISOR FAENA</t>
  </si>
  <si>
    <t>CRISTIAN FERNANDEZ</t>
  </si>
  <si>
    <t>cfernandez.det@cyg.cl</t>
  </si>
  <si>
    <t>EQUIPO DMH</t>
  </si>
  <si>
    <t>MACARENA ZUNIGA</t>
  </si>
  <si>
    <t>mzuniga@cyg.cl</t>
  </si>
  <si>
    <t>SIMON PALOMINOS</t>
  </si>
  <si>
    <t>spalominos.mel@cyg.cl</t>
  </si>
  <si>
    <t>FAENA DMH</t>
  </si>
  <si>
    <t>ALEXI PLAZA</t>
  </si>
  <si>
    <t>aplaza.rt@cyg.cl</t>
  </si>
  <si>
    <t>HERACLIO REYES</t>
  </si>
  <si>
    <t>hreyes@cyg.cl</t>
  </si>
  <si>
    <t>ANDRES FLORES</t>
  </si>
  <si>
    <t>aflores@cyg.cl</t>
  </si>
  <si>
    <t>LUIS ACUM</t>
  </si>
  <si>
    <t>lacum.anglo@cyg.cl</t>
  </si>
  <si>
    <t>JORGE MARTINEZ</t>
  </si>
  <si>
    <t>jmartinez.anglo@cyg.cl</t>
  </si>
  <si>
    <t>SUPERVISOR ANGLO</t>
  </si>
  <si>
    <t>JOSE CISTERNAS</t>
  </si>
  <si>
    <t>jcisternas.anglo@cyg.cl</t>
  </si>
  <si>
    <t>CYNTHIA GONZALEZ</t>
  </si>
  <si>
    <t>cgonzalez.anglo@cyg.cl</t>
  </si>
  <si>
    <t>CLAUDIO TAPIA</t>
  </si>
  <si>
    <t>ALONSO ARAYA</t>
  </si>
  <si>
    <t>BENITO BORGUERO</t>
  </si>
  <si>
    <t>DIEGO QUIJADA</t>
  </si>
  <si>
    <t>JUAN ARAYA</t>
  </si>
  <si>
    <t>SUPERVISOR OPERACIONES</t>
  </si>
  <si>
    <t>DENIS MUNOZ</t>
  </si>
  <si>
    <t>OPERACIONES DMH</t>
  </si>
  <si>
    <t>ENZO LANZARINNI</t>
  </si>
  <si>
    <t>JOSE ZAMORA</t>
  </si>
  <si>
    <t>OSCAR JARA</t>
  </si>
  <si>
    <t>FELIPE ZAMORA</t>
  </si>
  <si>
    <t>FAENA FUCO G MEDINA</t>
  </si>
  <si>
    <t>RAQUEL SAAVEDRA</t>
  </si>
  <si>
    <t>CLAUDIA BRAVO</t>
  </si>
  <si>
    <t>KATHERINE ACEVEDO</t>
  </si>
  <si>
    <t>SERGIO ORELLANA</t>
  </si>
  <si>
    <t>IANS DIAZ</t>
  </si>
  <si>
    <t>FAENA FUCO EQUIPO DATA VIEJA</t>
  </si>
  <si>
    <t>ROBERTO DURAN</t>
  </si>
  <si>
    <t>FAENA MEL</t>
  </si>
  <si>
    <t>MIN</t>
  </si>
  <si>
    <t>MINSPA</t>
  </si>
  <si>
    <t>gmedina@minspa.cl</t>
  </si>
  <si>
    <t>VICTOR VERGARA</t>
  </si>
  <si>
    <t>vvergara@minspa.cl</t>
  </si>
  <si>
    <t>DAVID TRONCOSO</t>
  </si>
  <si>
    <t>RICARDO REYES</t>
  </si>
  <si>
    <t>PATRICIO AILLAPAN</t>
  </si>
  <si>
    <t>paillapan@grupocyg.cl</t>
  </si>
  <si>
    <t>CLAUDIA SALVA</t>
  </si>
  <si>
    <t>FRANCISCO CONTRERAS TELLO</t>
  </si>
  <si>
    <t>ELIZABETH MUJICA</t>
  </si>
  <si>
    <t>CLAUDIO SANTANDER</t>
  </si>
  <si>
    <t>PRACTICA RECLUTAMIENTO Y</t>
  </si>
  <si>
    <t>GISELL FRIAS</t>
  </si>
  <si>
    <t>gfrias@grupocyg.cl</t>
  </si>
  <si>
    <t>MARIO RACAGNI</t>
  </si>
  <si>
    <t>GISEL FRIAS</t>
  </si>
  <si>
    <t>ID_USUARIOS</t>
  </si>
  <si>
    <t>RODRIGO ESQUIVEL</t>
  </si>
  <si>
    <t>CD LO AGUIRRE</t>
  </si>
  <si>
    <t>VERALLIA</t>
  </si>
  <si>
    <t>RICHARD CANTO</t>
  </si>
  <si>
    <t>SUPERVISOR COSTANERA CENTER</t>
  </si>
  <si>
    <t>JOHANNA DAVILA</t>
  </si>
  <si>
    <t>JOSE CALFUNADO</t>
  </si>
  <si>
    <t>JEFE TURNO</t>
  </si>
  <si>
    <t>VIRGINIA OSORIO</t>
  </si>
  <si>
    <t>SUPERVISORES PLAZA TREBOL</t>
  </si>
  <si>
    <t>ALEXANDRA QUINONES</t>
  </si>
  <si>
    <t>VALESKA VARGAS</t>
  </si>
  <si>
    <t>CRISTOBAL ACEVEDO</t>
  </si>
  <si>
    <t>TERESA CASTRO</t>
  </si>
  <si>
    <t>PORTERIA ORICA LAMPA</t>
  </si>
  <si>
    <t>PAULA QUEZADA</t>
  </si>
  <si>
    <t>NELSON ROJAS</t>
  </si>
  <si>
    <t>SONIA ARRIAGADA</t>
  </si>
  <si>
    <t>ERICA ACOSTA</t>
  </si>
  <si>
    <t>MARIA ACUNA</t>
  </si>
  <si>
    <t>FELIPE GARATE</t>
  </si>
  <si>
    <t>SERGIO SEPULVEDA</t>
  </si>
  <si>
    <t>RICARDO VARGAS</t>
  </si>
  <si>
    <t>BODEGA CENTRAL MEL</t>
  </si>
  <si>
    <t>OPERACIONES MEL</t>
  </si>
  <si>
    <t>ILSON ROJAS</t>
  </si>
  <si>
    <t>ROSSY DORANTE</t>
  </si>
  <si>
    <t>CLAUDIO HIGUERA</t>
  </si>
  <si>
    <t>DANIEL CARRILLO</t>
  </si>
  <si>
    <t>SUPERVISOR EASY</t>
  </si>
  <si>
    <t>PEDRO JORQUERA</t>
  </si>
  <si>
    <t>GERENCIA GENERAL</t>
  </si>
  <si>
    <t>ANTONIO SAAVEDRA</t>
  </si>
  <si>
    <t>RELOJ CONTROL NOVICIADO</t>
  </si>
  <si>
    <t>MARCELO PEREZ</t>
  </si>
  <si>
    <t>ANA HURTADO</t>
  </si>
  <si>
    <t>EDGARDO TORRES</t>
  </si>
  <si>
    <t>SUPERVISOR PLAZA TREBOL</t>
  </si>
  <si>
    <t>MIGUEL CAROCA</t>
  </si>
  <si>
    <t>CLAUDIO JELDRES</t>
  </si>
  <si>
    <t>BEATRIZ VEGA</t>
  </si>
  <si>
    <t>SEGURIDAD INACAP</t>
  </si>
  <si>
    <t>ELSA MARTINEZ</t>
  </si>
  <si>
    <t>RELOJ CONTROL COSTANERA</t>
  </si>
  <si>
    <t>NORMA VASQUEZ</t>
  </si>
  <si>
    <t>LIBIA BARRAZA</t>
  </si>
  <si>
    <t>ELIANA CORTEZ</t>
  </si>
  <si>
    <t>SEBASTIAN VALVERDE</t>
  </si>
  <si>
    <t>TAMARA SOBOCKI</t>
  </si>
  <si>
    <t>ALEX SOTO</t>
  </si>
  <si>
    <t>MIRIAM ALARCON</t>
  </si>
  <si>
    <t>MIGUEL HERNANDEZ</t>
  </si>
  <si>
    <t>ABRAHAM PUENTE</t>
  </si>
  <si>
    <t>JOSE BERNA</t>
  </si>
  <si>
    <t>JORGE HUENCHULAO</t>
  </si>
  <si>
    <t>MARTA PEREZ</t>
  </si>
  <si>
    <t>TURNO ROTATIVO</t>
  </si>
  <si>
    <t>PAISAJISMO MP</t>
  </si>
  <si>
    <t>JOHN VILLALOBOS</t>
  </si>
  <si>
    <t>GUISELL GOMEZ</t>
  </si>
  <si>
    <t>COORDINADOR OPERACIONES</t>
  </si>
  <si>
    <t>SERGIO SANTIBANEZ</t>
  </si>
  <si>
    <t>DANIELA CONTRERAS</t>
  </si>
  <si>
    <t>BLEM ASTUDILLO</t>
  </si>
  <si>
    <t>ERICK OLIVERA</t>
  </si>
  <si>
    <t>JOSE LUIS MATAMALA</t>
  </si>
  <si>
    <t>IVAN GONZALEZ</t>
  </si>
  <si>
    <t>MONITORES DE SEGURIDAD</t>
  </si>
  <si>
    <t>JENIFFER REYES</t>
  </si>
  <si>
    <t>SELENE RIQUELME</t>
  </si>
  <si>
    <t>MIRIAM PIZARRO</t>
  </si>
  <si>
    <t>BAM MINERA ESCONDIDA - CONCENTRADORAS</t>
  </si>
  <si>
    <t>BAM DPTO. ANTOFAGASTA</t>
  </si>
  <si>
    <t>ENCARGADO DE TURNO</t>
  </si>
  <si>
    <t>MACARENA ESPINOZA</t>
  </si>
  <si>
    <t>CAMILA CID</t>
  </si>
  <si>
    <t>ROTATIVO ASEO JUMBO COSTANERA</t>
  </si>
  <si>
    <t>TALLER PUERTO SECO</t>
  </si>
  <si>
    <t>CARLOS HERNANDEZ</t>
  </si>
  <si>
    <t>VALENTINA LIZAMA</t>
  </si>
  <si>
    <t>BELEN CONCHA</t>
  </si>
  <si>
    <t>PATRICIO AHUMADA</t>
  </si>
  <si>
    <t>BAM ENAEX PRILLEX</t>
  </si>
  <si>
    <t>ROBOT MANTENCION</t>
  </si>
  <si>
    <t>FRANCISCO RODRIGUEZ</t>
  </si>
  <si>
    <t>BAM ALTO LAS CONDES</t>
  </si>
  <si>
    <t>GARITA MAGAZINE</t>
  </si>
  <si>
    <t>JORGE PICARD</t>
  </si>
  <si>
    <t>GARITA SALVATAJE</t>
  </si>
  <si>
    <t>VERIFICAR USUARIO</t>
  </si>
  <si>
    <t>DANIELA ORREGO</t>
  </si>
  <si>
    <t>GUARDIA SEGURIDAD</t>
  </si>
  <si>
    <t>ABRAHAM PUENTES</t>
  </si>
  <si>
    <t>GARITA CONDOMINIO</t>
  </si>
  <si>
    <t>GARITA ALTURA</t>
  </si>
  <si>
    <t>EDUARDO MARTINEZ</t>
  </si>
  <si>
    <t>RICARDO PARRA</t>
  </si>
  <si>
    <t>CANCHAS DEL DESIERTO</t>
  </si>
  <si>
    <t>DANIELA BRAVO</t>
  </si>
  <si>
    <t>BAM FUCO ACEITES</t>
  </si>
  <si>
    <t>SAMUEL QUEZADA</t>
  </si>
  <si>
    <t>CARLOS PEREZ</t>
  </si>
  <si>
    <t>BAM RADOMIRO TOMIC</t>
  </si>
  <si>
    <t>RELOJ CONTROL ALTO LAS CONDES</t>
  </si>
  <si>
    <t>RELOJ CONTROL CD LO AGUIRRE</t>
  </si>
  <si>
    <t>RELOJ CONTROL CD NOVICIADO</t>
  </si>
  <si>
    <t>BAM PORTAL NUNOA</t>
  </si>
  <si>
    <t>RELOJ CONTROL PLAZA TOBALABA</t>
  </si>
  <si>
    <t>RELOJ CONTROL CD VESPUCIO</t>
  </si>
  <si>
    <t>WILSON CORDOVA</t>
  </si>
  <si>
    <t>PAULA ZENTENO</t>
  </si>
  <si>
    <t>VIGILANCIA 2</t>
  </si>
  <si>
    <t>PREVENCIONISTA DE RIESGOS</t>
  </si>
  <si>
    <t>GARITA CENTRAL</t>
  </si>
  <si>
    <t>GARITA CARRETERA</t>
  </si>
  <si>
    <t>NELSON CEPEDA RIVERA</t>
  </si>
  <si>
    <t>BAM ANGLO AMERICAN</t>
  </si>
  <si>
    <t>PAOLA OSORIO</t>
  </si>
  <si>
    <t>FERNANDO CONTRERAS</t>
  </si>
  <si>
    <t>DIEGO GODOY</t>
  </si>
  <si>
    <t>HOMERO GODOY</t>
  </si>
  <si>
    <t>ANA MIQUEL BUSTAMANTE</t>
  </si>
  <si>
    <t>PIETRO CONTRERAS</t>
  </si>
  <si>
    <t>CAROLINA DIAZ</t>
  </si>
  <si>
    <t>ANDREA RUIZ</t>
  </si>
  <si>
    <t>ISMAEL GOMEZ COFRE</t>
  </si>
  <si>
    <t>PORTERIA RANCAGUA</t>
  </si>
  <si>
    <t>SEBASTIAN VALENZUELA</t>
  </si>
  <si>
    <t>PEDRO SEPULVEDA</t>
  </si>
  <si>
    <t>ASISTENTE RECURSOS HUMANOS</t>
  </si>
  <si>
    <t>YANARITH TERAN</t>
  </si>
  <si>
    <t>MONICA DIAZ</t>
  </si>
  <si>
    <t>DANIELA GONZALEZ</t>
  </si>
  <si>
    <t>APR LIDER</t>
  </si>
  <si>
    <t>PELAYO JARA DIAZ</t>
  </si>
  <si>
    <t>JORGE VALENZUELA</t>
  </si>
  <si>
    <t>ELEAZAR GONZALEZ</t>
  </si>
  <si>
    <t>CLAUDIA JIMENEZ</t>
  </si>
  <si>
    <t>JESSICA COBS</t>
  </si>
  <si>
    <t>IGNACIO GONZALEZ</t>
  </si>
  <si>
    <t>CARLA VILLABLANCA</t>
  </si>
  <si>
    <t>PATRICIO CANTILLANA</t>
  </si>
  <si>
    <t>MAURICIO MARIN</t>
  </si>
  <si>
    <t>JODDIE INOSTROZA</t>
  </si>
  <si>
    <t>CARLOS ARANEDA</t>
  </si>
  <si>
    <t>IGNACIO CARO</t>
  </si>
  <si>
    <t>SUPERVISOR ASEO ALAMEDA</t>
  </si>
  <si>
    <t>DARWIN LOPEZ</t>
  </si>
  <si>
    <t xml:space="preserve">SONIA ACKERKNECHT </t>
  </si>
  <si>
    <t>DORIA GUILGUIRUCA R.</t>
  </si>
  <si>
    <t>BAM EL TENIENTE</t>
  </si>
  <si>
    <t>BAM CMPC CARTULINAS</t>
  </si>
  <si>
    <t>BAM CMPC ARAUCO VALDIVIA</t>
  </si>
  <si>
    <t>MARIA JOSE HENRIQUEZ</t>
  </si>
  <si>
    <t>RODRIGO NEIRA</t>
  </si>
  <si>
    <t>PAULA NAVARRO</t>
  </si>
  <si>
    <t>ALEX HERRERA GONZALEZ</t>
  </si>
  <si>
    <t>MIGUEL INOSTROZA</t>
  </si>
  <si>
    <t>PABLO MOLINA</t>
  </si>
  <si>
    <t>RELOJ CONTROL TALLERES</t>
  </si>
  <si>
    <t>ROXANA PAREDES</t>
  </si>
  <si>
    <t>DOMINGO SPINA</t>
  </si>
  <si>
    <t>VICTOR BARRIOS</t>
  </si>
  <si>
    <t>CMPC ARAUCO VALDIVIA</t>
  </si>
  <si>
    <t>JUAN CARLOS AGREDO</t>
  </si>
  <si>
    <t>KARINA BOCAZ</t>
  </si>
  <si>
    <t>RELOJ CONTROL CMPC ARAUCO VALDIVIA</t>
  </si>
  <si>
    <t>LUIS SANCHEZ</t>
  </si>
  <si>
    <t>DAVID INSULZA</t>
  </si>
  <si>
    <t>RICHARD GUERRA</t>
  </si>
  <si>
    <t>CARLOS SANCHEZ</t>
  </si>
  <si>
    <t>HECTOR FLORES</t>
  </si>
  <si>
    <t>JORGE ARAYA SARRIA</t>
  </si>
  <si>
    <t>EFRAIN FERRER</t>
  </si>
  <si>
    <t>CLAUDIA BARRAZA</t>
  </si>
  <si>
    <t>GUILLERMO CACERES</t>
  </si>
  <si>
    <t>ADAN COLIL</t>
  </si>
  <si>
    <t>RELOJ CONTROL MALL PLAZA SUR</t>
  </si>
  <si>
    <t>BAM CMPC LICANCEL</t>
  </si>
  <si>
    <t>RELOJ CONTROL MALL ALAMEDA</t>
  </si>
  <si>
    <t>JOSE PICHUANTE</t>
  </si>
  <si>
    <t>JOANNA LAGOS ORMENO</t>
  </si>
  <si>
    <t>JOSE CALLUNAO</t>
  </si>
  <si>
    <t>CRISTIAN AGUILAR</t>
  </si>
  <si>
    <t>FABIOLA RIQUELME</t>
  </si>
  <si>
    <t>SERNAGEOMIN FUCO</t>
  </si>
  <si>
    <t>JESUS ACEITUNO</t>
  </si>
  <si>
    <t>PATRICIO REYES</t>
  </si>
  <si>
    <t>JONATHAN ACEVEDO</t>
  </si>
  <si>
    <t>MECANICOS CALAMA</t>
  </si>
  <si>
    <t>CONSTANZA MORALES</t>
  </si>
  <si>
    <t>KARINA GUERRERO</t>
  </si>
  <si>
    <t>LUIS BRAVO</t>
  </si>
  <si>
    <t>ISRAEL QUEZADA</t>
  </si>
  <si>
    <t>PAOLA BECERRA</t>
  </si>
  <si>
    <t>PEDRO DUBO RUBINA</t>
  </si>
  <si>
    <t>SUPERVISOR ASEO</t>
  </si>
  <si>
    <t>CONDUCTOR INTERNO</t>
  </si>
  <si>
    <t>PABLO LARRANAGA</t>
  </si>
  <si>
    <t>ANABEL FIGUEROA</t>
  </si>
  <si>
    <t>YESSICA SALVIDIA</t>
  </si>
  <si>
    <t>CASA CAMBIO</t>
  </si>
  <si>
    <t>RODRIGO LLOMPART</t>
  </si>
  <si>
    <t>JONATHAN CUEVAS</t>
  </si>
  <si>
    <t>LIDER MINA</t>
  </si>
  <si>
    <t>JOEL LLOMPART</t>
  </si>
  <si>
    <t>LIDER CONDUCTOR</t>
  </si>
  <si>
    <t>DENNIS GARCIA</t>
  </si>
  <si>
    <t>LIDER PLANTA</t>
  </si>
  <si>
    <t>LIDER BCD</t>
  </si>
  <si>
    <t>SUPERVISOR INFRAESTRUCTURA</t>
  </si>
  <si>
    <t>JESSENIA SALAS JAIME</t>
  </si>
  <si>
    <t>LUIS RAMOS</t>
  </si>
  <si>
    <t>KARINA TOLEDO</t>
  </si>
  <si>
    <t>JEFE DE TURNO</t>
  </si>
  <si>
    <t>VICTOR GUTIERREZ</t>
  </si>
  <si>
    <t>NELSON LILLO</t>
  </si>
  <si>
    <t>OSCAR ARRIAGADA</t>
  </si>
  <si>
    <t>TOMAS BRAVO</t>
  </si>
  <si>
    <t>SEBASTIAN ESCOBAR</t>
  </si>
  <si>
    <t>ERWIN MUNOZ</t>
  </si>
  <si>
    <t>JORGE DONOSO</t>
  </si>
  <si>
    <t>JUAN OVANDO</t>
  </si>
  <si>
    <t>ABEL CARRASCO</t>
  </si>
  <si>
    <t>BAM CMPC BUCALEMU</t>
  </si>
  <si>
    <t>RELOJ CONTROL RADOMIRO TOMIC</t>
  </si>
  <si>
    <t>BAM MINISTRO HALES</t>
  </si>
  <si>
    <t>RELOJ CONTROL LOS ANGELES</t>
  </si>
  <si>
    <t>RELOJ CONTROL BIO BIO</t>
  </si>
  <si>
    <t>BAM PROYECTO RELOJ CONTROL</t>
  </si>
  <si>
    <t>RELOJ CONTROL CMPC PACIFICO</t>
  </si>
  <si>
    <t>RELOJ CONTROL CMPC CARTULINAS</t>
  </si>
  <si>
    <t>MEJILLONES PUERTA 1</t>
  </si>
  <si>
    <t>BODEGUEROS</t>
  </si>
  <si>
    <t>C_INSTALACION</t>
  </si>
  <si>
    <t>ACHRCG</t>
  </si>
  <si>
    <t>ALTO LAS CONDES</t>
  </si>
  <si>
    <t>ALCREN</t>
  </si>
  <si>
    <t>ANGLO AMERICAN</t>
  </si>
  <si>
    <t>AGMREN</t>
  </si>
  <si>
    <t>ANGLO AMERICAN LB</t>
  </si>
  <si>
    <t>AGLREN</t>
  </si>
  <si>
    <t>ANLREN</t>
  </si>
  <si>
    <t>ANGLO AMERICAN LT</t>
  </si>
  <si>
    <t>ANPANT</t>
  </si>
  <si>
    <t>ANTEPUERTO PORTEZUELO</t>
  </si>
  <si>
    <t>CLAREN</t>
  </si>
  <si>
    <t>CDNREN</t>
  </si>
  <si>
    <t>CD NOVICIADO</t>
  </si>
  <si>
    <t>CDPREN</t>
  </si>
  <si>
    <t>CD PARIS</t>
  </si>
  <si>
    <t>CDVREN</t>
  </si>
  <si>
    <t>CD VESPUCIO</t>
  </si>
  <si>
    <t>CMPC - BUCALEMU</t>
  </si>
  <si>
    <t>CMBCNP</t>
  </si>
  <si>
    <t>CMCCNP</t>
  </si>
  <si>
    <t>CMPC - CARTULINAS</t>
  </si>
  <si>
    <t>CMLCNP</t>
  </si>
  <si>
    <t>CMPC - LAJA</t>
  </si>
  <si>
    <t>CMPCNP</t>
  </si>
  <si>
    <t>CMPC - PACIFICO</t>
  </si>
  <si>
    <t>CMFCNP</t>
  </si>
  <si>
    <t>CMPC - SANTA FE</t>
  </si>
  <si>
    <t>CMVCNP</t>
  </si>
  <si>
    <t>COCREN</t>
  </si>
  <si>
    <t>COSTANERA CENTER</t>
  </si>
  <si>
    <t>DETRCG</t>
  </si>
  <si>
    <t>DIVISION EL TENIENTE</t>
  </si>
  <si>
    <t>DCH ACEITES</t>
  </si>
  <si>
    <t>DCHCAL</t>
  </si>
  <si>
    <t>DET COLON ALTO</t>
  </si>
  <si>
    <t>DCARCG</t>
  </si>
  <si>
    <t>DIVISION CHUQUICAMATA</t>
  </si>
  <si>
    <t>CHUCAL</t>
  </si>
  <si>
    <t>DIVISION MINISTRO HALES</t>
  </si>
  <si>
    <t>DMHCAL</t>
  </si>
  <si>
    <t>EASTON CENTER</t>
  </si>
  <si>
    <t>ECEREN</t>
  </si>
  <si>
    <t>EXAANT</t>
  </si>
  <si>
    <t>ENAEX ANTOFAGASTA</t>
  </si>
  <si>
    <t>EXCCAL</t>
  </si>
  <si>
    <t>ENAEX CHUQUICAMATA</t>
  </si>
  <si>
    <t>EXMANT</t>
  </si>
  <si>
    <t>ENAEX MEJILLONES</t>
  </si>
  <si>
    <t>ENAEX PRILLEX</t>
  </si>
  <si>
    <t>EXPANT</t>
  </si>
  <si>
    <t>ERLCNP</t>
  </si>
  <si>
    <t>ENAEX RIO LOA</t>
  </si>
  <si>
    <t>FUCCAL</t>
  </si>
  <si>
    <t>FUTRCG</t>
  </si>
  <si>
    <t>FUNDICION TALLERES</t>
  </si>
  <si>
    <t>ICHCNP</t>
  </si>
  <si>
    <t>INACAP CHILLAN</t>
  </si>
  <si>
    <t>IRARCG</t>
  </si>
  <si>
    <t>INACAP RANCAGUA</t>
  </si>
  <si>
    <t>JUCREN</t>
  </si>
  <si>
    <t>JUMBO COSTANERA</t>
  </si>
  <si>
    <t>LICANCEL</t>
  </si>
  <si>
    <t>LICCNP</t>
  </si>
  <si>
    <t>MALL PLAZA</t>
  </si>
  <si>
    <t>MAPREN</t>
  </si>
  <si>
    <t>MPAREN</t>
  </si>
  <si>
    <t>MALL PLAZA ALAMEDA</t>
  </si>
  <si>
    <t>MPBCNP</t>
  </si>
  <si>
    <t>MALL PLAZA BIO BIO</t>
  </si>
  <si>
    <t>MPIREN</t>
  </si>
  <si>
    <t>MALL PLAZA INDEPENDENCIA</t>
  </si>
  <si>
    <t>MPLCNP</t>
  </si>
  <si>
    <t>MALL PLAZA LOS ANGELES</t>
  </si>
  <si>
    <t>MPOREN</t>
  </si>
  <si>
    <t>MALL PLAZA OESTE</t>
  </si>
  <si>
    <t>MPSREN</t>
  </si>
  <si>
    <t>MALL PLAZA SUR</t>
  </si>
  <si>
    <t>MPTREN</t>
  </si>
  <si>
    <t>MALL PLAZA TOBALABA</t>
  </si>
  <si>
    <t>MPTCNP</t>
  </si>
  <si>
    <t>MALL PLAZA TREBOL</t>
  </si>
  <si>
    <t>MMDRCG</t>
  </si>
  <si>
    <t>MECANT</t>
  </si>
  <si>
    <t>MINERA ESCONDIDA - CATODOS</t>
  </si>
  <si>
    <t>MCOANT</t>
  </si>
  <si>
    <t>MINERA ESCONDIDA - CONCENTRADORAS</t>
  </si>
  <si>
    <t>OGCRCG</t>
  </si>
  <si>
    <t>OFICINA GA CAPACITACION</t>
  </si>
  <si>
    <t>OPMREN</t>
  </si>
  <si>
    <t>OFICINA PADRE MARIANO</t>
  </si>
  <si>
    <t>OVMREN</t>
  </si>
  <si>
    <t>OFICINA VINA DEL MAR</t>
  </si>
  <si>
    <t>OPERACIONES MINERAS</t>
  </si>
  <si>
    <t>OMIRCG</t>
  </si>
  <si>
    <t>ORICA EHM</t>
  </si>
  <si>
    <t>OLPANT</t>
  </si>
  <si>
    <t>ORICA LA PORTADA</t>
  </si>
  <si>
    <t>ORLREN</t>
  </si>
  <si>
    <t>ORICA LAMPA</t>
  </si>
  <si>
    <t>ORICA MEJILLONES</t>
  </si>
  <si>
    <t>ORIREN</t>
  </si>
  <si>
    <t>OMEANT</t>
  </si>
  <si>
    <t>PLHREN</t>
  </si>
  <si>
    <t>PORTAL LA DEHESA</t>
  </si>
  <si>
    <t>PNNREN</t>
  </si>
  <si>
    <t>PRARCG</t>
  </si>
  <si>
    <t>PORTAL RANCAGUA</t>
  </si>
  <si>
    <t>PUERTO SECO</t>
  </si>
  <si>
    <t>PUSCAL</t>
  </si>
  <si>
    <t>RADOMIRO TOMIC</t>
  </si>
  <si>
    <t>RATCAL</t>
  </si>
  <si>
    <t>SITANT</t>
  </si>
  <si>
    <t>UACCNP</t>
  </si>
  <si>
    <t>UNIVERSIDAD AUTONOMA DE CHILE</t>
  </si>
  <si>
    <t>VERANT</t>
  </si>
  <si>
    <t>ADMREN</t>
  </si>
  <si>
    <t>ADMINISTRACION RENCA</t>
  </si>
  <si>
    <t>ADMRCG</t>
  </si>
  <si>
    <t>ADMINISTRACION RANCAGUA</t>
  </si>
  <si>
    <t>ADMCNP</t>
  </si>
  <si>
    <t>ADMINISTRACION CONCEPCION</t>
  </si>
  <si>
    <t>ADMANT</t>
  </si>
  <si>
    <t>ADMINISTRACION ANTOFAGASTA</t>
  </si>
  <si>
    <t>DESCRIPCION</t>
  </si>
  <si>
    <t>ADMINISTRACION Y FINANZAS</t>
  </si>
  <si>
    <t>CENCO</t>
  </si>
  <si>
    <t>ANF ENAEX - PLANTA PRILLEX MEJILLONES (VIGILANCIA)</t>
  </si>
  <si>
    <t>ANF ENAEX - PLANTA RIO LOA - CALAMA (VIGILANCIA)</t>
  </si>
  <si>
    <t>COMPRAS Y ABASTECIMIENTO</t>
  </si>
  <si>
    <t>GA CAPACITACION</t>
  </si>
  <si>
    <t>OPERACIONES FACILITY</t>
  </si>
  <si>
    <t>OPERACIONES MINERIA E INDUSTRIAL</t>
  </si>
  <si>
    <t>PREVENCION DE RIESGO</t>
  </si>
  <si>
    <t>RECURSOS HUMANOS FACILITY</t>
  </si>
  <si>
    <t>RECURSOS HUMANOS MINERIA E INDUSTRIAL</t>
  </si>
  <si>
    <t>TECNOLOGIA DE LA INFORMACION</t>
  </si>
  <si>
    <t>00000</t>
  </si>
  <si>
    <t>POR ASIGNAR</t>
  </si>
  <si>
    <t>CODIGO</t>
  </si>
  <si>
    <t>INSTALACIONES</t>
  </si>
  <si>
    <t>ABOGADA</t>
  </si>
  <si>
    <t>ABOGAD</t>
  </si>
  <si>
    <t>ADMCTT</t>
  </si>
  <si>
    <t>ADMINISTRADOR DE CONTRATO</t>
  </si>
  <si>
    <t>ANAACR</t>
  </si>
  <si>
    <t>ANACOM</t>
  </si>
  <si>
    <t>ANALISTA COMERCIAL</t>
  </si>
  <si>
    <t>ANALISTA DE ACREDITACION</t>
  </si>
  <si>
    <t>ANACDG</t>
  </si>
  <si>
    <t>ANALISTA CONTROL DE GESTION</t>
  </si>
  <si>
    <t>ANARYS</t>
  </si>
  <si>
    <t>ANALISTA RECLUTAMIENTO Y SELECCION</t>
  </si>
  <si>
    <t>C_CARGO</t>
  </si>
  <si>
    <t>CARGO</t>
  </si>
  <si>
    <t>ANARHU</t>
  </si>
  <si>
    <t>ANALISTA DE RECURSOS HUMANOS</t>
  </si>
  <si>
    <t>ANAREM</t>
  </si>
  <si>
    <t>ANALISTA DE REMUNERACIONES</t>
  </si>
  <si>
    <t>ASIABA</t>
  </si>
  <si>
    <t>ASISTENTE DE ABASTECIMIENTO</t>
  </si>
  <si>
    <t>ASIADM</t>
  </si>
  <si>
    <t>ASISTENTE ADMINISTRATIVA</t>
  </si>
  <si>
    <t>ASICAP</t>
  </si>
  <si>
    <t>ASISTENTE DE CAPACITACION</t>
  </si>
  <si>
    <t>ASICOM</t>
  </si>
  <si>
    <t>ASISTENTE COMERCIAL</t>
  </si>
  <si>
    <t>ASICTB</t>
  </si>
  <si>
    <t>ASISTENTE CONTABLE</t>
  </si>
  <si>
    <t>ASIFIN</t>
  </si>
  <si>
    <t>ASISTENTE DE FINANZAS</t>
  </si>
  <si>
    <t>ASIOPE</t>
  </si>
  <si>
    <t>ASISTENTE DE OPERACIONES</t>
  </si>
  <si>
    <t>ASIRCL</t>
  </si>
  <si>
    <t>ASISTENTE DE RECLUTAMIENTO</t>
  </si>
  <si>
    <t>ASIRHU</t>
  </si>
  <si>
    <t>ASISTENTE DE RECURSOS HUMANOS</t>
  </si>
  <si>
    <t>ASITEC</t>
  </si>
  <si>
    <t>ASISTENTE TECNICO</t>
  </si>
  <si>
    <t>BODEGU</t>
  </si>
  <si>
    <t>BODEGUERO</t>
  </si>
  <si>
    <t>CAPATA</t>
  </si>
  <si>
    <t>CAPATAZ</t>
  </si>
  <si>
    <t>CAPASE</t>
  </si>
  <si>
    <t>CAPATAZ DE ASEO</t>
  </si>
  <si>
    <t>CAPMAN</t>
  </si>
  <si>
    <t>CAPATAZ DE MANTENCION</t>
  </si>
  <si>
    <t>CAPOCI</t>
  </si>
  <si>
    <t>CAPATAZ DE OBRAS CIVILES</t>
  </si>
  <si>
    <t>CHOFER</t>
  </si>
  <si>
    <t>CTRASI</t>
  </si>
  <si>
    <t>CONTROL DE ASISTENCIA</t>
  </si>
  <si>
    <t>COOOPE</t>
  </si>
  <si>
    <t>COORDINADOR DE OPERACIONES</t>
  </si>
  <si>
    <t>COORHU</t>
  </si>
  <si>
    <t>COORDINADOR DE RECURSOS HUMANOS</t>
  </si>
  <si>
    <t>DIRCPT</t>
  </si>
  <si>
    <t>DIRECTOR DE CAPACITACION</t>
  </si>
  <si>
    <t>DIRCOM</t>
  </si>
  <si>
    <t>DIRECTOR COMERCIAL</t>
  </si>
  <si>
    <t>DIRCIA</t>
  </si>
  <si>
    <t>DIRECTOR DE LA COMPANIA</t>
  </si>
  <si>
    <t>ENCRYS</t>
  </si>
  <si>
    <t>ENCARGADO DE RECLUTAMIENTO Y SELECCION</t>
  </si>
  <si>
    <t>ENCTUR</t>
  </si>
  <si>
    <t>ENCPAI</t>
  </si>
  <si>
    <t>ENCARGADO DE PAISAJISMO</t>
  </si>
  <si>
    <t>ESTAFE</t>
  </si>
  <si>
    <t>ESTAFETA</t>
  </si>
  <si>
    <t>GENRHU</t>
  </si>
  <si>
    <t>GERENCIA RECURSOS HUMANOS</t>
  </si>
  <si>
    <t>GERGRL</t>
  </si>
  <si>
    <t>GERABA</t>
  </si>
  <si>
    <t>GERENCIA ABASTECIMIENTO</t>
  </si>
  <si>
    <t>GERAYF</t>
  </si>
  <si>
    <t>GERENTE DE ADMINISTRACION Y FINANZAS</t>
  </si>
  <si>
    <t>GERMIN</t>
  </si>
  <si>
    <t>GERENTE DE MINERIA</t>
  </si>
  <si>
    <t>GERPER</t>
  </si>
  <si>
    <t>GERENTE DE PERSONAS</t>
  </si>
  <si>
    <t>GEROPM</t>
  </si>
  <si>
    <t>GERENTE DE OPERACIONES MINERAS</t>
  </si>
  <si>
    <t>GEROMS</t>
  </si>
  <si>
    <t>GERENTE DE OPERACIONES MINERAS SUR</t>
  </si>
  <si>
    <t>GTOABA</t>
  </si>
  <si>
    <t>GESTOR DE ABASTECIMIENTO</t>
  </si>
  <si>
    <t>GTOABF</t>
  </si>
  <si>
    <t>GESTOR DE ABASTECIMIENTO FACILITY</t>
  </si>
  <si>
    <t>GTOOPE</t>
  </si>
  <si>
    <t>GESTOR DE OPERACIONES</t>
  </si>
  <si>
    <t>GUASEG</t>
  </si>
  <si>
    <t>GUARDIA DE SEGURIDAD</t>
  </si>
  <si>
    <t>HSEQ</t>
  </si>
  <si>
    <t>JARDIN</t>
  </si>
  <si>
    <t>JARDINERO</t>
  </si>
  <si>
    <t>JADRHU</t>
  </si>
  <si>
    <t>JEFE DE ADMINISTRACION DE RECURSOS HUMANOS</t>
  </si>
  <si>
    <t>TECCPM</t>
  </si>
  <si>
    <t>TECNICO EN COMPUTACION</t>
  </si>
  <si>
    <t>SUPERVISOR DE OPERACIONES</t>
  </si>
  <si>
    <t>SUPOPE</t>
  </si>
  <si>
    <t>SUPASE</t>
  </si>
  <si>
    <t>SUPERVISOR DE ASEO</t>
  </si>
  <si>
    <t>SUBOPE</t>
  </si>
  <si>
    <t>SUB GERENTE DE OPERACIONES</t>
  </si>
  <si>
    <t>JEFSER</t>
  </si>
  <si>
    <t>JEFE DE SERVICIO</t>
  </si>
  <si>
    <t>JEFOPE</t>
  </si>
  <si>
    <t>JEFE DE OPERACIONES</t>
  </si>
  <si>
    <t>SUPPAI</t>
  </si>
  <si>
    <t>SUPERVISOR DE PAISAJISMO</t>
  </si>
  <si>
    <t>PAISAJ</t>
  </si>
  <si>
    <t>PAISAJISTA</t>
  </si>
  <si>
    <t>JEFSEG</t>
  </si>
  <si>
    <t>JEFE DE SEGURIDAD</t>
  </si>
  <si>
    <t>JEFPDR</t>
  </si>
  <si>
    <t>JEFE DE PREVENCION DE RIESGOS</t>
  </si>
  <si>
    <t>PLANIF</t>
  </si>
  <si>
    <t>PLANIFICADOR</t>
  </si>
  <si>
    <t>PRERIE</t>
  </si>
  <si>
    <t>REDCFA</t>
  </si>
  <si>
    <t>RED CONECTIVIDAD FAENA</t>
  </si>
  <si>
    <t>JEFCTT</t>
  </si>
  <si>
    <t>JEFE DE CONTRATO</t>
  </si>
  <si>
    <t>JEFRLL</t>
  </si>
  <si>
    <t>JEFE DE RELACIONES LABORALES</t>
  </si>
  <si>
    <t>PLACOM</t>
  </si>
  <si>
    <t>PLANNER COMERCIAL</t>
  </si>
  <si>
    <t>PLAOPE</t>
  </si>
  <si>
    <t>PLANNER OPERACIONES</t>
  </si>
  <si>
    <t>PLACDG</t>
  </si>
  <si>
    <t>PLANNER CONTROL DE GESTION</t>
  </si>
  <si>
    <t>PRESID</t>
  </si>
  <si>
    <t>PRESIDENTE</t>
  </si>
  <si>
    <t>JEFADM</t>
  </si>
  <si>
    <t>JEFE DE ADMINISTRACION</t>
  </si>
  <si>
    <t>JEFFIN</t>
  </si>
  <si>
    <t>JEFE DE FINANZAS</t>
  </si>
  <si>
    <t>JEFTER</t>
  </si>
  <si>
    <t>JEFE DE TERRENO</t>
  </si>
  <si>
    <t>JEFMAN</t>
  </si>
  <si>
    <t>JEFE DE MANTENCION</t>
  </si>
  <si>
    <t>SUPTUR</t>
  </si>
  <si>
    <t>SUPERVISOR DE TURNO</t>
  </si>
  <si>
    <t>SUPGRL</t>
  </si>
  <si>
    <t>SUPERVISOR GENERAL</t>
  </si>
  <si>
    <t>SUPCDC</t>
  </si>
  <si>
    <t>SUPERVISOR DE CASA DE CAMBIO</t>
  </si>
  <si>
    <t>SUPINF</t>
  </si>
  <si>
    <t>SUPERVISOR DE INFRAESTRUCTURA</t>
  </si>
  <si>
    <t>SUBRHU</t>
  </si>
  <si>
    <t>SUBCDG</t>
  </si>
  <si>
    <t>SUBCTB</t>
  </si>
  <si>
    <t>SUBPDR</t>
  </si>
  <si>
    <t>SUB GERENTE DE RECURSOS HUMANOS</t>
  </si>
  <si>
    <t>SUB GERENTE DE CONTROL DE GESTION</t>
  </si>
  <si>
    <t>SUBFIN</t>
  </si>
  <si>
    <t>SUB GERENTE DE FINANZAS</t>
  </si>
  <si>
    <t>SUB GERENTE DE CONTABILIDAD</t>
  </si>
  <si>
    <t>SUB GERENTE DE PREVENCION DE RIESGOS</t>
  </si>
  <si>
    <t>SERGRL</t>
  </si>
  <si>
    <t>SERVICIOS GENERALES</t>
  </si>
  <si>
    <t>OPEMIN</t>
  </si>
  <si>
    <t>OPERARIO DE MINERIA</t>
  </si>
  <si>
    <t>MANTEN</t>
  </si>
  <si>
    <t>MECANI</t>
  </si>
  <si>
    <t>MECANICO</t>
  </si>
  <si>
    <t>KEYACM</t>
  </si>
  <si>
    <t>KEY ACCOUNT MANAGER</t>
  </si>
  <si>
    <t>000000</t>
  </si>
  <si>
    <t>JEFDRH</t>
  </si>
  <si>
    <t>JEFE DEPTO. RECURSOS HUMANOS</t>
  </si>
  <si>
    <t>JEFDPR</t>
  </si>
  <si>
    <t>JEFE DEPTO. PPRR</t>
  </si>
  <si>
    <t>KAMOMP</t>
  </si>
  <si>
    <t>KAMOPF</t>
  </si>
  <si>
    <t>KAM OPERACIONES MALL PLAZA</t>
  </si>
  <si>
    <t>KAM OPERACIONES FACILITY</t>
  </si>
  <si>
    <t>SANITI</t>
  </si>
  <si>
    <t>SANITIZACION</t>
  </si>
  <si>
    <t>PRACTI</t>
  </si>
  <si>
    <t>PRACTICANTE</t>
  </si>
  <si>
    <t>RELACIONES LABORALES FACILITY</t>
  </si>
  <si>
    <t>RELFAC</t>
  </si>
  <si>
    <t>LIDEQU</t>
  </si>
  <si>
    <t>LIDER DE EQUIPO</t>
  </si>
  <si>
    <t>LIDMIN</t>
  </si>
  <si>
    <t>LIDPLT</t>
  </si>
  <si>
    <t>LIDBCD</t>
  </si>
  <si>
    <t>LIDOPE</t>
  </si>
  <si>
    <t>LIDER DE OPERACIONES</t>
  </si>
  <si>
    <t>CARGOS</t>
  </si>
  <si>
    <t>CARLOS CARRENO</t>
  </si>
  <si>
    <t>GERMAN HUERTA</t>
  </si>
  <si>
    <t>JOSE CISTERNAs</t>
  </si>
  <si>
    <t>ANTONIO MORA figueroa</t>
  </si>
  <si>
    <t>Cuenta de NOMBRE</t>
  </si>
  <si>
    <t>GARITA ANTOFAGASTA</t>
  </si>
  <si>
    <t>GARITA CALAMA</t>
  </si>
  <si>
    <t>SUPERVISOR OPERACIONES RENCA</t>
  </si>
  <si>
    <t>SUPERVISOR OPERACIONES CONCEPCION</t>
  </si>
  <si>
    <t>SUPERVISOR TURNO RANCAGUA</t>
  </si>
  <si>
    <t>SUPERVISOR TURNO CONCEPCION</t>
  </si>
  <si>
    <t>SUPERVISOR TURNO CALAMA</t>
  </si>
  <si>
    <t>C_CENCO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</si>
</sst>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/>
    </xf>
    <xf numFmtId="14" fontId="0" fillId="3" borderId="2" xfId="0" applyNumberFormat="1" applyFont="1" applyFill="1" applyBorder="1"/>
    <xf numFmtId="1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14" fontId="0" fillId="0" borderId="2" xfId="0" applyNumberFormat="1" applyFont="1" applyBorder="1"/>
    <xf numFmtId="1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0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/>
    <xf numFmtId="0" fontId="0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right"/>
    </xf>
    <xf numFmtId="14" fontId="0" fillId="3" borderId="2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3" borderId="2" xfId="0" applyFont="1" applyFill="1" applyBorder="1" applyAlignment="1">
      <alignment horizontal="center" wrapText="1"/>
    </xf>
    <xf numFmtId="14" fontId="0" fillId="3" borderId="2" xfId="0" applyNumberFormat="1" applyFont="1" applyFill="1" applyBorder="1" applyAlignment="1">
      <alignment wrapText="1"/>
    </xf>
    <xf numFmtId="0" fontId="0" fillId="0" borderId="2" xfId="0" applyFont="1" applyBorder="1" applyAlignment="1">
      <alignment horizontal="center" wrapText="1"/>
    </xf>
    <xf numFmtId="14" fontId="0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4" borderId="2" xfId="0" applyFont="1" applyFill="1" applyBorder="1"/>
    <xf numFmtId="0" fontId="2" fillId="5" borderId="2" xfId="0" applyFont="1" applyFill="1" applyBorder="1"/>
    <xf numFmtId="0" fontId="0" fillId="6" borderId="2" xfId="0" applyFont="1" applyFill="1" applyBorder="1"/>
    <xf numFmtId="0" fontId="0" fillId="5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0" fillId="9" borderId="2" xfId="0" applyFont="1" applyFill="1" applyBorder="1"/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14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/>
    <xf numFmtId="14" fontId="0" fillId="0" borderId="4" xfId="0" applyNumberFormat="1" applyFont="1" applyBorder="1" applyAlignment="1">
      <alignment horizontal="center" vertical="center"/>
    </xf>
    <xf numFmtId="0" fontId="0" fillId="9" borderId="4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0" fillId="4" borderId="0" xfId="0" applyFill="1"/>
    <xf numFmtId="1" fontId="0" fillId="0" borderId="2" xfId="0" applyNumberFormat="1" applyFont="1" applyBorder="1" applyAlignment="1">
      <alignment horizontal="center" wrapText="1"/>
    </xf>
    <xf numFmtId="0" fontId="0" fillId="9" borderId="5" xfId="0" applyFont="1" applyFill="1" applyBorder="1"/>
    <xf numFmtId="0" fontId="0" fillId="0" borderId="3" xfId="0" applyBorder="1" applyAlignment="1">
      <alignment horizontal="center"/>
    </xf>
    <xf numFmtId="1" fontId="0" fillId="8" borderId="2" xfId="0" applyNumberFormat="1" applyFont="1" applyFill="1" applyBorder="1" applyAlignment="1">
      <alignment horizontal="center"/>
    </xf>
    <xf numFmtId="0" fontId="0" fillId="8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1" fontId="0" fillId="9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left"/>
    </xf>
    <xf numFmtId="0" fontId="0" fillId="3" borderId="2" xfId="0" quotePrefix="1" applyNumberFormat="1" applyFont="1" applyFill="1" applyBorder="1"/>
    <xf numFmtId="0" fontId="0" fillId="3" borderId="2" xfId="0" quotePrefix="1" applyFont="1" applyFill="1" applyBorder="1"/>
    <xf numFmtId="0" fontId="0" fillId="0" borderId="2" xfId="0" quotePrefix="1" applyFont="1" applyBorder="1"/>
    <xf numFmtId="0" fontId="0" fillId="3" borderId="2" xfId="0" quotePrefix="1" applyFont="1" applyFill="1" applyBorder="1" applyAlignment="1">
      <alignment horizontal="left"/>
    </xf>
    <xf numFmtId="0" fontId="0" fillId="0" borderId="2" xfId="0" quotePrefix="1" applyFont="1" applyBorder="1" applyAlignment="1">
      <alignment horizontal="left"/>
    </xf>
    <xf numFmtId="0" fontId="1" fillId="10" borderId="7" xfId="0" applyFont="1" applyFill="1" applyBorder="1"/>
    <xf numFmtId="0" fontId="0" fillId="0" borderId="6" xfId="0" applyNumberFormat="1" applyFont="1" applyBorder="1"/>
    <xf numFmtId="0" fontId="1" fillId="10" borderId="0" xfId="0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748.68204803241" createdVersion="8" refreshedVersion="8" minRefreshableVersion="3" recordCount="354" xr:uid="{F8A77211-E5C9-4B16-8DE1-4FA01920A18E}">
  <cacheSource type="worksheet">
    <worksheetSource ref="A1:C355" sheet="Usuarios"/>
  </cacheSource>
  <cacheFields count="2">
    <cacheField name="ID_USUARIOS" numFmtId="0">
      <sharedItems containsString="0" containsBlank="1" containsNumber="1" containsInteger="1" minValue="221" maxValue="404"/>
    </cacheField>
    <cacheField name="NOMBRE" numFmtId="0">
      <sharedItems count="358">
        <s v="RODRIGO ESQUIVEL"/>
        <s v="CD LO AGUIRRE"/>
        <s v="VERALLIA"/>
        <s v="NORMA QUEVEDO"/>
        <s v="RICHARD CANTO"/>
        <s v="CHRISTIAN ARANEDA"/>
        <s v="SUPERVISOR COSTANERA CENTER"/>
        <s v="JOSE LUIS SEURA"/>
        <s v="JOHANNA DAVILA"/>
        <s v="JOSE CALFUNADO"/>
        <s v="JEFE TURNO"/>
        <s v="VIRGINIA OSORIO"/>
        <s v="PABLO RETAMAL"/>
        <s v="SUPERVISORES PLAZA TREBOL"/>
        <s v="ALEXANDRA QUINONES"/>
        <s v="VALESKA VARGAS"/>
        <s v="CRISTOBAL ACEVEDO"/>
        <s v="HECTOR RIFFO"/>
        <s v="TERESA CASTRO"/>
        <s v="PORTERIA ORICA LAMPA"/>
        <s v="PAULA QUEZADA"/>
        <s v="NELSON ROJAS"/>
        <s v="SONIA ARRIAGADA"/>
        <s v="ERICA ACOSTA"/>
        <s v="RECLUTAMIENTO Y SELECCION"/>
        <s v="MARIA ACUNA"/>
        <s v="NICOLAS VALDIVIESO"/>
        <s v="FELIPE GARATE"/>
        <s v="JIMMY MENDIZABAL"/>
        <s v="SERGIO SEPULVEDA"/>
        <s v="ENZO LANZARINNI"/>
        <s v="ELIZABETH MUJICA"/>
        <s v="RICARDO VARGAS"/>
        <s v="BODEGA CENTRAL MEL"/>
        <s v="OPERACIONES MEL"/>
        <s v="GARITA ANTOFAGASTA"/>
        <s v="ROSA CARRASCO"/>
        <s v="CARMEN BERNA"/>
        <s v="ILSON ROJAS"/>
        <s v="MEJILLONES PUERTA 1"/>
        <s v="ROSSY DORANTE"/>
        <s v="CLAUDIO HIGUERA"/>
        <s v="TAMARA CARVALLO"/>
        <s v="BAM FAENA MEL"/>
        <s v="CYNTHIA GONZALEZ"/>
        <s v="DANIEL CARRILLO"/>
        <s v="MATIAS TORRES"/>
        <s v="SUPERVISOR EASY"/>
        <s v="PEDRO JORQUERA"/>
        <s v="GERENCIA GENERAL"/>
        <s v="ANTONIO SAAVEDRA"/>
        <s v="RELOJ CONTROL NOVICIADO"/>
        <s v="ROSANA MAYORA"/>
        <s v="CECILIA SEGOVIA"/>
        <s v="MARCELO PEREZ"/>
        <s v="ANA HURTADO"/>
        <s v="EDGARDO TORRES"/>
        <s v="SUPERVISOR PLAZA TREBOL"/>
        <s v="JUAN LEON"/>
        <s v="MIGUEL CAROCA"/>
        <s v="CLAUDIO JELDRES"/>
        <s v="BEATRIZ VEGA"/>
        <s v="SEGURIDAD INACAP"/>
        <s v="ELSA MARTINEZ"/>
        <s v="CARLOS CARRENO"/>
        <s v="RELOJ CONTROL COSTANERA"/>
        <s v="NORMA VASQUEZ"/>
        <s v="LIBIA BARRAZA"/>
        <s v="ELIANA CORTEZ"/>
        <s v="CLAUDIO GONZALEZ"/>
        <s v="SEBASTIAN VALVERDE"/>
        <s v="TAMARA SOBOCKI"/>
        <s v="RODRIGO CARRASCO"/>
        <s v="CLAUDIO VALDES"/>
        <s v="PORTAL NUNOA"/>
        <s v="ALEX SOTO"/>
        <s v="MIRIAM ALARCON"/>
        <s v="LUIS ROMO"/>
        <s v="MIGUEL HERNANDEZ"/>
        <s v="SUPERVISOR TURNO RANCAGUA"/>
        <s v="ABRAHAM PUENTE"/>
        <s v="JUAN CARLOS ORDEN"/>
        <s v="JOSE BERNA"/>
        <s v="BODEGUEROS"/>
        <s v="JORGE HUENCHULAO"/>
        <s v="MARTA PEREZ"/>
        <s v="TURNO ROTATIVO"/>
        <s v="PAISAJISMO MP"/>
        <s v="JOHN VILLALOBOS"/>
        <s v="MANUEL NUNEZ"/>
        <s v="FELIPE LOPEZ OSSANDON"/>
        <s v="GIPSY GARAY"/>
        <s v="GUISELL GOMEZ"/>
        <s v="COORDINADOR OPERACIONES"/>
        <s v="RODRIGO SANDOVAL"/>
        <s v="SERGIO SANTIBANEZ"/>
        <s v="SERGIO ORELLANA"/>
        <s v="DANIELA CONTRERAS"/>
        <s v="BLEM ASTUDILLO"/>
        <s v="ERICK OLIVERA"/>
        <s v="JOSE LUIS MATAMALA"/>
        <s v="IVAN GONZALEZ"/>
        <s v="MONITORES DE SEGURIDAD"/>
        <s v="JENIFFER REYES"/>
        <s v="JORGE QUINTANILLA"/>
        <s v="SELENE RIQUELME"/>
        <s v="GERMAN HUERTA"/>
        <s v="FELIPE ZAMORA"/>
        <s v="FRANCISCO CONTRERAS TELLO"/>
        <s v="MIRIAM PIZARRO"/>
        <s v="BAM MINERA ESCONDIDA - CONCENTRADORAS"/>
        <s v="BAM DPTO. ANTOFAGASTA"/>
        <s v="ENCARGADO DE TURNO"/>
        <s v="MACARENA ESPINOZA"/>
        <s v="CAMILA CID"/>
        <s v="ROTATIVO ASEO JUMBO COSTANERA"/>
        <s v="GARITA CALAMA"/>
        <s v="TALLER PUERTO SECO"/>
        <s v="CHRISTOPHER KELLY"/>
        <s v="MARCO VERA"/>
        <s v="CARLOS HERNANDEZ"/>
        <s v="VALENTINA LIZAMA"/>
        <s v="BELEN CONCHA"/>
        <s v="PATRICIO AHUMADA"/>
        <s v="BAM ENAEX PRILLEX"/>
        <s v="ROBOT MANTENCION"/>
        <s v="FRANCISCO RODRIGUEZ"/>
        <s v="BAM ALTO LAS CONDES"/>
        <s v="IANS DIAZ"/>
        <s v="GARITA MAGAZINE"/>
        <s v="JORGE PICARD"/>
        <s v="GARITA SALVATAJE"/>
        <s v="VERIFICAR USUARIO"/>
        <s v="DANIELA ORREGO"/>
        <s v="MOISES ANDRES VENENCIANO"/>
        <s v="GUARDIA SEGURIDAD"/>
        <s v="ABRAHAM PUENTES"/>
        <s v="GARITA CONDOMINIO"/>
        <s v="GARITA ALTURA"/>
        <s v="EDUARDO MARTINEZ"/>
        <s v="RICARDO PARRA"/>
        <s v="CANCHAS DEL DESIERTO"/>
        <s v="DANIELA BRAVO"/>
        <s v="BAM FUCO ACEITES"/>
        <s v="SAMUEL QUEZADA"/>
        <s v="CARLOS PEREZ"/>
        <s v="BAM RADOMIRO TOMIC"/>
        <s v="RELOJ CONTROL ALTO LAS CONDES"/>
        <s v="RELOJ CONTROL CD LO AGUIRRE"/>
        <s v="RELOJ CONTROL CD NOVICIADO"/>
        <s v="BAM PORTAL NUNOA"/>
        <s v="RELOJ CONTROL PLAZA TOBALABA"/>
        <s v="RELOJ CONTROL CD VESPUCIO"/>
        <s v="GISELL FRIAS"/>
        <s v="WILSON CORDOVA"/>
        <s v="PAULA ZENTENO"/>
        <s v="VIGILANCIA 2"/>
        <s v="JOSE LUIS DONAIRE"/>
        <s v="PREVENCIONISTA DE RIESGOS"/>
        <s v="GARITA CENTRAL"/>
        <s v="THAIA CHAPARRO"/>
        <s v="SIMON PALOMINOS"/>
        <s v="CATALINA POBLETE"/>
        <s v="GARITA CARRETERA"/>
        <s v="MICHAEL MUNOZ"/>
        <s v="PRISSILA ELGUETA"/>
        <s v="NELSON CEPEDA RIVERA"/>
        <s v="BAM ANGLO AMERICAN"/>
        <s v="PAOLA OSORIO"/>
        <s v="FERNANDO CONTRERAS"/>
        <s v="YULISA VEGA"/>
        <s v="CAROLINA MIRANDA"/>
        <s v="DIEGO GODOY"/>
        <s v="HAYLIN PENA"/>
        <s v="HOMERO GODOY"/>
        <s v="ANA MIQUEL BUSTAMANTE"/>
        <s v="PIETRO CONTRERAS"/>
        <s v="CAROLINA DIAZ"/>
        <s v="ANDREA RUIZ"/>
        <s v="ISMAEL GOMEZ COFRE"/>
        <s v="ANDREA JAIME"/>
        <s v="CARLOS ANDREOLI"/>
        <s v="JULIO ESPINOZA"/>
        <s v="PORTERIA RANCAGUA"/>
        <s v="ALAN CARRASCO"/>
        <s v="RECURSOS HUMANOS"/>
        <s v="GABRIEL GOMEZ"/>
        <s v="SUPERVISOR OPERACIONES RENCA"/>
        <s v="SANDRA MONDACA"/>
        <s v="SEBASTIAN VALENZUELA"/>
        <s v="ANA VILLEGAS"/>
        <s v="PEDRO SEPULVEDA"/>
        <s v="BERNARDITA BARRERA"/>
        <s v="ASISTENTE RECURSOS HUMANOS"/>
        <s v="BERNARDO SALAZAR"/>
        <s v="PATRICIA CERDA"/>
        <s v="IGNACIO ROJAS"/>
        <s v="SOLEDAD SOTO"/>
        <s v="CLAUDIO SANTANDER"/>
        <s v="YANARITH TERAN"/>
        <s v="JENNIFER VIDAL"/>
        <s v="MONICA DIAZ"/>
        <s v="JUAN PABLO REYES"/>
        <s v="JORGE ZAVALA"/>
        <s v="DANIELA GONZALEZ"/>
        <s v="MARIO RACAGNI"/>
        <s v="APR LIDER"/>
        <s v="JOSE CISTERNAs"/>
        <s v="PELAYO JARA DIAZ"/>
        <s v="DANIELA ARDILES"/>
        <s v="JORGE VALENZUELA"/>
        <s v="ELEAZAR GONZALEZ"/>
        <s v="GUSTAVO VALDES"/>
        <s v="FRANCISCA GUAJARDO"/>
        <s v="MACARENA ZUNIGA"/>
        <s v="CESAR SEPULVEDA"/>
        <s v="CLAUDIA JIMENEZ"/>
        <s v="JESSICA COBS"/>
        <s v="IGNACIO GONZALEZ"/>
        <s v="CARLA VILLABLANCA"/>
        <s v="PATRICIO CANTILLANA"/>
        <s v="MAURICIO MARIN"/>
        <s v="JODDIE INOSTROZA"/>
        <s v="PATRICIO MELO"/>
        <s v="ARNALDO FERNANDEZ"/>
        <s v="JAVIER PERALTA"/>
        <s v="RODRIGO ABARCA"/>
        <s v="HANS KUNZE"/>
        <s v="GABRIELA LIZANA"/>
        <s v="ESTEBAN PADILLA"/>
        <s v="WILSON ZAPATA"/>
        <s v="CARLOS ARANEDA"/>
        <s v="IGNACIO CARO"/>
        <s v="JOSE SALAS"/>
        <s v="CELSO FLORES"/>
        <s v="FABIO LETELIER"/>
        <s v="ALISSON PINO"/>
        <s v="JORGE VERA"/>
        <s v="SUPERVISOR ASEO ALAMEDA"/>
        <s v="DARWIN LOPEZ"/>
        <s v="SONIA ACKERKNECHT "/>
        <s v="DORIA GUILGUIRUCA R."/>
        <s v="GERMAN GONZALEZ POLLIT"/>
        <s v="GERMAN GONZALEZ ACKERNECHT"/>
        <s v="BAM EL TENIENTE"/>
        <s v="BAM CMPC CARTULINAS"/>
        <s v="BAM CMPC ARAUCO VALDIVIA"/>
        <s v="CHRISTIAN GONZALEZ"/>
        <s v="MARIA JOSE HENRIQUEZ"/>
        <s v="RODRIGO NEIRA"/>
        <s v="PAULA NAVARRO"/>
        <s v="ALEX HERRERA GONZALEZ"/>
        <s v="MIGUEL INOSTROZA"/>
        <s v="PABLO MOLINA"/>
        <s v="RELOJ CONTROL TALLERES"/>
        <s v="ROXANA PAREDES"/>
        <s v="FRANCISCO ILLANES"/>
        <s v="ANDRES FLORES"/>
        <s v="DOMINGO SPINA"/>
        <s v="CRISTIAN FERNANDEZ"/>
        <s v="VICTOR BARRIOS"/>
        <s v="EVELYN TOLEDO"/>
        <s v="CMPC ARAUCO VALDIVIA"/>
        <s v="RAQUEL SAAVEDRA"/>
        <s v="JUAN CARLOS AGREDO"/>
        <s v="KARINA BOCAZ"/>
        <s v="RELOJ CONTROL CMPC ARAUCO VALDIVIA"/>
        <s v="LUIS SANCHEZ"/>
        <s v="DAVID INSULZA"/>
        <s v="SUPERVISOR OPERACIONES CONCEPCION"/>
        <s v="RICHARD GUERRA"/>
        <s v="CARLOS SANCHEZ"/>
        <s v="HECTOR FLORES"/>
        <s v="JORGE ARAYA SARRIA"/>
        <s v="DANIELA WESTWOOD"/>
        <s v="MARCELO FLORES"/>
        <s v="EFRAIN FERRER"/>
        <s v="CLAUDIA BARRAZA"/>
        <s v="GUILLERMO CACERES"/>
        <s v="ADAN COLIL"/>
        <s v="RELOJ CONTROL MALL PLAZA SUR"/>
        <s v="BAM CMPC LICANCEL"/>
        <s v="RELOJ CONTROL MALL ALAMEDA"/>
        <s v="JOSE PICHUANTE"/>
        <s v="KATHERINE ACEVEDO"/>
        <s v="JOANNA LAGOS ORMENO"/>
        <s v="JOSE CALLUNAO"/>
        <s v="CLAUDIA SALVA"/>
        <s v="CRISTIAN AGUILAR"/>
        <s v="FABIOLA RIQUELME"/>
        <s v="SERNAGEOMIN FUCO"/>
        <s v="JUAN CONTRERAS"/>
        <s v="CLAUDIO MUNOZ"/>
        <s v="PATRICIO AILLAPAN"/>
        <s v="VICTOR VERGARA"/>
        <s v="JESUS ACEITUNO"/>
        <s v="CARLOS GUERRERO"/>
        <s v="PATRICIO REYES"/>
        <s v="DIEGO QUIJADA"/>
        <s v="JONATHAN ACEVEDO"/>
        <s v="MECANICOS CALAMA"/>
        <s v="CONSTANZA MORALES"/>
        <s v="ALEXI PLAZA"/>
        <s v="KARINA GUERRERO"/>
        <s v="LUIS BRAVO"/>
        <s v="ISRAEL QUEZADA"/>
        <s v="JOSE ZAMORA"/>
        <s v="PAOLA BECERRA"/>
        <s v="PEDRO DUBO RUBINA"/>
        <s v="GUILLERMO MEDINA"/>
        <s v="SUPERVISOR ASEO"/>
        <s v="CONDUCTOR INTERNO"/>
        <s v="ANTONIO MORA figueroa"/>
        <s v="PABLO LARRANAGA"/>
        <s v="ANABEL FIGUEROA"/>
        <s v="YESSICA SALVIDIA"/>
        <s v="CASA CAMBIO"/>
        <s v="CARLOS CIFUENTES"/>
        <s v="RODRIGO LLOMPART"/>
        <s v="JONATHAN CUEVAS"/>
        <s v="LIDER MINA"/>
        <s v="JOEL LLOMPART"/>
        <s v="LIDER CONDUCTOR"/>
        <s v="DENNIS GARCIA"/>
        <s v="LIDER PLANTA"/>
        <s v="LIDER BCD"/>
        <s v="SUPERVISOR INFRAESTRUCTURA"/>
        <s v="JESSENIA SALAS JAIME"/>
        <s v="LUIS RAMOS"/>
        <s v="KARINA TOLEDO"/>
        <s v="JEFE DE TURNO"/>
        <s v="SUPERVISOR TURNO CONCEPCION"/>
        <s v="VICTOR GUTIERREZ"/>
        <s v="NELSON LILLO"/>
        <s v="OSCAR ARRIAGADA"/>
        <s v="VICTOR DONOSO"/>
        <s v="TOMAS BRAVO"/>
        <s v="SEBASTIAN ESCOBAR"/>
        <s v="ERWIN MUNOZ"/>
        <s v="CARLOS FUENTEALBA"/>
        <s v="JORGE DONOSO"/>
        <s v="JUAN OVANDO"/>
        <s v="ABEL CARRASCO"/>
        <s v="MAURICIO WEBAR"/>
        <s v="BAM CMPC ARAUCO"/>
        <s v="SUPERVISOR TURNO CALAMA"/>
        <s v="BAM CMPC BUCALEMU"/>
        <s v="RELOJ CONTROL RADOMIRO TOMIC"/>
        <s v="BAM MINISTRO HALES"/>
        <s v="RELOJ CONTROL LOS ANGELES"/>
        <s v="RELOJ CONTROL BIO BIO"/>
        <s v="BAM PROYECTO RELOJ CONTROL"/>
        <s v="RELOJ CONTROL CMPC PACIFICO"/>
        <s v="RELOJ CONTROL CMPC CARTULINAS"/>
        <s v="SUPERVISOR TURNO" u="1"/>
        <s v="RECLUTAMIENTO Y SELECCIÓN" u="1"/>
        <s v="GARITA" u="1"/>
        <s v="SUPERVISOR OPERACION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m/>
    <x v="0"/>
  </r>
  <r>
    <m/>
    <x v="1"/>
  </r>
  <r>
    <m/>
    <x v="2"/>
  </r>
  <r>
    <n v="304"/>
    <x v="3"/>
  </r>
  <r>
    <m/>
    <x v="4"/>
  </r>
  <r>
    <n v="349"/>
    <x v="5"/>
  </r>
  <r>
    <m/>
    <x v="6"/>
  </r>
  <r>
    <n v="374"/>
    <x v="7"/>
  </r>
  <r>
    <m/>
    <x v="8"/>
  </r>
  <r>
    <m/>
    <x v="9"/>
  </r>
  <r>
    <m/>
    <x v="10"/>
  </r>
  <r>
    <m/>
    <x v="11"/>
  </r>
  <r>
    <n v="404"/>
    <x v="12"/>
  </r>
  <r>
    <m/>
    <x v="13"/>
  </r>
  <r>
    <m/>
    <x v="14"/>
  </r>
  <r>
    <m/>
    <x v="15"/>
  </r>
  <r>
    <m/>
    <x v="16"/>
  </r>
  <r>
    <n v="372"/>
    <x v="17"/>
  </r>
  <r>
    <m/>
    <x v="18"/>
  </r>
  <r>
    <m/>
    <x v="19"/>
  </r>
  <r>
    <m/>
    <x v="20"/>
  </r>
  <r>
    <m/>
    <x v="21"/>
  </r>
  <r>
    <m/>
    <x v="22"/>
  </r>
  <r>
    <m/>
    <x v="23"/>
  </r>
  <r>
    <m/>
    <x v="24"/>
  </r>
  <r>
    <m/>
    <x v="25"/>
  </r>
  <r>
    <n v="277"/>
    <x v="26"/>
  </r>
  <r>
    <m/>
    <x v="27"/>
  </r>
  <r>
    <n v="312"/>
    <x v="28"/>
  </r>
  <r>
    <m/>
    <x v="29"/>
  </r>
  <r>
    <n v="324"/>
    <x v="30"/>
  </r>
  <r>
    <n v="329"/>
    <x v="31"/>
  </r>
  <r>
    <m/>
    <x v="32"/>
  </r>
  <r>
    <m/>
    <x v="33"/>
  </r>
  <r>
    <m/>
    <x v="34"/>
  </r>
  <r>
    <m/>
    <x v="35"/>
  </r>
  <r>
    <n v="301"/>
    <x v="36"/>
  </r>
  <r>
    <n v="388"/>
    <x v="37"/>
  </r>
  <r>
    <m/>
    <x v="38"/>
  </r>
  <r>
    <m/>
    <x v="39"/>
  </r>
  <r>
    <m/>
    <x v="40"/>
  </r>
  <r>
    <m/>
    <x v="41"/>
  </r>
  <r>
    <n v="306"/>
    <x v="42"/>
  </r>
  <r>
    <m/>
    <x v="43"/>
  </r>
  <r>
    <n v="297"/>
    <x v="44"/>
  </r>
  <r>
    <m/>
    <x v="45"/>
  </r>
  <r>
    <n v="341"/>
    <x v="46"/>
  </r>
  <r>
    <m/>
    <x v="47"/>
  </r>
  <r>
    <m/>
    <x v="48"/>
  </r>
  <r>
    <m/>
    <x v="49"/>
  </r>
  <r>
    <m/>
    <x v="50"/>
  </r>
  <r>
    <m/>
    <x v="51"/>
  </r>
  <r>
    <n v="337"/>
    <x v="52"/>
  </r>
  <r>
    <n v="390"/>
    <x v="53"/>
  </r>
  <r>
    <m/>
    <x v="54"/>
  </r>
  <r>
    <m/>
    <x v="55"/>
  </r>
  <r>
    <m/>
    <x v="56"/>
  </r>
  <r>
    <m/>
    <x v="57"/>
  </r>
  <r>
    <n v="250"/>
    <x v="58"/>
  </r>
  <r>
    <m/>
    <x v="59"/>
  </r>
  <r>
    <m/>
    <x v="60"/>
  </r>
  <r>
    <m/>
    <x v="61"/>
  </r>
  <r>
    <m/>
    <x v="62"/>
  </r>
  <r>
    <m/>
    <x v="63"/>
  </r>
  <r>
    <m/>
    <x v="64"/>
  </r>
  <r>
    <m/>
    <x v="65"/>
  </r>
  <r>
    <m/>
    <x v="66"/>
  </r>
  <r>
    <m/>
    <x v="67"/>
  </r>
  <r>
    <m/>
    <x v="68"/>
  </r>
  <r>
    <n v="331"/>
    <x v="69"/>
  </r>
  <r>
    <m/>
    <x v="70"/>
  </r>
  <r>
    <m/>
    <x v="71"/>
  </r>
  <r>
    <n v="280"/>
    <x v="72"/>
  </r>
  <r>
    <n v="267"/>
    <x v="73"/>
  </r>
  <r>
    <n v="382"/>
    <x v="74"/>
  </r>
  <r>
    <m/>
    <x v="75"/>
  </r>
  <r>
    <m/>
    <x v="76"/>
  </r>
  <r>
    <n v="269"/>
    <x v="77"/>
  </r>
  <r>
    <m/>
    <x v="78"/>
  </r>
  <r>
    <m/>
    <x v="79"/>
  </r>
  <r>
    <m/>
    <x v="80"/>
  </r>
  <r>
    <n v="230"/>
    <x v="81"/>
  </r>
  <r>
    <m/>
    <x v="82"/>
  </r>
  <r>
    <m/>
    <x v="83"/>
  </r>
  <r>
    <m/>
    <x v="84"/>
  </r>
  <r>
    <m/>
    <x v="85"/>
  </r>
  <r>
    <m/>
    <x v="86"/>
  </r>
  <r>
    <m/>
    <x v="87"/>
  </r>
  <r>
    <m/>
    <x v="88"/>
  </r>
  <r>
    <n v="351"/>
    <x v="89"/>
  </r>
  <r>
    <n v="345"/>
    <x v="90"/>
  </r>
  <r>
    <n v="241"/>
    <x v="91"/>
  </r>
  <r>
    <m/>
    <x v="92"/>
  </r>
  <r>
    <m/>
    <x v="93"/>
  </r>
  <r>
    <n v="317"/>
    <x v="94"/>
  </r>
  <r>
    <m/>
    <x v="95"/>
  </r>
  <r>
    <n v="373"/>
    <x v="96"/>
  </r>
  <r>
    <m/>
    <x v="97"/>
  </r>
  <r>
    <m/>
    <x v="98"/>
  </r>
  <r>
    <m/>
    <x v="99"/>
  </r>
  <r>
    <m/>
    <x v="100"/>
  </r>
  <r>
    <m/>
    <x v="101"/>
  </r>
  <r>
    <m/>
    <x v="102"/>
  </r>
  <r>
    <n v="371"/>
    <x v="103"/>
  </r>
  <r>
    <n v="300"/>
    <x v="104"/>
  </r>
  <r>
    <m/>
    <x v="105"/>
  </r>
  <r>
    <m/>
    <x v="106"/>
  </r>
  <r>
    <n v="330"/>
    <x v="107"/>
  </r>
  <r>
    <n v="320"/>
    <x v="108"/>
  </r>
  <r>
    <m/>
    <x v="109"/>
  </r>
  <r>
    <m/>
    <x v="110"/>
  </r>
  <r>
    <m/>
    <x v="111"/>
  </r>
  <r>
    <m/>
    <x v="112"/>
  </r>
  <r>
    <m/>
    <x v="113"/>
  </r>
  <r>
    <m/>
    <x v="114"/>
  </r>
  <r>
    <m/>
    <x v="115"/>
  </r>
  <r>
    <m/>
    <x v="116"/>
  </r>
  <r>
    <m/>
    <x v="117"/>
  </r>
  <r>
    <n v="242"/>
    <x v="118"/>
  </r>
  <r>
    <n v="367"/>
    <x v="119"/>
  </r>
  <r>
    <m/>
    <x v="120"/>
  </r>
  <r>
    <m/>
    <x v="121"/>
  </r>
  <r>
    <m/>
    <x v="122"/>
  </r>
  <r>
    <m/>
    <x v="123"/>
  </r>
  <r>
    <m/>
    <x v="124"/>
  </r>
  <r>
    <m/>
    <x v="125"/>
  </r>
  <r>
    <m/>
    <x v="126"/>
  </r>
  <r>
    <m/>
    <x v="127"/>
  </r>
  <r>
    <n v="375"/>
    <x v="128"/>
  </r>
  <r>
    <m/>
    <x v="129"/>
  </r>
  <r>
    <m/>
    <x v="130"/>
  </r>
  <r>
    <m/>
    <x v="131"/>
  </r>
  <r>
    <m/>
    <x v="132"/>
  </r>
  <r>
    <m/>
    <x v="133"/>
  </r>
  <r>
    <n v="310"/>
    <x v="134"/>
  </r>
  <r>
    <m/>
    <x v="135"/>
  </r>
  <r>
    <m/>
    <x v="136"/>
  </r>
  <r>
    <m/>
    <x v="137"/>
  </r>
  <r>
    <m/>
    <x v="138"/>
  </r>
  <r>
    <m/>
    <x v="139"/>
  </r>
  <r>
    <m/>
    <x v="140"/>
  </r>
  <r>
    <m/>
    <x v="141"/>
  </r>
  <r>
    <m/>
    <x v="142"/>
  </r>
  <r>
    <m/>
    <x v="143"/>
  </r>
  <r>
    <m/>
    <x v="144"/>
  </r>
  <r>
    <m/>
    <x v="145"/>
  </r>
  <r>
    <m/>
    <x v="146"/>
  </r>
  <r>
    <m/>
    <x v="147"/>
  </r>
  <r>
    <m/>
    <x v="148"/>
  </r>
  <r>
    <m/>
    <x v="149"/>
  </r>
  <r>
    <m/>
    <x v="150"/>
  </r>
  <r>
    <m/>
    <x v="151"/>
  </r>
  <r>
    <m/>
    <x v="152"/>
  </r>
  <r>
    <n v="253"/>
    <x v="153"/>
  </r>
  <r>
    <m/>
    <x v="154"/>
  </r>
  <r>
    <m/>
    <x v="155"/>
  </r>
  <r>
    <m/>
    <x v="156"/>
  </r>
  <r>
    <n v="308"/>
    <x v="157"/>
  </r>
  <r>
    <m/>
    <x v="158"/>
  </r>
  <r>
    <m/>
    <x v="159"/>
  </r>
  <r>
    <n v="245"/>
    <x v="160"/>
  </r>
  <r>
    <n v="254"/>
    <x v="161"/>
  </r>
  <r>
    <n v="333"/>
    <x v="162"/>
  </r>
  <r>
    <m/>
    <x v="163"/>
  </r>
  <r>
    <n v="363"/>
    <x v="164"/>
  </r>
  <r>
    <n v="298"/>
    <x v="165"/>
  </r>
  <r>
    <m/>
    <x v="166"/>
  </r>
  <r>
    <m/>
    <x v="167"/>
  </r>
  <r>
    <m/>
    <x v="168"/>
  </r>
  <r>
    <m/>
    <x v="169"/>
  </r>
  <r>
    <n v="369"/>
    <x v="170"/>
  </r>
  <r>
    <n v="261"/>
    <x v="171"/>
  </r>
  <r>
    <m/>
    <x v="172"/>
  </r>
  <r>
    <n v="361"/>
    <x v="173"/>
  </r>
  <r>
    <m/>
    <x v="174"/>
  </r>
  <r>
    <m/>
    <x v="175"/>
  </r>
  <r>
    <m/>
    <x v="176"/>
  </r>
  <r>
    <m/>
    <x v="177"/>
  </r>
  <r>
    <m/>
    <x v="178"/>
  </r>
  <r>
    <m/>
    <x v="179"/>
  </r>
  <r>
    <n v="249"/>
    <x v="180"/>
  </r>
  <r>
    <n v="229"/>
    <x v="181"/>
  </r>
  <r>
    <n v="328"/>
    <x v="182"/>
  </r>
  <r>
    <m/>
    <x v="183"/>
  </r>
  <r>
    <n v="281"/>
    <x v="184"/>
  </r>
  <r>
    <m/>
    <x v="185"/>
  </r>
  <r>
    <n v="232"/>
    <x v="186"/>
  </r>
  <r>
    <m/>
    <x v="187"/>
  </r>
  <r>
    <n v="356"/>
    <x v="188"/>
  </r>
  <r>
    <m/>
    <x v="189"/>
  </r>
  <r>
    <n v="268"/>
    <x v="190"/>
  </r>
  <r>
    <m/>
    <x v="191"/>
  </r>
  <r>
    <n v="258"/>
    <x v="192"/>
  </r>
  <r>
    <m/>
    <x v="193"/>
  </r>
  <r>
    <n v="238"/>
    <x v="194"/>
  </r>
  <r>
    <n v="263"/>
    <x v="195"/>
  </r>
  <r>
    <n v="344"/>
    <x v="196"/>
  </r>
  <r>
    <n v="284"/>
    <x v="197"/>
  </r>
  <r>
    <n v="357"/>
    <x v="198"/>
  </r>
  <r>
    <m/>
    <x v="199"/>
  </r>
  <r>
    <n v="259"/>
    <x v="200"/>
  </r>
  <r>
    <m/>
    <x v="201"/>
  </r>
  <r>
    <n v="256"/>
    <x v="202"/>
  </r>
  <r>
    <n v="264"/>
    <x v="203"/>
  </r>
  <r>
    <m/>
    <x v="204"/>
  </r>
  <r>
    <n v="354"/>
    <x v="205"/>
  </r>
  <r>
    <m/>
    <x v="206"/>
  </r>
  <r>
    <n v="296"/>
    <x v="207"/>
  </r>
  <r>
    <m/>
    <x v="208"/>
  </r>
  <r>
    <n v="368"/>
    <x v="209"/>
  </r>
  <r>
    <m/>
    <x v="210"/>
  </r>
  <r>
    <m/>
    <x v="211"/>
  </r>
  <r>
    <n v="248"/>
    <x v="212"/>
  </r>
  <r>
    <n v="257"/>
    <x v="213"/>
  </r>
  <r>
    <n v="251"/>
    <x v="214"/>
  </r>
  <r>
    <n v="271"/>
    <x v="215"/>
  </r>
  <r>
    <m/>
    <x v="216"/>
  </r>
  <r>
    <m/>
    <x v="217"/>
  </r>
  <r>
    <m/>
    <x v="218"/>
  </r>
  <r>
    <m/>
    <x v="219"/>
  </r>
  <r>
    <m/>
    <x v="220"/>
  </r>
  <r>
    <m/>
    <x v="221"/>
  </r>
  <r>
    <m/>
    <x v="222"/>
  </r>
  <r>
    <n v="285"/>
    <x v="223"/>
  </r>
  <r>
    <n v="288"/>
    <x v="224"/>
  </r>
  <r>
    <n v="274"/>
    <x v="225"/>
  </r>
  <r>
    <n v="282"/>
    <x v="226"/>
  </r>
  <r>
    <n v="260"/>
    <x v="227"/>
  </r>
  <r>
    <n v="370"/>
    <x v="228"/>
  </r>
  <r>
    <n v="275"/>
    <x v="229"/>
  </r>
  <r>
    <n v="359"/>
    <x v="230"/>
  </r>
  <r>
    <m/>
    <x v="231"/>
  </r>
  <r>
    <m/>
    <x v="232"/>
  </r>
  <r>
    <n v="234"/>
    <x v="233"/>
  </r>
  <r>
    <n v="400"/>
    <x v="234"/>
  </r>
  <r>
    <n v="236"/>
    <x v="235"/>
  </r>
  <r>
    <n v="266"/>
    <x v="236"/>
  </r>
  <r>
    <n v="348"/>
    <x v="237"/>
  </r>
  <r>
    <m/>
    <x v="238"/>
  </r>
  <r>
    <m/>
    <x v="239"/>
  </r>
  <r>
    <m/>
    <x v="240"/>
  </r>
  <r>
    <m/>
    <x v="241"/>
  </r>
  <r>
    <n v="221"/>
    <x v="242"/>
  </r>
  <r>
    <n v="222"/>
    <x v="243"/>
  </r>
  <r>
    <m/>
    <x v="244"/>
  </r>
  <r>
    <m/>
    <x v="245"/>
  </r>
  <r>
    <m/>
    <x v="246"/>
  </r>
  <r>
    <n v="223"/>
    <x v="247"/>
  </r>
  <r>
    <m/>
    <x v="248"/>
  </r>
  <r>
    <m/>
    <x v="249"/>
  </r>
  <r>
    <m/>
    <x v="250"/>
  </r>
  <r>
    <m/>
    <x v="251"/>
  </r>
  <r>
    <m/>
    <x v="252"/>
  </r>
  <r>
    <m/>
    <x v="253"/>
  </r>
  <r>
    <m/>
    <x v="254"/>
  </r>
  <r>
    <m/>
    <x v="255"/>
  </r>
  <r>
    <n v="243"/>
    <x v="256"/>
  </r>
  <r>
    <n v="283"/>
    <x v="257"/>
  </r>
  <r>
    <m/>
    <x v="258"/>
  </r>
  <r>
    <n v="227"/>
    <x v="259"/>
  </r>
  <r>
    <m/>
    <x v="260"/>
  </r>
  <r>
    <n v="395"/>
    <x v="261"/>
  </r>
  <r>
    <m/>
    <x v="262"/>
  </r>
  <r>
    <n v="335"/>
    <x v="263"/>
  </r>
  <r>
    <m/>
    <x v="264"/>
  </r>
  <r>
    <m/>
    <x v="265"/>
  </r>
  <r>
    <m/>
    <x v="266"/>
  </r>
  <r>
    <m/>
    <x v="267"/>
  </r>
  <r>
    <m/>
    <x v="268"/>
  </r>
  <r>
    <m/>
    <x v="269"/>
  </r>
  <r>
    <m/>
    <x v="270"/>
  </r>
  <r>
    <m/>
    <x v="271"/>
  </r>
  <r>
    <m/>
    <x v="272"/>
  </r>
  <r>
    <m/>
    <x v="273"/>
  </r>
  <r>
    <n v="360"/>
    <x v="274"/>
  </r>
  <r>
    <n v="403"/>
    <x v="275"/>
  </r>
  <r>
    <m/>
    <x v="276"/>
  </r>
  <r>
    <m/>
    <x v="277"/>
  </r>
  <r>
    <m/>
    <x v="278"/>
  </r>
  <r>
    <m/>
    <x v="279"/>
  </r>
  <r>
    <m/>
    <x v="280"/>
  </r>
  <r>
    <m/>
    <x v="281"/>
  </r>
  <r>
    <m/>
    <x v="282"/>
  </r>
  <r>
    <m/>
    <x v="283"/>
  </r>
  <r>
    <n v="350"/>
    <x v="284"/>
  </r>
  <r>
    <m/>
    <x v="285"/>
  </r>
  <r>
    <m/>
    <x v="286"/>
  </r>
  <r>
    <n v="307"/>
    <x v="287"/>
  </r>
  <r>
    <m/>
    <x v="288"/>
  </r>
  <r>
    <m/>
    <x v="289"/>
  </r>
  <r>
    <m/>
    <x v="290"/>
  </r>
  <r>
    <n v="389"/>
    <x v="291"/>
  </r>
  <r>
    <n v="397"/>
    <x v="292"/>
  </r>
  <r>
    <n v="252"/>
    <x v="293"/>
  </r>
  <r>
    <n v="247"/>
    <x v="294"/>
  </r>
  <r>
    <m/>
    <x v="295"/>
  </r>
  <r>
    <n v="272"/>
    <x v="296"/>
  </r>
  <r>
    <m/>
    <x v="297"/>
  </r>
  <r>
    <n v="315"/>
    <x v="298"/>
  </r>
  <r>
    <m/>
    <x v="299"/>
  </r>
  <r>
    <m/>
    <x v="300"/>
  </r>
  <r>
    <m/>
    <x v="301"/>
  </r>
  <r>
    <n v="265"/>
    <x v="302"/>
  </r>
  <r>
    <m/>
    <x v="303"/>
  </r>
  <r>
    <m/>
    <x v="304"/>
  </r>
  <r>
    <m/>
    <x v="305"/>
  </r>
  <r>
    <n v="326"/>
    <x v="306"/>
  </r>
  <r>
    <m/>
    <x v="307"/>
  </r>
  <r>
    <m/>
    <x v="308"/>
  </r>
  <r>
    <n v="380"/>
    <x v="309"/>
  </r>
  <r>
    <m/>
    <x v="310"/>
  </r>
  <r>
    <m/>
    <x v="311"/>
  </r>
  <r>
    <n v="391"/>
    <x v="312"/>
  </r>
  <r>
    <m/>
    <x v="313"/>
  </r>
  <r>
    <m/>
    <x v="314"/>
  </r>
  <r>
    <m/>
    <x v="315"/>
  </r>
  <r>
    <m/>
    <x v="316"/>
  </r>
  <r>
    <n v="278"/>
    <x v="317"/>
  </r>
  <r>
    <m/>
    <x v="318"/>
  </r>
  <r>
    <m/>
    <x v="319"/>
  </r>
  <r>
    <m/>
    <x v="320"/>
  </r>
  <r>
    <m/>
    <x v="321"/>
  </r>
  <r>
    <m/>
    <x v="322"/>
  </r>
  <r>
    <m/>
    <x v="323"/>
  </r>
  <r>
    <m/>
    <x v="324"/>
  </r>
  <r>
    <m/>
    <x v="325"/>
  </r>
  <r>
    <m/>
    <x v="326"/>
  </r>
  <r>
    <m/>
    <x v="327"/>
  </r>
  <r>
    <m/>
    <x v="328"/>
  </r>
  <r>
    <m/>
    <x v="329"/>
  </r>
  <r>
    <m/>
    <x v="330"/>
  </r>
  <r>
    <m/>
    <x v="331"/>
  </r>
  <r>
    <m/>
    <x v="332"/>
  </r>
  <r>
    <m/>
    <x v="333"/>
  </r>
  <r>
    <m/>
    <x v="334"/>
  </r>
  <r>
    <n v="392"/>
    <x v="335"/>
  </r>
  <r>
    <m/>
    <x v="336"/>
  </r>
  <r>
    <m/>
    <x v="337"/>
  </r>
  <r>
    <m/>
    <x v="338"/>
  </r>
  <r>
    <n v="393"/>
    <x v="339"/>
  </r>
  <r>
    <m/>
    <x v="340"/>
  </r>
  <r>
    <m/>
    <x v="341"/>
  </r>
  <r>
    <m/>
    <x v="342"/>
  </r>
  <r>
    <n v="394"/>
    <x v="343"/>
  </r>
  <r>
    <m/>
    <x v="344"/>
  </r>
  <r>
    <m/>
    <x v="345"/>
  </r>
  <r>
    <m/>
    <x v="346"/>
  </r>
  <r>
    <m/>
    <x v="347"/>
  </r>
  <r>
    <m/>
    <x v="348"/>
  </r>
  <r>
    <m/>
    <x v="349"/>
  </r>
  <r>
    <m/>
    <x v="350"/>
  </r>
  <r>
    <m/>
    <x v="351"/>
  </r>
  <r>
    <m/>
    <x v="352"/>
  </r>
  <r>
    <m/>
    <x v="3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36E24-BBF5-458F-A6F1-C62982767805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58" firstHeaderRow="1" firstDataRow="1" firstDataCol="1"/>
  <pivotFields count="2">
    <pivotField showAll="0"/>
    <pivotField axis="axisRow" dataField="1" showAll="0">
      <items count="359">
        <item x="342"/>
        <item x="80"/>
        <item x="136"/>
        <item x="279"/>
        <item x="184"/>
        <item x="251"/>
        <item x="75"/>
        <item x="14"/>
        <item x="302"/>
        <item x="236"/>
        <item x="55"/>
        <item x="175"/>
        <item x="190"/>
        <item x="314"/>
        <item x="180"/>
        <item x="178"/>
        <item x="257"/>
        <item x="312"/>
        <item x="50"/>
        <item x="206"/>
        <item x="224"/>
        <item x="193"/>
        <item x="127"/>
        <item x="167"/>
        <item x="344"/>
        <item x="246"/>
        <item x="346"/>
        <item x="245"/>
        <item x="281"/>
        <item x="111"/>
        <item x="244"/>
        <item x="124"/>
        <item x="43"/>
        <item x="143"/>
        <item x="110"/>
        <item x="348"/>
        <item x="150"/>
        <item x="351"/>
        <item x="146"/>
        <item x="61"/>
        <item x="122"/>
        <item x="192"/>
        <item x="194"/>
        <item x="98"/>
        <item x="33"/>
        <item x="83"/>
        <item x="114"/>
        <item x="141"/>
        <item x="219"/>
        <item x="181"/>
        <item x="231"/>
        <item x="64"/>
        <item x="317"/>
        <item x="339"/>
        <item x="296"/>
        <item x="120"/>
        <item x="145"/>
        <item x="271"/>
        <item x="37"/>
        <item x="177"/>
        <item x="171"/>
        <item x="316"/>
        <item x="162"/>
        <item x="1"/>
        <item x="53"/>
        <item x="234"/>
        <item x="215"/>
        <item x="5"/>
        <item x="247"/>
        <item x="118"/>
        <item x="277"/>
        <item x="216"/>
        <item x="287"/>
        <item x="69"/>
        <item x="41"/>
        <item x="60"/>
        <item x="292"/>
        <item x="198"/>
        <item x="73"/>
        <item x="262"/>
        <item x="311"/>
        <item x="301"/>
        <item x="93"/>
        <item x="288"/>
        <item x="259"/>
        <item x="16"/>
        <item x="44"/>
        <item x="45"/>
        <item x="209"/>
        <item x="142"/>
        <item x="97"/>
        <item x="204"/>
        <item x="133"/>
        <item x="274"/>
        <item x="239"/>
        <item x="268"/>
        <item x="323"/>
        <item x="172"/>
        <item x="298"/>
        <item x="258"/>
        <item x="241"/>
        <item x="56"/>
        <item x="139"/>
        <item x="276"/>
        <item x="211"/>
        <item x="68"/>
        <item x="31"/>
        <item x="63"/>
        <item x="112"/>
        <item x="30"/>
        <item x="23"/>
        <item x="99"/>
        <item x="338"/>
        <item x="229"/>
        <item x="261"/>
        <item x="235"/>
        <item x="289"/>
        <item x="27"/>
        <item x="90"/>
        <item x="107"/>
        <item x="169"/>
        <item x="213"/>
        <item x="108"/>
        <item x="256"/>
        <item x="126"/>
        <item x="186"/>
        <item x="228"/>
        <item m="1" x="356"/>
        <item x="138"/>
        <item x="163"/>
        <item x="159"/>
        <item x="137"/>
        <item x="129"/>
        <item x="131"/>
        <item x="49"/>
        <item x="243"/>
        <item x="242"/>
        <item x="106"/>
        <item x="91"/>
        <item x="153"/>
        <item x="135"/>
        <item x="278"/>
        <item x="309"/>
        <item x="92"/>
        <item x="212"/>
        <item x="227"/>
        <item x="173"/>
        <item x="272"/>
        <item x="17"/>
        <item x="174"/>
        <item x="128"/>
        <item x="232"/>
        <item x="218"/>
        <item x="196"/>
        <item x="38"/>
        <item x="179"/>
        <item x="305"/>
        <item x="101"/>
        <item x="225"/>
        <item x="330"/>
        <item x="10"/>
        <item x="103"/>
        <item x="200"/>
        <item x="327"/>
        <item x="217"/>
        <item x="295"/>
        <item x="28"/>
        <item x="285"/>
        <item x="222"/>
        <item x="321"/>
        <item x="8"/>
        <item x="88"/>
        <item x="299"/>
        <item x="319"/>
        <item x="273"/>
        <item x="340"/>
        <item x="84"/>
        <item x="130"/>
        <item x="104"/>
        <item x="210"/>
        <item x="237"/>
        <item x="203"/>
        <item x="82"/>
        <item x="9"/>
        <item x="286"/>
        <item x="207"/>
        <item x="157"/>
        <item x="100"/>
        <item x="7"/>
        <item x="283"/>
        <item x="233"/>
        <item x="306"/>
        <item x="264"/>
        <item x="81"/>
        <item x="291"/>
        <item x="58"/>
        <item x="341"/>
        <item x="202"/>
        <item x="182"/>
        <item x="265"/>
        <item x="303"/>
        <item x="329"/>
        <item x="284"/>
        <item x="67"/>
        <item x="325"/>
        <item x="322"/>
        <item x="320"/>
        <item x="324"/>
        <item x="304"/>
        <item x="328"/>
        <item x="77"/>
        <item x="267"/>
        <item x="113"/>
        <item x="214"/>
        <item x="89"/>
        <item x="275"/>
        <item x="54"/>
        <item x="119"/>
        <item x="25"/>
        <item x="248"/>
        <item x="205"/>
        <item x="85"/>
        <item x="46"/>
        <item x="221"/>
        <item x="343"/>
        <item x="300"/>
        <item x="39"/>
        <item x="164"/>
        <item x="59"/>
        <item x="78"/>
        <item x="252"/>
        <item x="76"/>
        <item x="109"/>
        <item x="134"/>
        <item x="201"/>
        <item x="102"/>
        <item x="166"/>
        <item x="333"/>
        <item x="21"/>
        <item x="26"/>
        <item x="3"/>
        <item x="66"/>
        <item x="34"/>
        <item x="334"/>
        <item x="313"/>
        <item x="253"/>
        <item x="12"/>
        <item x="87"/>
        <item x="307"/>
        <item x="168"/>
        <item x="195"/>
        <item x="123"/>
        <item x="293"/>
        <item x="220"/>
        <item x="223"/>
        <item x="297"/>
        <item x="250"/>
        <item x="20"/>
        <item x="155"/>
        <item x="308"/>
        <item x="48"/>
        <item x="191"/>
        <item x="208"/>
        <item x="176"/>
        <item x="74"/>
        <item x="19"/>
        <item x="183"/>
        <item x="158"/>
        <item x="165"/>
        <item x="263"/>
        <item m="1" x="355"/>
        <item x="185"/>
        <item x="147"/>
        <item x="350"/>
        <item x="148"/>
        <item x="149"/>
        <item x="152"/>
        <item x="266"/>
        <item x="353"/>
        <item x="352"/>
        <item x="65"/>
        <item x="349"/>
        <item x="282"/>
        <item x="280"/>
        <item x="51"/>
        <item x="151"/>
        <item x="347"/>
        <item x="254"/>
        <item x="140"/>
        <item x="32"/>
        <item x="4"/>
        <item x="270"/>
        <item x="125"/>
        <item x="226"/>
        <item x="72"/>
        <item x="0"/>
        <item x="318"/>
        <item x="249"/>
        <item x="94"/>
        <item x="36"/>
        <item x="52"/>
        <item x="40"/>
        <item x="115"/>
        <item x="255"/>
        <item x="144"/>
        <item x="188"/>
        <item x="337"/>
        <item x="189"/>
        <item x="70"/>
        <item x="62"/>
        <item x="105"/>
        <item x="96"/>
        <item x="95"/>
        <item x="29"/>
        <item x="290"/>
        <item x="161"/>
        <item x="197"/>
        <item x="240"/>
        <item x="22"/>
        <item x="310"/>
        <item x="238"/>
        <item x="6"/>
        <item x="47"/>
        <item x="326"/>
        <item m="1" x="357"/>
        <item x="57"/>
        <item m="1" x="354"/>
        <item x="13"/>
        <item x="117"/>
        <item x="42"/>
        <item x="71"/>
        <item x="18"/>
        <item x="160"/>
        <item x="336"/>
        <item x="86"/>
        <item x="121"/>
        <item x="15"/>
        <item x="2"/>
        <item x="132"/>
        <item x="260"/>
        <item x="335"/>
        <item x="332"/>
        <item x="294"/>
        <item x="156"/>
        <item x="11"/>
        <item x="154"/>
        <item x="230"/>
        <item x="199"/>
        <item x="315"/>
        <item x="170"/>
        <item x="35"/>
        <item x="116"/>
        <item x="24"/>
        <item x="187"/>
        <item x="269"/>
        <item x="79"/>
        <item x="331"/>
        <item x="345"/>
        <item t="default"/>
      </items>
    </pivotField>
  </pivotFields>
  <rowFields count="1">
    <field x="1"/>
  </rowFields>
  <rowItems count="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5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5095A9F-1A0E-4C82-BE6E-A3E6AFA67E9F}" autoFormatId="16" applyNumberFormats="0" applyBorderFormats="0" applyFontFormats="0" applyPatternFormats="0" applyAlignmentFormats="0" applyWidthHeightFormats="0">
  <queryTableRefresh nextId="13">
    <queryTableFields count="12">
      <queryTableField id="1" name="NOMBRE" tableColumnId="1"/>
      <queryTableField id="2" name="id_usuarios" tableColumnId="2"/>
      <queryTableField id="3" name="C_TUSUARIO" tableColumnId="3"/>
      <queryTableField id="4" name="descripcion" tableColumnId="4"/>
      <queryTableField id="5" name="C_EMPRESA" tableColumnId="5"/>
      <queryTableField id="6" name="descripcion_1" tableColumnId="6"/>
      <queryTableField id="7" name="C_UBICACION" tableColumnId="7"/>
      <queryTableField id="8" name="descripcion_2" tableColumnId="8"/>
      <queryTableField id="9" name="C_DEPTO" tableColumnId="9"/>
      <queryTableField id="10" name="descripcion_3" tableColumnId="10"/>
      <queryTableField id="11" name="CELULAR" tableColumnId="11"/>
      <queryTableField id="12" name="MAIL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36A41B-FC17-453F-B4A3-C3F7CF638695}" name="usuarios__5" displayName="usuarios__5" ref="A1:L186" tableType="queryTable" totalsRowShown="0">
  <autoFilter ref="A1:L186" xr:uid="{3536A41B-FC17-453F-B4A3-C3F7CF638695}"/>
  <tableColumns count="12">
    <tableColumn id="1" xr3:uid="{19C46BAD-8109-45F1-B5E4-3D3268E64641}" uniqueName="1" name="NOMBRE" queryTableFieldId="1" dataDxfId="9"/>
    <tableColumn id="2" xr3:uid="{CC8A53E4-C4CD-4D15-8D87-38867B59E02B}" uniqueName="2" name="id_usuarios" queryTableFieldId="2"/>
    <tableColumn id="3" xr3:uid="{A90FFCBA-4F2B-459D-832A-B4B8C78C417A}" uniqueName="3" name="C_TUSUARIO" queryTableFieldId="3" dataDxfId="8"/>
    <tableColumn id="4" xr3:uid="{79B9D4B6-30C5-426D-B2D5-41075E63A670}" uniqueName="4" name="descripcion" queryTableFieldId="4" dataDxfId="7"/>
    <tableColumn id="5" xr3:uid="{30402FE8-56B5-4961-BA24-EF4AC76721EB}" uniqueName="5" name="C_EMPRESA" queryTableFieldId="5" dataDxfId="6"/>
    <tableColumn id="6" xr3:uid="{6EE6632A-85A6-43AB-8F66-564DF1A26D6B}" uniqueName="6" name="descripcion_1" queryTableFieldId="6" dataDxfId="5"/>
    <tableColumn id="7" xr3:uid="{35B40D0B-3435-409C-8ADD-8C46409BA72B}" uniqueName="7" name="C_UBICACION" queryTableFieldId="7" dataDxfId="4"/>
    <tableColumn id="8" xr3:uid="{44501333-57DE-49AE-A53A-A7683EB91B20}" uniqueName="8" name="descripcion_2" queryTableFieldId="8" dataDxfId="3"/>
    <tableColumn id="9" xr3:uid="{AB805946-8656-4049-97FB-889C2488B805}" uniqueName="9" name="C_DEPTO" queryTableFieldId="9" dataDxfId="2"/>
    <tableColumn id="10" xr3:uid="{783F5B76-2A8F-46DD-A82C-341EF22CFBAE}" uniqueName="10" name="descripcion_3" queryTableFieldId="10" dataDxfId="1"/>
    <tableColumn id="11" xr3:uid="{E7D4A8C5-E06C-4D2D-97E6-A0492FFEC7EB}" uniqueName="11" name="CELULAR" queryTableFieldId="11"/>
    <tableColumn id="12" xr3:uid="{C7A27464-2A44-42B0-A5A3-F7ADDBB69593}" uniqueName="12" name="MAIL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4C92-5964-49D9-9AB0-6F57803F7E48}">
  <dimension ref="A1:AB392"/>
  <sheetViews>
    <sheetView workbookViewId="0">
      <pane ySplit="1" topLeftCell="A2" activePane="bottomLeft" state="frozen"/>
      <selection activeCell="F1" sqref="F1"/>
      <selection pane="bottomLeft" activeCell="C11" sqref="C11"/>
    </sheetView>
  </sheetViews>
  <sheetFormatPr baseColWidth="10" defaultRowHeight="14.5" x14ac:dyDescent="0.35"/>
  <cols>
    <col min="3" max="3" width="23.7265625" bestFit="1" customWidth="1"/>
    <col min="5" max="5" width="12.1796875" bestFit="1" customWidth="1"/>
    <col min="6" max="6" width="14.7265625" bestFit="1" customWidth="1"/>
    <col min="10" max="10" width="21.26953125" bestFit="1" customWidth="1"/>
    <col min="11" max="11" width="17.1796875" bestFit="1" customWidth="1"/>
    <col min="12" max="12" width="39.26953125" bestFit="1" customWidth="1"/>
    <col min="13" max="13" width="14.26953125" bestFit="1" customWidth="1"/>
    <col min="14" max="14" width="12.1796875" bestFit="1" customWidth="1"/>
    <col min="15" max="17" width="13.453125" bestFit="1" customWidth="1"/>
    <col min="18" max="18" width="34.1796875" bestFit="1" customWidth="1"/>
    <col min="19" max="19" width="12.1796875" bestFit="1" customWidth="1"/>
    <col min="20" max="20" width="37.26953125" bestFit="1" customWidth="1"/>
    <col min="21" max="21" width="32.54296875" bestFit="1" customWidth="1"/>
    <col min="22" max="22" width="27.7265625" bestFit="1" customWidth="1"/>
    <col min="23" max="23" width="27.7265625" customWidth="1"/>
    <col min="24" max="24" width="39" bestFit="1" customWidth="1"/>
    <col min="25" max="25" width="14.26953125" bestFit="1" customWidth="1"/>
    <col min="26" max="26" width="48.54296875" bestFit="1" customWidth="1"/>
    <col min="28" max="28" width="12.453125" bestFit="1" customWidth="1"/>
  </cols>
  <sheetData>
    <row r="1" spans="1:28" ht="44" thickBot="1" x14ac:dyDescent="0.4">
      <c r="A1" s="4" t="s">
        <v>1729</v>
      </c>
      <c r="B1" s="4" t="s">
        <v>1730</v>
      </c>
      <c r="C1" s="4" t="s">
        <v>1731</v>
      </c>
      <c r="D1" s="4" t="s">
        <v>1732</v>
      </c>
      <c r="E1" s="4" t="s">
        <v>1733</v>
      </c>
      <c r="F1" s="4" t="s">
        <v>1734</v>
      </c>
      <c r="G1" s="4" t="s">
        <v>1735</v>
      </c>
      <c r="H1" s="4" t="s">
        <v>1736</v>
      </c>
      <c r="I1" s="4" t="s">
        <v>1737</v>
      </c>
      <c r="J1" s="4" t="s">
        <v>1738</v>
      </c>
      <c r="K1" s="4" t="s">
        <v>1739</v>
      </c>
      <c r="L1" s="4" t="s">
        <v>1740</v>
      </c>
      <c r="M1" s="4" t="s">
        <v>1741</v>
      </c>
      <c r="N1" s="4" t="s">
        <v>1742</v>
      </c>
      <c r="O1" s="4" t="s">
        <v>1743</v>
      </c>
      <c r="P1" s="4" t="s">
        <v>1744</v>
      </c>
      <c r="Q1" s="4" t="s">
        <v>1745</v>
      </c>
      <c r="R1" s="4" t="s">
        <v>1746</v>
      </c>
      <c r="S1" s="4" t="s">
        <v>1747</v>
      </c>
      <c r="T1" s="4" t="s">
        <v>1748</v>
      </c>
      <c r="U1" s="4" t="s">
        <v>1749</v>
      </c>
      <c r="V1" s="4" t="s">
        <v>1750</v>
      </c>
      <c r="W1" s="4" t="s">
        <v>1760</v>
      </c>
      <c r="X1" s="4" t="s">
        <v>1751</v>
      </c>
      <c r="Y1" s="4" t="s">
        <v>1752</v>
      </c>
      <c r="Z1" s="4" t="s">
        <v>1753</v>
      </c>
      <c r="AA1" s="4" t="s">
        <v>1754</v>
      </c>
      <c r="AB1" s="4" t="s">
        <v>1755</v>
      </c>
    </row>
    <row r="2" spans="1:28" x14ac:dyDescent="0.35">
      <c r="A2" s="5">
        <v>1</v>
      </c>
      <c r="B2" s="6" t="s">
        <v>0</v>
      </c>
      <c r="C2" s="1" t="s">
        <v>1</v>
      </c>
      <c r="D2" s="1">
        <v>764518225</v>
      </c>
      <c r="E2" s="1">
        <v>56931869027</v>
      </c>
      <c r="F2" s="7">
        <v>43720</v>
      </c>
      <c r="G2" s="7">
        <f t="shared" ref="G2:G63" ca="1" si="0">TODAY()</f>
        <v>44749</v>
      </c>
      <c r="H2" s="8">
        <f t="shared" ref="H2:H65" ca="1" si="1">DATEDIF(F2,G2,"M")</f>
        <v>33</v>
      </c>
      <c r="I2" s="6" t="s">
        <v>2</v>
      </c>
      <c r="J2" s="1" t="s">
        <v>3</v>
      </c>
      <c r="K2" s="1" t="s">
        <v>4</v>
      </c>
      <c r="L2" s="1" t="s">
        <v>5</v>
      </c>
      <c r="M2" s="9">
        <v>43720</v>
      </c>
      <c r="N2" s="7">
        <f t="shared" ref="N2:N63" ca="1" si="2">TODAY()</f>
        <v>44749</v>
      </c>
      <c r="O2" s="8">
        <f t="shared" ref="O2:O65" ca="1" si="3">DATEDIF(M2,N2,"M")</f>
        <v>33</v>
      </c>
      <c r="P2" s="10">
        <f t="shared" ref="P2:P63" ca="1" si="4">O2-18</f>
        <v>15</v>
      </c>
      <c r="Q2" s="7" t="str">
        <f t="shared" ref="Q2:Q65" ca="1" si="5">IF(P2&gt;0,"Terminado","En Arriendo")</f>
        <v>Terminado</v>
      </c>
      <c r="R2" s="1" t="s">
        <v>6</v>
      </c>
      <c r="S2" s="1" t="s">
        <v>7</v>
      </c>
      <c r="T2" s="1" t="s">
        <v>8</v>
      </c>
      <c r="U2" s="1" t="s">
        <v>9</v>
      </c>
      <c r="V2" s="11" t="s">
        <v>10</v>
      </c>
      <c r="W2" s="11"/>
      <c r="X2" s="1" t="s">
        <v>11</v>
      </c>
      <c r="Y2" s="11">
        <v>120202</v>
      </c>
      <c r="Z2" s="1" t="s">
        <v>12</v>
      </c>
      <c r="AA2" s="12" t="s">
        <v>13</v>
      </c>
      <c r="AB2" s="1" t="s">
        <v>13</v>
      </c>
    </row>
    <row r="3" spans="1:28" x14ac:dyDescent="0.35">
      <c r="A3" s="13">
        <v>2</v>
      </c>
      <c r="B3" s="14" t="s">
        <v>0</v>
      </c>
      <c r="C3" s="2" t="s">
        <v>1</v>
      </c>
      <c r="D3" s="2">
        <v>764518225</v>
      </c>
      <c r="E3" s="2">
        <v>56931913165</v>
      </c>
      <c r="F3" s="15">
        <v>43713</v>
      </c>
      <c r="G3" s="7">
        <f t="shared" ca="1" si="0"/>
        <v>44749</v>
      </c>
      <c r="H3" s="16">
        <f t="shared" ca="1" si="1"/>
        <v>34</v>
      </c>
      <c r="I3" s="14" t="s">
        <v>2</v>
      </c>
      <c r="J3" s="2" t="s">
        <v>14</v>
      </c>
      <c r="K3" s="2" t="s">
        <v>15</v>
      </c>
      <c r="L3" s="2" t="s">
        <v>16</v>
      </c>
      <c r="M3" s="17">
        <v>43713</v>
      </c>
      <c r="N3" s="7">
        <f t="shared" ca="1" si="2"/>
        <v>44749</v>
      </c>
      <c r="O3" s="16">
        <f t="shared" ca="1" si="3"/>
        <v>34</v>
      </c>
      <c r="P3" s="18">
        <f t="shared" ca="1" si="4"/>
        <v>16</v>
      </c>
      <c r="Q3" s="15" t="str">
        <f t="shared" ca="1" si="5"/>
        <v>Terminado</v>
      </c>
      <c r="R3" s="2" t="s">
        <v>6</v>
      </c>
      <c r="S3" s="2" t="s">
        <v>7</v>
      </c>
      <c r="T3" s="2" t="s">
        <v>17</v>
      </c>
      <c r="U3" s="2" t="s">
        <v>17</v>
      </c>
      <c r="V3" s="19" t="s">
        <v>10</v>
      </c>
      <c r="W3" s="19"/>
      <c r="X3" s="2" t="s">
        <v>11</v>
      </c>
      <c r="Y3" s="19">
        <v>120013</v>
      </c>
      <c r="Z3" s="2" t="s">
        <v>18</v>
      </c>
      <c r="AA3" s="20" t="s">
        <v>13</v>
      </c>
      <c r="AB3" s="2" t="s">
        <v>13</v>
      </c>
    </row>
    <row r="4" spans="1:28" x14ac:dyDescent="0.35">
      <c r="A4" s="5">
        <v>3</v>
      </c>
      <c r="B4" s="6" t="s">
        <v>0</v>
      </c>
      <c r="C4" s="1" t="s">
        <v>1</v>
      </c>
      <c r="D4" s="1">
        <v>764518225</v>
      </c>
      <c r="E4" s="1">
        <v>56931948921</v>
      </c>
      <c r="F4" s="7">
        <v>43684</v>
      </c>
      <c r="G4" s="7">
        <f t="shared" ca="1" si="0"/>
        <v>44749</v>
      </c>
      <c r="H4" s="8">
        <f t="shared" ca="1" si="1"/>
        <v>35</v>
      </c>
      <c r="I4" s="6" t="s">
        <v>2</v>
      </c>
      <c r="J4" s="1" t="s">
        <v>19</v>
      </c>
      <c r="K4" s="1" t="s">
        <v>20</v>
      </c>
      <c r="L4" s="1" t="s">
        <v>21</v>
      </c>
      <c r="M4" s="9">
        <v>43684</v>
      </c>
      <c r="N4" s="7">
        <f t="shared" ca="1" si="2"/>
        <v>44749</v>
      </c>
      <c r="O4" s="8">
        <f t="shared" ca="1" si="3"/>
        <v>35</v>
      </c>
      <c r="P4" s="10">
        <f t="shared" ca="1" si="4"/>
        <v>17</v>
      </c>
      <c r="Q4" s="7" t="str">
        <f t="shared" ca="1" si="5"/>
        <v>Terminado</v>
      </c>
      <c r="R4" s="1" t="s">
        <v>6</v>
      </c>
      <c r="S4" s="1" t="s">
        <v>7</v>
      </c>
      <c r="T4" s="1" t="s">
        <v>22</v>
      </c>
      <c r="U4" s="1" t="s">
        <v>22</v>
      </c>
      <c r="V4" s="11" t="s">
        <v>10</v>
      </c>
      <c r="W4" s="11"/>
      <c r="X4" s="1" t="s">
        <v>11</v>
      </c>
      <c r="Y4" s="11">
        <v>120225</v>
      </c>
      <c r="Z4" s="1" t="s">
        <v>23</v>
      </c>
      <c r="AA4" s="12" t="s">
        <v>13</v>
      </c>
      <c r="AB4" s="1" t="s">
        <v>13</v>
      </c>
    </row>
    <row r="5" spans="1:28" x14ac:dyDescent="0.35">
      <c r="A5" s="13">
        <v>4</v>
      </c>
      <c r="B5" s="14" t="s">
        <v>0</v>
      </c>
      <c r="C5" s="2" t="s">
        <v>1</v>
      </c>
      <c r="D5" s="2">
        <v>764518225</v>
      </c>
      <c r="E5" s="2">
        <v>56932027020</v>
      </c>
      <c r="F5" s="15">
        <v>43797</v>
      </c>
      <c r="G5" s="7">
        <f t="shared" ca="1" si="0"/>
        <v>44749</v>
      </c>
      <c r="H5" s="16">
        <f t="shared" ca="1" si="1"/>
        <v>31</v>
      </c>
      <c r="I5" s="14" t="s">
        <v>2</v>
      </c>
      <c r="J5" s="2" t="s">
        <v>24</v>
      </c>
      <c r="K5" s="2" t="s">
        <v>25</v>
      </c>
      <c r="L5" s="2" t="s">
        <v>5</v>
      </c>
      <c r="M5" s="17">
        <v>43797</v>
      </c>
      <c r="N5" s="7">
        <f t="shared" ca="1" si="2"/>
        <v>44749</v>
      </c>
      <c r="O5" s="16">
        <f t="shared" ca="1" si="3"/>
        <v>31</v>
      </c>
      <c r="P5" s="18">
        <f t="shared" ca="1" si="4"/>
        <v>13</v>
      </c>
      <c r="Q5" s="15" t="str">
        <f t="shared" ca="1" si="5"/>
        <v>Terminado</v>
      </c>
      <c r="R5" s="2" t="s">
        <v>26</v>
      </c>
      <c r="S5" s="2" t="s">
        <v>7</v>
      </c>
      <c r="T5" s="41" t="s">
        <v>27</v>
      </c>
      <c r="U5" s="2" t="s">
        <v>28</v>
      </c>
      <c r="V5" s="19" t="s">
        <v>10</v>
      </c>
      <c r="W5" s="19"/>
      <c r="X5" s="2" t="s">
        <v>29</v>
      </c>
      <c r="Y5" s="19">
        <v>120003</v>
      </c>
      <c r="Z5" s="2" t="s">
        <v>30</v>
      </c>
      <c r="AA5" s="20" t="s">
        <v>13</v>
      </c>
      <c r="AB5" s="2" t="s">
        <v>13</v>
      </c>
    </row>
    <row r="6" spans="1:28" x14ac:dyDescent="0.35">
      <c r="A6" s="5">
        <v>5</v>
      </c>
      <c r="B6" s="6" t="s">
        <v>0</v>
      </c>
      <c r="C6" s="1" t="s">
        <v>1</v>
      </c>
      <c r="D6" s="1">
        <v>764518225</v>
      </c>
      <c r="E6" s="1">
        <v>56932290174</v>
      </c>
      <c r="F6" s="7">
        <v>43837</v>
      </c>
      <c r="G6" s="7">
        <f t="shared" ca="1" si="0"/>
        <v>44749</v>
      </c>
      <c r="H6" s="8">
        <f t="shared" ca="1" si="1"/>
        <v>30</v>
      </c>
      <c r="I6" s="6" t="s">
        <v>2</v>
      </c>
      <c r="J6" s="1" t="s">
        <v>31</v>
      </c>
      <c r="K6" s="1" t="s">
        <v>32</v>
      </c>
      <c r="L6" s="1" t="s">
        <v>21</v>
      </c>
      <c r="M6" s="9">
        <v>43837</v>
      </c>
      <c r="N6" s="7">
        <f t="shared" ca="1" si="2"/>
        <v>44749</v>
      </c>
      <c r="O6" s="8">
        <f t="shared" ca="1" si="3"/>
        <v>30</v>
      </c>
      <c r="P6" s="10">
        <f t="shared" ca="1" si="4"/>
        <v>12</v>
      </c>
      <c r="Q6" s="7" t="str">
        <f t="shared" ca="1" si="5"/>
        <v>Terminado</v>
      </c>
      <c r="R6" s="1" t="s">
        <v>6</v>
      </c>
      <c r="S6" s="1" t="s">
        <v>7</v>
      </c>
      <c r="T6" s="1" t="s">
        <v>33</v>
      </c>
      <c r="U6" s="1" t="s">
        <v>34</v>
      </c>
      <c r="V6" s="11" t="s">
        <v>35</v>
      </c>
      <c r="W6" s="11"/>
      <c r="X6" s="1" t="s">
        <v>36</v>
      </c>
      <c r="Y6" s="11">
        <v>120007</v>
      </c>
      <c r="Z6" s="1" t="s">
        <v>37</v>
      </c>
      <c r="AA6" s="12" t="s">
        <v>13</v>
      </c>
      <c r="AB6" s="1" t="s">
        <v>13</v>
      </c>
    </row>
    <row r="7" spans="1:28" x14ac:dyDescent="0.35">
      <c r="A7" s="13">
        <v>6</v>
      </c>
      <c r="B7" s="14" t="s">
        <v>0</v>
      </c>
      <c r="C7" s="2" t="s">
        <v>1</v>
      </c>
      <c r="D7" s="2">
        <v>764518225</v>
      </c>
      <c r="E7" s="2">
        <v>56932453479</v>
      </c>
      <c r="F7" s="15">
        <v>44068</v>
      </c>
      <c r="G7" s="7">
        <f t="shared" ca="1" si="0"/>
        <v>44749</v>
      </c>
      <c r="H7" s="16">
        <f t="shared" ca="1" si="1"/>
        <v>22</v>
      </c>
      <c r="I7" s="14" t="s">
        <v>2</v>
      </c>
      <c r="J7" s="2" t="s">
        <v>38</v>
      </c>
      <c r="K7" s="2" t="s">
        <v>39</v>
      </c>
      <c r="L7" s="2" t="s">
        <v>40</v>
      </c>
      <c r="M7" s="17">
        <v>44068</v>
      </c>
      <c r="N7" s="7">
        <f t="shared" ca="1" si="2"/>
        <v>44749</v>
      </c>
      <c r="O7" s="16">
        <f t="shared" ca="1" si="3"/>
        <v>22</v>
      </c>
      <c r="P7" s="18">
        <f t="shared" ca="1" si="4"/>
        <v>4</v>
      </c>
      <c r="Q7" s="15" t="str">
        <f t="shared" ca="1" si="5"/>
        <v>Terminado</v>
      </c>
      <c r="R7" s="2" t="s">
        <v>6</v>
      </c>
      <c r="S7" s="2" t="s">
        <v>7</v>
      </c>
      <c r="T7" s="2" t="s">
        <v>41</v>
      </c>
      <c r="U7" s="2" t="s">
        <v>42</v>
      </c>
      <c r="V7" s="19" t="s">
        <v>10</v>
      </c>
      <c r="W7" s="19"/>
      <c r="X7" s="2" t="s">
        <v>43</v>
      </c>
      <c r="Y7" s="19">
        <v>40001</v>
      </c>
      <c r="Z7" s="2" t="s">
        <v>10</v>
      </c>
      <c r="AA7" s="20" t="s">
        <v>13</v>
      </c>
      <c r="AB7" s="2" t="s">
        <v>44</v>
      </c>
    </row>
    <row r="8" spans="1:28" x14ac:dyDescent="0.35">
      <c r="A8" s="5">
        <v>7</v>
      </c>
      <c r="B8" s="6" t="s">
        <v>0</v>
      </c>
      <c r="C8" s="1" t="s">
        <v>1</v>
      </c>
      <c r="D8" s="1">
        <v>764518225</v>
      </c>
      <c r="E8" s="1">
        <v>56932653800</v>
      </c>
      <c r="F8" s="7">
        <v>44068</v>
      </c>
      <c r="G8" s="7">
        <f t="shared" ca="1" si="0"/>
        <v>44749</v>
      </c>
      <c r="H8" s="8">
        <f t="shared" ca="1" si="1"/>
        <v>22</v>
      </c>
      <c r="I8" s="6" t="s">
        <v>2</v>
      </c>
      <c r="J8" s="1" t="s">
        <v>45</v>
      </c>
      <c r="K8" s="1" t="s">
        <v>46</v>
      </c>
      <c r="L8" s="1" t="s">
        <v>47</v>
      </c>
      <c r="M8" s="9">
        <v>44068</v>
      </c>
      <c r="N8" s="7">
        <f t="shared" ca="1" si="2"/>
        <v>44749</v>
      </c>
      <c r="O8" s="8">
        <f t="shared" ca="1" si="3"/>
        <v>22</v>
      </c>
      <c r="P8" s="10">
        <f t="shared" ca="1" si="4"/>
        <v>4</v>
      </c>
      <c r="Q8" s="7" t="str">
        <f t="shared" ca="1" si="5"/>
        <v>Terminado</v>
      </c>
      <c r="R8" s="1" t="s">
        <v>6</v>
      </c>
      <c r="S8" s="1" t="s">
        <v>7</v>
      </c>
      <c r="T8" s="1" t="s">
        <v>48</v>
      </c>
      <c r="U8" s="1" t="s">
        <v>49</v>
      </c>
      <c r="V8" s="11" t="s">
        <v>10</v>
      </c>
      <c r="W8" s="11"/>
      <c r="X8" s="1" t="s">
        <v>11</v>
      </c>
      <c r="Y8" s="11">
        <v>120102</v>
      </c>
      <c r="Z8" s="1" t="s">
        <v>50</v>
      </c>
      <c r="AA8" s="12" t="s">
        <v>13</v>
      </c>
      <c r="AB8" s="1" t="s">
        <v>13</v>
      </c>
    </row>
    <row r="9" spans="1:28" x14ac:dyDescent="0.35">
      <c r="A9" s="13">
        <v>8</v>
      </c>
      <c r="B9" s="14" t="s">
        <v>0</v>
      </c>
      <c r="C9" s="2" t="s">
        <v>1</v>
      </c>
      <c r="D9" s="2">
        <v>764518225</v>
      </c>
      <c r="E9" s="2">
        <v>56933725873</v>
      </c>
      <c r="F9" s="15">
        <v>44098</v>
      </c>
      <c r="G9" s="7">
        <f t="shared" ca="1" si="0"/>
        <v>44749</v>
      </c>
      <c r="H9" s="16">
        <f t="shared" ca="1" si="1"/>
        <v>21</v>
      </c>
      <c r="I9" s="14" t="s">
        <v>2</v>
      </c>
      <c r="J9" s="2" t="s">
        <v>51</v>
      </c>
      <c r="K9" s="2" t="s">
        <v>52</v>
      </c>
      <c r="L9" s="2" t="s">
        <v>53</v>
      </c>
      <c r="M9" s="17">
        <v>44098</v>
      </c>
      <c r="N9" s="7">
        <f t="shared" ca="1" si="2"/>
        <v>44749</v>
      </c>
      <c r="O9" s="16">
        <f t="shared" ca="1" si="3"/>
        <v>21</v>
      </c>
      <c r="P9" s="18">
        <f t="shared" ca="1" si="4"/>
        <v>3</v>
      </c>
      <c r="Q9" s="15" t="str">
        <f t="shared" ca="1" si="5"/>
        <v>Terminado</v>
      </c>
      <c r="R9" s="2" t="s">
        <v>6</v>
      </c>
      <c r="S9" s="2" t="s">
        <v>7</v>
      </c>
      <c r="T9" s="41" t="s">
        <v>54</v>
      </c>
      <c r="U9" s="2" t="s">
        <v>55</v>
      </c>
      <c r="V9" s="19" t="s">
        <v>10</v>
      </c>
      <c r="W9" s="19"/>
      <c r="X9" s="2" t="s">
        <v>56</v>
      </c>
      <c r="Y9" s="19">
        <v>120001</v>
      </c>
      <c r="Z9" s="2" t="s">
        <v>57</v>
      </c>
      <c r="AA9" s="20" t="s">
        <v>13</v>
      </c>
      <c r="AB9" s="2" t="s">
        <v>58</v>
      </c>
    </row>
    <row r="10" spans="1:28" x14ac:dyDescent="0.35">
      <c r="A10" s="5">
        <v>9</v>
      </c>
      <c r="B10" s="6" t="s">
        <v>0</v>
      </c>
      <c r="C10" s="1" t="s">
        <v>1</v>
      </c>
      <c r="D10" s="1">
        <v>764518225</v>
      </c>
      <c r="E10" s="1">
        <v>56933864164</v>
      </c>
      <c r="F10" s="7">
        <v>44098</v>
      </c>
      <c r="G10" s="7">
        <f t="shared" ca="1" si="0"/>
        <v>44749</v>
      </c>
      <c r="H10" s="8">
        <f t="shared" ca="1" si="1"/>
        <v>21</v>
      </c>
      <c r="I10" s="6" t="s">
        <v>2</v>
      </c>
      <c r="J10" s="1" t="s">
        <v>59</v>
      </c>
      <c r="K10" s="1" t="s">
        <v>60</v>
      </c>
      <c r="L10" s="1" t="s">
        <v>47</v>
      </c>
      <c r="M10" s="9">
        <v>44098</v>
      </c>
      <c r="N10" s="7">
        <f t="shared" ca="1" si="2"/>
        <v>44749</v>
      </c>
      <c r="O10" s="8">
        <f t="shared" ca="1" si="3"/>
        <v>21</v>
      </c>
      <c r="P10" s="10">
        <f t="shared" ca="1" si="4"/>
        <v>3</v>
      </c>
      <c r="Q10" s="7" t="str">
        <f t="shared" ca="1" si="5"/>
        <v>Terminado</v>
      </c>
      <c r="R10" s="1" t="s">
        <v>6</v>
      </c>
      <c r="S10" s="1" t="s">
        <v>7</v>
      </c>
      <c r="T10" s="1" t="s">
        <v>61</v>
      </c>
      <c r="U10" s="1" t="s">
        <v>62</v>
      </c>
      <c r="V10" s="11" t="s">
        <v>10</v>
      </c>
      <c r="W10" s="11"/>
      <c r="X10" s="1" t="s">
        <v>36</v>
      </c>
      <c r="Y10" s="11">
        <v>120179</v>
      </c>
      <c r="Z10" s="1" t="s">
        <v>63</v>
      </c>
      <c r="AA10" s="12" t="s">
        <v>13</v>
      </c>
      <c r="AB10" s="1" t="s">
        <v>13</v>
      </c>
    </row>
    <row r="11" spans="1:28" x14ac:dyDescent="0.35">
      <c r="A11" s="13">
        <v>10</v>
      </c>
      <c r="B11" s="14" t="s">
        <v>0</v>
      </c>
      <c r="C11" s="2" t="s">
        <v>1</v>
      </c>
      <c r="D11" s="2">
        <v>764518225</v>
      </c>
      <c r="E11" s="2">
        <v>56933927227</v>
      </c>
      <c r="F11" s="15">
        <v>43819</v>
      </c>
      <c r="G11" s="7">
        <f t="shared" ca="1" si="0"/>
        <v>44749</v>
      </c>
      <c r="H11" s="16">
        <f t="shared" ca="1" si="1"/>
        <v>30</v>
      </c>
      <c r="I11" s="14" t="s">
        <v>2</v>
      </c>
      <c r="J11" s="2" t="s">
        <v>64</v>
      </c>
      <c r="K11" s="2" t="s">
        <v>65</v>
      </c>
      <c r="L11" s="2" t="s">
        <v>21</v>
      </c>
      <c r="M11" s="17">
        <v>43819</v>
      </c>
      <c r="N11" s="7">
        <f t="shared" ca="1" si="2"/>
        <v>44749</v>
      </c>
      <c r="O11" s="16">
        <f t="shared" ca="1" si="3"/>
        <v>30</v>
      </c>
      <c r="P11" s="18">
        <f t="shared" ca="1" si="4"/>
        <v>12</v>
      </c>
      <c r="Q11" s="15" t="str">
        <f t="shared" ca="1" si="5"/>
        <v>Terminado</v>
      </c>
      <c r="R11" s="2" t="s">
        <v>6</v>
      </c>
      <c r="S11" s="2" t="s">
        <v>7</v>
      </c>
      <c r="T11" s="2" t="s">
        <v>66</v>
      </c>
      <c r="U11" s="2" t="s">
        <v>67</v>
      </c>
      <c r="V11" s="19" t="s">
        <v>10</v>
      </c>
      <c r="W11" s="19"/>
      <c r="X11" s="2" t="s">
        <v>68</v>
      </c>
      <c r="Y11" s="19">
        <v>120227</v>
      </c>
      <c r="Z11" s="2" t="s">
        <v>69</v>
      </c>
      <c r="AA11" s="20" t="s">
        <v>13</v>
      </c>
      <c r="AB11" s="2" t="s">
        <v>13</v>
      </c>
    </row>
    <row r="12" spans="1:28" x14ac:dyDescent="0.35">
      <c r="A12" s="5">
        <v>11</v>
      </c>
      <c r="B12" s="6" t="s">
        <v>0</v>
      </c>
      <c r="C12" s="1" t="s">
        <v>1</v>
      </c>
      <c r="D12" s="1">
        <v>764518225</v>
      </c>
      <c r="E12" s="1">
        <v>56933927228</v>
      </c>
      <c r="F12" s="7">
        <v>43819</v>
      </c>
      <c r="G12" s="7">
        <f t="shared" ca="1" si="0"/>
        <v>44749</v>
      </c>
      <c r="H12" s="8">
        <f t="shared" ca="1" si="1"/>
        <v>30</v>
      </c>
      <c r="I12" s="6" t="s">
        <v>2</v>
      </c>
      <c r="J12" s="1" t="s">
        <v>70</v>
      </c>
      <c r="K12" s="1" t="s">
        <v>71</v>
      </c>
      <c r="L12" s="1" t="s">
        <v>21</v>
      </c>
      <c r="M12" s="9">
        <v>43819</v>
      </c>
      <c r="N12" s="7">
        <f t="shared" ca="1" si="2"/>
        <v>44749</v>
      </c>
      <c r="O12" s="8">
        <f t="shared" ca="1" si="3"/>
        <v>30</v>
      </c>
      <c r="P12" s="10">
        <f t="shared" ca="1" si="4"/>
        <v>12</v>
      </c>
      <c r="Q12" s="7" t="str">
        <f t="shared" ca="1" si="5"/>
        <v>Terminado</v>
      </c>
      <c r="R12" s="1" t="s">
        <v>6</v>
      </c>
      <c r="S12" s="1" t="s">
        <v>7</v>
      </c>
      <c r="T12" s="1" t="s">
        <v>72</v>
      </c>
      <c r="U12" s="1" t="s">
        <v>67</v>
      </c>
      <c r="V12" s="11" t="s">
        <v>10</v>
      </c>
      <c r="W12" s="11"/>
      <c r="X12" s="1" t="s">
        <v>68</v>
      </c>
      <c r="Y12" s="11">
        <v>120227</v>
      </c>
      <c r="Z12" s="1" t="s">
        <v>69</v>
      </c>
      <c r="AA12" s="12" t="s">
        <v>13</v>
      </c>
      <c r="AB12" s="1" t="s">
        <v>13</v>
      </c>
    </row>
    <row r="13" spans="1:28" x14ac:dyDescent="0.35">
      <c r="A13" s="5">
        <v>13</v>
      </c>
      <c r="B13" s="6" t="s">
        <v>0</v>
      </c>
      <c r="C13" s="1" t="s">
        <v>1</v>
      </c>
      <c r="D13" s="1">
        <v>764518225</v>
      </c>
      <c r="E13" s="1">
        <v>56940037818</v>
      </c>
      <c r="F13" s="7">
        <v>43823</v>
      </c>
      <c r="G13" s="7">
        <f t="shared" ca="1" si="0"/>
        <v>44749</v>
      </c>
      <c r="H13" s="8">
        <f t="shared" ca="1" si="1"/>
        <v>30</v>
      </c>
      <c r="I13" s="6" t="s">
        <v>2</v>
      </c>
      <c r="J13" s="1" t="s">
        <v>77</v>
      </c>
      <c r="K13" s="1" t="s">
        <v>78</v>
      </c>
      <c r="L13" s="1" t="s">
        <v>21</v>
      </c>
      <c r="M13" s="9">
        <v>43823</v>
      </c>
      <c r="N13" s="7">
        <f t="shared" ca="1" si="2"/>
        <v>44749</v>
      </c>
      <c r="O13" s="8">
        <f t="shared" ca="1" si="3"/>
        <v>30</v>
      </c>
      <c r="P13" s="10">
        <f t="shared" ca="1" si="4"/>
        <v>12</v>
      </c>
      <c r="Q13" s="7" t="str">
        <f t="shared" ca="1" si="5"/>
        <v>Terminado</v>
      </c>
      <c r="R13" s="1" t="s">
        <v>6</v>
      </c>
      <c r="S13" s="1" t="s">
        <v>7</v>
      </c>
      <c r="T13" s="1" t="s">
        <v>79</v>
      </c>
      <c r="U13" s="1" t="s">
        <v>80</v>
      </c>
      <c r="V13" s="11" t="s">
        <v>35</v>
      </c>
      <c r="W13" s="11"/>
      <c r="X13" s="1" t="s">
        <v>29</v>
      </c>
      <c r="Y13" s="11">
        <v>120005</v>
      </c>
      <c r="Z13" s="1" t="s">
        <v>81</v>
      </c>
      <c r="AA13" s="12" t="s">
        <v>13</v>
      </c>
      <c r="AB13" s="1" t="s">
        <v>13</v>
      </c>
    </row>
    <row r="14" spans="1:28" x14ac:dyDescent="0.35">
      <c r="A14" s="13">
        <v>14</v>
      </c>
      <c r="B14" s="14" t="s">
        <v>0</v>
      </c>
      <c r="C14" s="2" t="s">
        <v>1</v>
      </c>
      <c r="D14" s="2">
        <v>764518225</v>
      </c>
      <c r="E14" s="2">
        <v>56940037819</v>
      </c>
      <c r="F14" s="15">
        <v>43735</v>
      </c>
      <c r="G14" s="7">
        <f t="shared" ca="1" si="0"/>
        <v>44749</v>
      </c>
      <c r="H14" s="16">
        <f t="shared" ca="1" si="1"/>
        <v>33</v>
      </c>
      <c r="I14" s="14" t="s">
        <v>2</v>
      </c>
      <c r="J14" s="2" t="s">
        <v>82</v>
      </c>
      <c r="K14" s="2" t="s">
        <v>83</v>
      </c>
      <c r="L14" s="2" t="s">
        <v>5</v>
      </c>
      <c r="M14" s="17">
        <v>43735</v>
      </c>
      <c r="N14" s="7">
        <f t="shared" ca="1" si="2"/>
        <v>44749</v>
      </c>
      <c r="O14" s="16">
        <f t="shared" ca="1" si="3"/>
        <v>33</v>
      </c>
      <c r="P14" s="18">
        <f t="shared" ca="1" si="4"/>
        <v>15</v>
      </c>
      <c r="Q14" s="15" t="str">
        <f t="shared" ca="1" si="5"/>
        <v>Terminado</v>
      </c>
      <c r="R14" s="2" t="s">
        <v>6</v>
      </c>
      <c r="S14" s="2" t="s">
        <v>7</v>
      </c>
      <c r="T14" s="2" t="s">
        <v>84</v>
      </c>
      <c r="U14" s="2" t="s">
        <v>80</v>
      </c>
      <c r="V14" s="19" t="s">
        <v>35</v>
      </c>
      <c r="W14" s="19"/>
      <c r="X14" s="2" t="s">
        <v>56</v>
      </c>
      <c r="Y14" s="19">
        <v>120005</v>
      </c>
      <c r="Z14" s="2" t="s">
        <v>81</v>
      </c>
      <c r="AA14" s="20" t="s">
        <v>13</v>
      </c>
      <c r="AB14" s="2" t="s">
        <v>58</v>
      </c>
    </row>
    <row r="15" spans="1:28" x14ac:dyDescent="0.35">
      <c r="A15" s="5">
        <v>15</v>
      </c>
      <c r="B15" s="6" t="s">
        <v>0</v>
      </c>
      <c r="C15" s="1" t="s">
        <v>1</v>
      </c>
      <c r="D15" s="1">
        <v>764518225</v>
      </c>
      <c r="E15" s="1">
        <v>56940037822</v>
      </c>
      <c r="F15" s="7">
        <v>43823</v>
      </c>
      <c r="G15" s="7">
        <f t="shared" ca="1" si="0"/>
        <v>44749</v>
      </c>
      <c r="H15" s="8">
        <f t="shared" ca="1" si="1"/>
        <v>30</v>
      </c>
      <c r="I15" s="6" t="s">
        <v>2</v>
      </c>
      <c r="J15" s="1" t="s">
        <v>85</v>
      </c>
      <c r="K15" s="1" t="s">
        <v>86</v>
      </c>
      <c r="L15" s="1" t="s">
        <v>21</v>
      </c>
      <c r="M15" s="9">
        <v>43823</v>
      </c>
      <c r="N15" s="7">
        <f t="shared" ca="1" si="2"/>
        <v>44749</v>
      </c>
      <c r="O15" s="8">
        <f t="shared" ca="1" si="3"/>
        <v>30</v>
      </c>
      <c r="P15" s="10">
        <f t="shared" ca="1" si="4"/>
        <v>12</v>
      </c>
      <c r="Q15" s="7" t="str">
        <f t="shared" ca="1" si="5"/>
        <v>Terminado</v>
      </c>
      <c r="R15" s="1" t="s">
        <v>6</v>
      </c>
      <c r="S15" s="1" t="s">
        <v>7</v>
      </c>
      <c r="T15" s="43" t="s">
        <v>87</v>
      </c>
      <c r="U15" s="1" t="s">
        <v>80</v>
      </c>
      <c r="V15" s="11" t="s">
        <v>35</v>
      </c>
      <c r="W15" s="11"/>
      <c r="X15" s="1" t="s">
        <v>11</v>
      </c>
      <c r="Y15" s="11">
        <v>120005</v>
      </c>
      <c r="Z15" s="1" t="s">
        <v>81</v>
      </c>
      <c r="AA15" s="12" t="s">
        <v>13</v>
      </c>
      <c r="AB15" s="1" t="s">
        <v>13</v>
      </c>
    </row>
    <row r="16" spans="1:28" x14ac:dyDescent="0.35">
      <c r="A16" s="13">
        <v>16</v>
      </c>
      <c r="B16" s="14" t="s">
        <v>0</v>
      </c>
      <c r="C16" s="2" t="s">
        <v>1</v>
      </c>
      <c r="D16" s="2">
        <v>764518225</v>
      </c>
      <c r="E16" s="2">
        <v>56940037823</v>
      </c>
      <c r="F16" s="15">
        <v>43819</v>
      </c>
      <c r="G16" s="7">
        <f t="shared" ca="1" si="0"/>
        <v>44749</v>
      </c>
      <c r="H16" s="16">
        <f t="shared" ca="1" si="1"/>
        <v>30</v>
      </c>
      <c r="I16" s="14" t="s">
        <v>2</v>
      </c>
      <c r="J16" s="2" t="s">
        <v>88</v>
      </c>
      <c r="K16" s="2" t="s">
        <v>89</v>
      </c>
      <c r="L16" s="2" t="s">
        <v>53</v>
      </c>
      <c r="M16" s="17">
        <v>44238</v>
      </c>
      <c r="N16" s="7">
        <f t="shared" ca="1" si="2"/>
        <v>44749</v>
      </c>
      <c r="O16" s="16">
        <f t="shared" ca="1" si="3"/>
        <v>16</v>
      </c>
      <c r="P16" s="18">
        <f t="shared" ca="1" si="4"/>
        <v>-2</v>
      </c>
      <c r="Q16" s="15" t="str">
        <f t="shared" ca="1" si="5"/>
        <v>En Arriendo</v>
      </c>
      <c r="R16" s="2" t="s">
        <v>6</v>
      </c>
      <c r="S16" s="2" t="s">
        <v>7</v>
      </c>
      <c r="T16" s="2" t="s">
        <v>90</v>
      </c>
      <c r="U16" s="2" t="s">
        <v>91</v>
      </c>
      <c r="V16" s="19" t="s">
        <v>10</v>
      </c>
      <c r="W16" s="19"/>
      <c r="X16" s="2" t="s">
        <v>36</v>
      </c>
      <c r="Y16" s="19">
        <v>120109</v>
      </c>
      <c r="Z16" s="2" t="s">
        <v>92</v>
      </c>
      <c r="AA16" s="22" t="s">
        <v>13</v>
      </c>
      <c r="AB16" s="2" t="s">
        <v>13</v>
      </c>
    </row>
    <row r="17" spans="1:28" x14ac:dyDescent="0.35">
      <c r="A17" s="5">
        <v>17</v>
      </c>
      <c r="B17" s="6" t="s">
        <v>0</v>
      </c>
      <c r="C17" s="1" t="s">
        <v>1</v>
      </c>
      <c r="D17" s="1">
        <v>764518225</v>
      </c>
      <c r="E17" s="1">
        <v>56940438537</v>
      </c>
      <c r="F17" s="7">
        <v>43823</v>
      </c>
      <c r="G17" s="7">
        <f t="shared" ca="1" si="0"/>
        <v>44749</v>
      </c>
      <c r="H17" s="8">
        <f t="shared" ca="1" si="1"/>
        <v>30</v>
      </c>
      <c r="I17" s="6" t="s">
        <v>2</v>
      </c>
      <c r="J17" s="1" t="s">
        <v>93</v>
      </c>
      <c r="K17" s="1" t="s">
        <v>94</v>
      </c>
      <c r="L17" s="1" t="s">
        <v>21</v>
      </c>
      <c r="M17" s="9">
        <v>43823</v>
      </c>
      <c r="N17" s="7">
        <f t="shared" ca="1" si="2"/>
        <v>44749</v>
      </c>
      <c r="O17" s="8">
        <f t="shared" ca="1" si="3"/>
        <v>30</v>
      </c>
      <c r="P17" s="10">
        <f t="shared" ca="1" si="4"/>
        <v>12</v>
      </c>
      <c r="Q17" s="7" t="str">
        <f t="shared" ca="1" si="5"/>
        <v>Terminado</v>
      </c>
      <c r="R17" s="1" t="s">
        <v>6</v>
      </c>
      <c r="S17" s="1" t="s">
        <v>7</v>
      </c>
      <c r="T17" s="1" t="s">
        <v>95</v>
      </c>
      <c r="U17" s="1" t="s">
        <v>80</v>
      </c>
      <c r="V17" s="11" t="s">
        <v>35</v>
      </c>
      <c r="W17" s="11"/>
      <c r="X17" s="1" t="s">
        <v>96</v>
      </c>
      <c r="Y17" s="11">
        <v>120005</v>
      </c>
      <c r="Z17" s="1" t="s">
        <v>81</v>
      </c>
      <c r="AA17" s="23" t="s">
        <v>13</v>
      </c>
      <c r="AB17" s="1" t="s">
        <v>13</v>
      </c>
    </row>
    <row r="18" spans="1:28" x14ac:dyDescent="0.35">
      <c r="A18" s="13">
        <v>18</v>
      </c>
      <c r="B18" s="14" t="s">
        <v>0</v>
      </c>
      <c r="C18" s="2" t="s">
        <v>1</v>
      </c>
      <c r="D18" s="2">
        <v>764518225</v>
      </c>
      <c r="E18" s="2">
        <v>56940438538</v>
      </c>
      <c r="F18" s="15">
        <v>43819</v>
      </c>
      <c r="G18" s="7">
        <f t="shared" ca="1" si="0"/>
        <v>44749</v>
      </c>
      <c r="H18" s="16">
        <f t="shared" ca="1" si="1"/>
        <v>30</v>
      </c>
      <c r="I18" s="14" t="s">
        <v>2</v>
      </c>
      <c r="J18" s="2" t="s">
        <v>97</v>
      </c>
      <c r="K18" s="2" t="s">
        <v>98</v>
      </c>
      <c r="L18" s="2" t="s">
        <v>53</v>
      </c>
      <c r="M18" s="17">
        <v>44238</v>
      </c>
      <c r="N18" s="7">
        <f t="shared" ca="1" si="2"/>
        <v>44749</v>
      </c>
      <c r="O18" s="18">
        <f t="shared" ca="1" si="3"/>
        <v>16</v>
      </c>
      <c r="P18" s="10">
        <f t="shared" ca="1" si="4"/>
        <v>-2</v>
      </c>
      <c r="Q18" s="15" t="str">
        <f t="shared" ca="1" si="5"/>
        <v>En Arriendo</v>
      </c>
      <c r="R18" s="2" t="s">
        <v>6</v>
      </c>
      <c r="S18" s="2" t="s">
        <v>7</v>
      </c>
      <c r="T18" s="2" t="s">
        <v>99</v>
      </c>
      <c r="U18" s="2" t="s">
        <v>42</v>
      </c>
      <c r="V18" s="19" t="s">
        <v>10</v>
      </c>
      <c r="W18" s="19"/>
      <c r="X18" s="2" t="s">
        <v>100</v>
      </c>
      <c r="Y18" s="19">
        <v>40002</v>
      </c>
      <c r="Z18" s="2" t="s">
        <v>10</v>
      </c>
      <c r="AA18" s="20" t="s">
        <v>13</v>
      </c>
      <c r="AB18" s="2" t="s">
        <v>58</v>
      </c>
    </row>
    <row r="19" spans="1:28" x14ac:dyDescent="0.35">
      <c r="A19" s="5">
        <v>19</v>
      </c>
      <c r="B19" s="6" t="s">
        <v>0</v>
      </c>
      <c r="C19" s="1" t="s">
        <v>1</v>
      </c>
      <c r="D19" s="1">
        <v>764518225</v>
      </c>
      <c r="E19" s="1">
        <v>56941639448</v>
      </c>
      <c r="F19" s="7">
        <v>44491</v>
      </c>
      <c r="G19" s="7">
        <f t="shared" ca="1" si="0"/>
        <v>44749</v>
      </c>
      <c r="H19" s="8">
        <f t="shared" ca="1" si="1"/>
        <v>8</v>
      </c>
      <c r="I19" s="6" t="s">
        <v>2</v>
      </c>
      <c r="J19" s="1" t="s">
        <v>101</v>
      </c>
      <c r="K19" s="1" t="s">
        <v>102</v>
      </c>
      <c r="L19" s="1" t="s">
        <v>103</v>
      </c>
      <c r="M19" s="9">
        <v>44491</v>
      </c>
      <c r="N19" s="7">
        <f t="shared" ca="1" si="2"/>
        <v>44749</v>
      </c>
      <c r="O19" s="8">
        <f t="shared" ca="1" si="3"/>
        <v>8</v>
      </c>
      <c r="P19" s="10">
        <f t="shared" ca="1" si="4"/>
        <v>-10</v>
      </c>
      <c r="Q19" s="7" t="str">
        <f t="shared" ca="1" si="5"/>
        <v>En Arriendo</v>
      </c>
      <c r="R19" s="1" t="s">
        <v>6</v>
      </c>
      <c r="S19" s="1" t="s">
        <v>7</v>
      </c>
      <c r="T19" s="1" t="s">
        <v>104</v>
      </c>
      <c r="U19" s="1" t="s">
        <v>105</v>
      </c>
      <c r="V19" s="11" t="s">
        <v>106</v>
      </c>
      <c r="W19" s="11"/>
      <c r="X19" s="1" t="s">
        <v>107</v>
      </c>
      <c r="Y19" s="11">
        <v>50001</v>
      </c>
      <c r="Z19" s="1" t="s">
        <v>108</v>
      </c>
      <c r="AA19" s="12" t="s">
        <v>13</v>
      </c>
      <c r="AB19" s="1" t="s">
        <v>58</v>
      </c>
    </row>
    <row r="20" spans="1:28" x14ac:dyDescent="0.35">
      <c r="A20" s="13">
        <v>20</v>
      </c>
      <c r="B20" s="14" t="s">
        <v>0</v>
      </c>
      <c r="C20" s="2" t="s">
        <v>1</v>
      </c>
      <c r="D20" s="2">
        <v>764518225</v>
      </c>
      <c r="E20" s="2">
        <v>56942059117</v>
      </c>
      <c r="F20" s="15">
        <v>43866</v>
      </c>
      <c r="G20" s="7">
        <f t="shared" ca="1" si="0"/>
        <v>44749</v>
      </c>
      <c r="H20" s="16">
        <f t="shared" ca="1" si="1"/>
        <v>29</v>
      </c>
      <c r="I20" s="14" t="s">
        <v>2</v>
      </c>
      <c r="J20" s="2" t="s">
        <v>109</v>
      </c>
      <c r="K20" s="2" t="s">
        <v>110</v>
      </c>
      <c r="L20" s="2" t="s">
        <v>53</v>
      </c>
      <c r="M20" s="17">
        <v>44238</v>
      </c>
      <c r="N20" s="7">
        <f t="shared" ca="1" si="2"/>
        <v>44749</v>
      </c>
      <c r="O20" s="16">
        <f t="shared" ca="1" si="3"/>
        <v>16</v>
      </c>
      <c r="P20" s="18">
        <f t="shared" ca="1" si="4"/>
        <v>-2</v>
      </c>
      <c r="Q20" s="15" t="str">
        <f t="shared" ca="1" si="5"/>
        <v>En Arriendo</v>
      </c>
      <c r="R20" s="2" t="s">
        <v>6</v>
      </c>
      <c r="S20" s="2" t="s">
        <v>7</v>
      </c>
      <c r="T20" s="41" t="s">
        <v>111</v>
      </c>
      <c r="U20" s="2" t="s">
        <v>42</v>
      </c>
      <c r="V20" s="19" t="s">
        <v>10</v>
      </c>
      <c r="W20" s="19"/>
      <c r="X20" s="2" t="s">
        <v>36</v>
      </c>
      <c r="Y20" s="19">
        <v>40002</v>
      </c>
      <c r="Z20" s="2" t="s">
        <v>10</v>
      </c>
      <c r="AA20" s="20" t="s">
        <v>13</v>
      </c>
      <c r="AB20" s="2" t="s">
        <v>13</v>
      </c>
    </row>
    <row r="21" spans="1:28" x14ac:dyDescent="0.35">
      <c r="A21" s="5">
        <v>21</v>
      </c>
      <c r="B21" s="6" t="s">
        <v>0</v>
      </c>
      <c r="C21" s="1" t="s">
        <v>1</v>
      </c>
      <c r="D21" s="1">
        <v>764518225</v>
      </c>
      <c r="E21" s="1">
        <v>56942326116</v>
      </c>
      <c r="F21" s="7">
        <v>43797</v>
      </c>
      <c r="G21" s="7">
        <f t="shared" ca="1" si="0"/>
        <v>44749</v>
      </c>
      <c r="H21" s="8">
        <f t="shared" ca="1" si="1"/>
        <v>31</v>
      </c>
      <c r="I21" s="6" t="s">
        <v>2</v>
      </c>
      <c r="J21" s="1" t="s">
        <v>112</v>
      </c>
      <c r="K21" s="1" t="s">
        <v>113</v>
      </c>
      <c r="L21" s="1" t="s">
        <v>5</v>
      </c>
      <c r="M21" s="9">
        <v>43797</v>
      </c>
      <c r="N21" s="7">
        <f t="shared" ca="1" si="2"/>
        <v>44749</v>
      </c>
      <c r="O21" s="8">
        <f t="shared" ca="1" si="3"/>
        <v>31</v>
      </c>
      <c r="P21" s="10">
        <f t="shared" ca="1" si="4"/>
        <v>13</v>
      </c>
      <c r="Q21" s="7" t="str">
        <f t="shared" ca="1" si="5"/>
        <v>Terminado</v>
      </c>
      <c r="R21" s="1" t="s">
        <v>6</v>
      </c>
      <c r="S21" s="1" t="s">
        <v>7</v>
      </c>
      <c r="T21" s="1" t="s">
        <v>114</v>
      </c>
      <c r="U21" s="1" t="s">
        <v>115</v>
      </c>
      <c r="V21" s="11" t="s">
        <v>10</v>
      </c>
      <c r="W21" s="11"/>
      <c r="X21" s="1" t="s">
        <v>68</v>
      </c>
      <c r="Y21" s="11">
        <v>120182</v>
      </c>
      <c r="Z21" s="1" t="s">
        <v>116</v>
      </c>
      <c r="AA21" s="23" t="s">
        <v>13</v>
      </c>
      <c r="AB21" s="1" t="s">
        <v>13</v>
      </c>
    </row>
    <row r="22" spans="1:28" x14ac:dyDescent="0.35">
      <c r="A22" s="13">
        <v>22</v>
      </c>
      <c r="B22" s="14" t="s">
        <v>0</v>
      </c>
      <c r="C22" s="2" t="s">
        <v>1</v>
      </c>
      <c r="D22" s="2">
        <v>764518225</v>
      </c>
      <c r="E22" s="2">
        <v>56944129262</v>
      </c>
      <c r="F22" s="15">
        <v>43798</v>
      </c>
      <c r="G22" s="7">
        <f t="shared" ca="1" si="0"/>
        <v>44749</v>
      </c>
      <c r="H22" s="16">
        <f t="shared" ca="1" si="1"/>
        <v>31</v>
      </c>
      <c r="I22" s="14" t="s">
        <v>2</v>
      </c>
      <c r="J22" s="2" t="s">
        <v>117</v>
      </c>
      <c r="K22" s="2" t="s">
        <v>118</v>
      </c>
      <c r="L22" s="2" t="s">
        <v>21</v>
      </c>
      <c r="M22" s="17">
        <v>43798</v>
      </c>
      <c r="N22" s="7">
        <f t="shared" ca="1" si="2"/>
        <v>44749</v>
      </c>
      <c r="O22" s="16">
        <f t="shared" ca="1" si="3"/>
        <v>31</v>
      </c>
      <c r="P22" s="18">
        <f t="shared" ca="1" si="4"/>
        <v>13</v>
      </c>
      <c r="Q22" s="15" t="str">
        <f t="shared" ca="1" si="5"/>
        <v>Terminado</v>
      </c>
      <c r="R22" s="2" t="s">
        <v>26</v>
      </c>
      <c r="S22" s="2" t="s">
        <v>7</v>
      </c>
      <c r="T22" s="41" t="s">
        <v>119</v>
      </c>
      <c r="U22" s="2" t="s">
        <v>120</v>
      </c>
      <c r="V22" s="19" t="s">
        <v>10</v>
      </c>
      <c r="W22" s="19"/>
      <c r="X22" s="2" t="s">
        <v>29</v>
      </c>
      <c r="Y22" s="24">
        <v>120002</v>
      </c>
      <c r="Z22" s="25" t="s">
        <v>121</v>
      </c>
      <c r="AA22" s="20" t="s">
        <v>13</v>
      </c>
      <c r="AB22" s="2" t="s">
        <v>13</v>
      </c>
    </row>
    <row r="23" spans="1:28" x14ac:dyDescent="0.35">
      <c r="A23" s="5">
        <v>23</v>
      </c>
      <c r="B23" s="6" t="s">
        <v>0</v>
      </c>
      <c r="C23" s="1" t="s">
        <v>1</v>
      </c>
      <c r="D23" s="1">
        <v>764518225</v>
      </c>
      <c r="E23" s="1">
        <v>56944129269</v>
      </c>
      <c r="F23" s="7">
        <v>43819</v>
      </c>
      <c r="G23" s="7">
        <f t="shared" ca="1" si="0"/>
        <v>44749</v>
      </c>
      <c r="H23" s="8">
        <f t="shared" ca="1" si="1"/>
        <v>30</v>
      </c>
      <c r="I23" s="6" t="s">
        <v>2</v>
      </c>
      <c r="J23" s="1" t="s">
        <v>122</v>
      </c>
      <c r="K23" s="1" t="s">
        <v>123</v>
      </c>
      <c r="L23" s="1" t="s">
        <v>53</v>
      </c>
      <c r="M23" s="9">
        <v>44238</v>
      </c>
      <c r="N23" s="7">
        <f t="shared" ca="1" si="2"/>
        <v>44749</v>
      </c>
      <c r="O23" s="8">
        <f t="shared" ca="1" si="3"/>
        <v>16</v>
      </c>
      <c r="P23" s="10">
        <f t="shared" ca="1" si="4"/>
        <v>-2</v>
      </c>
      <c r="Q23" s="7" t="str">
        <f t="shared" ca="1" si="5"/>
        <v>En Arriendo</v>
      </c>
      <c r="R23" s="1" t="s">
        <v>6</v>
      </c>
      <c r="S23" s="1" t="s">
        <v>7</v>
      </c>
      <c r="T23" s="1" t="s">
        <v>124</v>
      </c>
      <c r="U23" s="1" t="s">
        <v>125</v>
      </c>
      <c r="V23" s="11" t="s">
        <v>10</v>
      </c>
      <c r="W23" s="11"/>
      <c r="X23" s="1" t="s">
        <v>11</v>
      </c>
      <c r="Y23" s="11">
        <v>40002</v>
      </c>
      <c r="Z23" s="1" t="s">
        <v>10</v>
      </c>
      <c r="AA23" s="12" t="s">
        <v>13</v>
      </c>
      <c r="AB23" s="1" t="s">
        <v>13</v>
      </c>
    </row>
    <row r="24" spans="1:28" x14ac:dyDescent="0.35">
      <c r="A24" s="13">
        <v>24</v>
      </c>
      <c r="B24" s="14" t="s">
        <v>0</v>
      </c>
      <c r="C24" s="2" t="s">
        <v>1</v>
      </c>
      <c r="D24" s="2">
        <v>764518225</v>
      </c>
      <c r="E24" s="2">
        <v>56944129271</v>
      </c>
      <c r="F24" s="15">
        <v>43866</v>
      </c>
      <c r="G24" s="7">
        <f t="shared" ca="1" si="0"/>
        <v>44749</v>
      </c>
      <c r="H24" s="16">
        <f t="shared" ca="1" si="1"/>
        <v>29</v>
      </c>
      <c r="I24" s="14" t="s">
        <v>2</v>
      </c>
      <c r="J24" s="2" t="s">
        <v>126</v>
      </c>
      <c r="K24" s="2" t="s">
        <v>127</v>
      </c>
      <c r="L24" s="2" t="s">
        <v>53</v>
      </c>
      <c r="M24" s="17">
        <v>44238</v>
      </c>
      <c r="N24" s="7">
        <f t="shared" ca="1" si="2"/>
        <v>44749</v>
      </c>
      <c r="O24" s="16">
        <f t="shared" ca="1" si="3"/>
        <v>16</v>
      </c>
      <c r="P24" s="18">
        <f t="shared" ca="1" si="4"/>
        <v>-2</v>
      </c>
      <c r="Q24" s="15" t="str">
        <f t="shared" ca="1" si="5"/>
        <v>En Arriendo</v>
      </c>
      <c r="R24" s="2" t="s">
        <v>6</v>
      </c>
      <c r="S24" s="2" t="s">
        <v>7</v>
      </c>
      <c r="T24" s="41" t="s">
        <v>128</v>
      </c>
      <c r="U24" s="2" t="s">
        <v>42</v>
      </c>
      <c r="V24" s="19" t="s">
        <v>10</v>
      </c>
      <c r="W24" s="19"/>
      <c r="X24" s="2" t="s">
        <v>36</v>
      </c>
      <c r="Y24" s="19">
        <v>40002</v>
      </c>
      <c r="Z24" s="2" t="s">
        <v>10</v>
      </c>
      <c r="AA24" s="20" t="s">
        <v>13</v>
      </c>
      <c r="AB24" s="2" t="s">
        <v>13</v>
      </c>
    </row>
    <row r="25" spans="1:28" x14ac:dyDescent="0.35">
      <c r="A25" s="5">
        <v>25</v>
      </c>
      <c r="B25" s="6" t="s">
        <v>0</v>
      </c>
      <c r="C25" s="1" t="s">
        <v>1</v>
      </c>
      <c r="D25" s="1">
        <v>764518225</v>
      </c>
      <c r="E25" s="1">
        <v>56944229634</v>
      </c>
      <c r="F25" s="7">
        <v>43866</v>
      </c>
      <c r="G25" s="7">
        <f t="shared" ca="1" si="0"/>
        <v>44749</v>
      </c>
      <c r="H25" s="8">
        <f t="shared" ca="1" si="1"/>
        <v>29</v>
      </c>
      <c r="I25" s="6" t="s">
        <v>2</v>
      </c>
      <c r="J25" s="1" t="s">
        <v>129</v>
      </c>
      <c r="K25" s="1" t="s">
        <v>130</v>
      </c>
      <c r="L25" s="1" t="s">
        <v>53</v>
      </c>
      <c r="M25" s="9">
        <v>44238</v>
      </c>
      <c r="N25" s="7">
        <f t="shared" ca="1" si="2"/>
        <v>44749</v>
      </c>
      <c r="O25" s="8">
        <f t="shared" ca="1" si="3"/>
        <v>16</v>
      </c>
      <c r="P25" s="10">
        <f t="shared" ca="1" si="4"/>
        <v>-2</v>
      </c>
      <c r="Q25" s="7" t="str">
        <f t="shared" ca="1" si="5"/>
        <v>En Arriendo</v>
      </c>
      <c r="R25" s="2" t="s">
        <v>6</v>
      </c>
      <c r="S25" s="1" t="s">
        <v>7</v>
      </c>
      <c r="T25" s="1" t="s">
        <v>131</v>
      </c>
      <c r="U25" s="1" t="s">
        <v>132</v>
      </c>
      <c r="V25" s="11" t="s">
        <v>10</v>
      </c>
      <c r="W25" s="11"/>
      <c r="X25" s="1" t="s">
        <v>36</v>
      </c>
      <c r="Y25" s="11">
        <v>120041</v>
      </c>
      <c r="Z25" s="1" t="s">
        <v>133</v>
      </c>
      <c r="AA25" s="12" t="s">
        <v>13</v>
      </c>
      <c r="AB25" s="1" t="s">
        <v>13</v>
      </c>
    </row>
    <row r="26" spans="1:28" x14ac:dyDescent="0.35">
      <c r="A26" s="13">
        <v>26</v>
      </c>
      <c r="B26" s="14" t="s">
        <v>0</v>
      </c>
      <c r="C26" s="2" t="s">
        <v>1</v>
      </c>
      <c r="D26" s="2">
        <v>764518225</v>
      </c>
      <c r="E26" s="2">
        <v>56944315602</v>
      </c>
      <c r="F26" s="15">
        <v>43706</v>
      </c>
      <c r="G26" s="7">
        <f t="shared" ca="1" si="0"/>
        <v>44749</v>
      </c>
      <c r="H26" s="16">
        <f t="shared" ca="1" si="1"/>
        <v>34</v>
      </c>
      <c r="I26" s="14" t="s">
        <v>2</v>
      </c>
      <c r="J26" s="2" t="s">
        <v>134</v>
      </c>
      <c r="K26" s="2" t="s">
        <v>135</v>
      </c>
      <c r="L26" s="2" t="s">
        <v>5</v>
      </c>
      <c r="M26" s="17">
        <v>43706</v>
      </c>
      <c r="N26" s="7">
        <f t="shared" ca="1" si="2"/>
        <v>44749</v>
      </c>
      <c r="O26" s="16">
        <f t="shared" ca="1" si="3"/>
        <v>34</v>
      </c>
      <c r="P26" s="18">
        <f t="shared" ca="1" si="4"/>
        <v>16</v>
      </c>
      <c r="Q26" s="15" t="str">
        <f t="shared" ca="1" si="5"/>
        <v>Terminado</v>
      </c>
      <c r="R26" s="2" t="s">
        <v>26</v>
      </c>
      <c r="S26" s="2" t="s">
        <v>7</v>
      </c>
      <c r="T26" s="2" t="s">
        <v>136</v>
      </c>
      <c r="U26" s="2" t="s">
        <v>137</v>
      </c>
      <c r="V26" s="19" t="s">
        <v>136</v>
      </c>
      <c r="W26" s="19"/>
      <c r="X26" s="2" t="s">
        <v>138</v>
      </c>
      <c r="Y26" s="19">
        <v>70006</v>
      </c>
      <c r="Z26" s="2" t="s">
        <v>139</v>
      </c>
      <c r="AA26" s="20" t="s">
        <v>13</v>
      </c>
      <c r="AB26" s="2" t="s">
        <v>58</v>
      </c>
    </row>
    <row r="27" spans="1:28" x14ac:dyDescent="0.35">
      <c r="A27" s="13">
        <v>28</v>
      </c>
      <c r="B27" s="14" t="s">
        <v>0</v>
      </c>
      <c r="C27" s="2" t="s">
        <v>1</v>
      </c>
      <c r="D27" s="2">
        <v>764518225</v>
      </c>
      <c r="E27" s="2">
        <v>56944440510</v>
      </c>
      <c r="F27" s="15">
        <v>43812</v>
      </c>
      <c r="G27" s="7">
        <f t="shared" ca="1" si="0"/>
        <v>44749</v>
      </c>
      <c r="H27" s="16">
        <f t="shared" ca="1" si="1"/>
        <v>30</v>
      </c>
      <c r="I27" s="14" t="s">
        <v>2</v>
      </c>
      <c r="J27" s="2" t="s">
        <v>142</v>
      </c>
      <c r="K27" s="2" t="s">
        <v>143</v>
      </c>
      <c r="L27" s="2" t="s">
        <v>21</v>
      </c>
      <c r="M27" s="17">
        <v>43812</v>
      </c>
      <c r="N27" s="7">
        <f t="shared" ca="1" si="2"/>
        <v>44749</v>
      </c>
      <c r="O27" s="16">
        <f t="shared" ca="1" si="3"/>
        <v>30</v>
      </c>
      <c r="P27" s="18">
        <f t="shared" ca="1" si="4"/>
        <v>12</v>
      </c>
      <c r="Q27" s="15" t="str">
        <f t="shared" ca="1" si="5"/>
        <v>Terminado</v>
      </c>
      <c r="R27" s="2" t="s">
        <v>6</v>
      </c>
      <c r="S27" s="2" t="s">
        <v>7</v>
      </c>
      <c r="T27" s="2" t="s">
        <v>144</v>
      </c>
      <c r="U27" s="2" t="s">
        <v>145</v>
      </c>
      <c r="V27" s="19" t="s">
        <v>35</v>
      </c>
      <c r="W27" s="19"/>
      <c r="X27" s="2" t="s">
        <v>68</v>
      </c>
      <c r="Y27" s="19">
        <v>120221</v>
      </c>
      <c r="Z27" s="2" t="s">
        <v>146</v>
      </c>
      <c r="AA27" s="20" t="s">
        <v>13</v>
      </c>
      <c r="AB27" s="2" t="s">
        <v>13</v>
      </c>
    </row>
    <row r="28" spans="1:28" x14ac:dyDescent="0.35">
      <c r="A28" s="13">
        <v>30</v>
      </c>
      <c r="B28" s="14" t="s">
        <v>0</v>
      </c>
      <c r="C28" s="2" t="s">
        <v>1</v>
      </c>
      <c r="D28" s="2">
        <v>764518225</v>
      </c>
      <c r="E28" s="2">
        <v>56944516152</v>
      </c>
      <c r="F28" s="15">
        <v>43858</v>
      </c>
      <c r="G28" s="7">
        <f t="shared" ca="1" si="0"/>
        <v>44749</v>
      </c>
      <c r="H28" s="16">
        <f t="shared" ca="1" si="1"/>
        <v>29</v>
      </c>
      <c r="I28" s="14" t="s">
        <v>2</v>
      </c>
      <c r="J28" s="2" t="s">
        <v>149</v>
      </c>
      <c r="K28" s="2" t="s">
        <v>150</v>
      </c>
      <c r="L28" s="2" t="s">
        <v>151</v>
      </c>
      <c r="M28" s="17">
        <v>44440</v>
      </c>
      <c r="N28" s="7">
        <f t="shared" ca="1" si="2"/>
        <v>44749</v>
      </c>
      <c r="O28" s="16">
        <f t="shared" ca="1" si="3"/>
        <v>10</v>
      </c>
      <c r="P28" s="18">
        <f t="shared" ca="1" si="4"/>
        <v>-8</v>
      </c>
      <c r="Q28" s="15" t="str">
        <f t="shared" ca="1" si="5"/>
        <v>En Arriendo</v>
      </c>
      <c r="R28" s="2" t="s">
        <v>6</v>
      </c>
      <c r="S28" s="2" t="s">
        <v>7</v>
      </c>
      <c r="T28" s="2" t="s">
        <v>152</v>
      </c>
      <c r="U28" s="2" t="s">
        <v>42</v>
      </c>
      <c r="V28" s="19" t="s">
        <v>10</v>
      </c>
      <c r="W28" s="19"/>
      <c r="X28" s="2" t="s">
        <v>153</v>
      </c>
      <c r="Y28" s="19">
        <v>40002</v>
      </c>
      <c r="Z28" s="2" t="s">
        <v>10</v>
      </c>
      <c r="AA28" s="20" t="s">
        <v>13</v>
      </c>
      <c r="AB28" s="2" t="s">
        <v>58</v>
      </c>
    </row>
    <row r="29" spans="1:28" x14ac:dyDescent="0.35">
      <c r="A29" s="13">
        <v>32</v>
      </c>
      <c r="B29" s="14" t="s">
        <v>0</v>
      </c>
      <c r="C29" s="2" t="s">
        <v>1</v>
      </c>
      <c r="D29" s="2">
        <v>764518225</v>
      </c>
      <c r="E29" s="2">
        <v>56944536772</v>
      </c>
      <c r="F29" s="15">
        <v>43866</v>
      </c>
      <c r="G29" s="7">
        <f t="shared" ca="1" si="0"/>
        <v>44749</v>
      </c>
      <c r="H29" s="16">
        <f t="shared" ca="1" si="1"/>
        <v>29</v>
      </c>
      <c r="I29" s="14" t="s">
        <v>2</v>
      </c>
      <c r="J29" s="2" t="s">
        <v>156</v>
      </c>
      <c r="K29" s="2" t="s">
        <v>157</v>
      </c>
      <c r="L29" s="2" t="s">
        <v>21</v>
      </c>
      <c r="M29" s="17">
        <v>43866</v>
      </c>
      <c r="N29" s="7">
        <f t="shared" ca="1" si="2"/>
        <v>44749</v>
      </c>
      <c r="O29" s="16">
        <f t="shared" ca="1" si="3"/>
        <v>29</v>
      </c>
      <c r="P29" s="18">
        <f t="shared" ca="1" si="4"/>
        <v>11</v>
      </c>
      <c r="Q29" s="15" t="str">
        <f t="shared" ca="1" si="5"/>
        <v>Terminado</v>
      </c>
      <c r="R29" s="2" t="s">
        <v>6</v>
      </c>
      <c r="S29" s="2" t="s">
        <v>7</v>
      </c>
      <c r="T29" s="41" t="s">
        <v>158</v>
      </c>
      <c r="U29" s="2" t="s">
        <v>42</v>
      </c>
      <c r="V29" s="19" t="s">
        <v>10</v>
      </c>
      <c r="W29" s="19"/>
      <c r="X29" s="2" t="s">
        <v>153</v>
      </c>
      <c r="Y29" s="19">
        <v>40002</v>
      </c>
      <c r="Z29" s="2" t="s">
        <v>10</v>
      </c>
      <c r="AA29" s="20" t="s">
        <v>13</v>
      </c>
      <c r="AB29" s="2" t="s">
        <v>58</v>
      </c>
    </row>
    <row r="30" spans="1:28" x14ac:dyDescent="0.35">
      <c r="A30" s="13">
        <v>34</v>
      </c>
      <c r="B30" s="14" t="s">
        <v>0</v>
      </c>
      <c r="C30" s="2" t="s">
        <v>1</v>
      </c>
      <c r="D30" s="2">
        <v>764518225</v>
      </c>
      <c r="E30" s="2">
        <v>56950730571</v>
      </c>
      <c r="F30" s="15">
        <v>44329</v>
      </c>
      <c r="G30" s="7">
        <f t="shared" ca="1" si="0"/>
        <v>44749</v>
      </c>
      <c r="H30" s="16">
        <f t="shared" ca="1" si="1"/>
        <v>13</v>
      </c>
      <c r="I30" s="14" t="s">
        <v>2</v>
      </c>
      <c r="J30" s="2" t="s">
        <v>161</v>
      </c>
      <c r="K30" s="2" t="s">
        <v>162</v>
      </c>
      <c r="L30" s="2" t="s">
        <v>151</v>
      </c>
      <c r="M30" s="17">
        <v>44344</v>
      </c>
      <c r="N30" s="7">
        <f t="shared" ca="1" si="2"/>
        <v>44749</v>
      </c>
      <c r="O30" s="16">
        <f t="shared" ca="1" si="3"/>
        <v>13</v>
      </c>
      <c r="P30" s="18">
        <f t="shared" ca="1" si="4"/>
        <v>-5</v>
      </c>
      <c r="Q30" s="15" t="str">
        <f t="shared" ca="1" si="5"/>
        <v>En Arriendo</v>
      </c>
      <c r="R30" s="2" t="s">
        <v>6</v>
      </c>
      <c r="S30" s="2" t="s">
        <v>7</v>
      </c>
      <c r="T30" s="2" t="s">
        <v>163</v>
      </c>
      <c r="U30" s="2" t="s">
        <v>164</v>
      </c>
      <c r="V30" s="19" t="s">
        <v>165</v>
      </c>
      <c r="W30" s="19"/>
      <c r="X30" s="2" t="s">
        <v>153</v>
      </c>
      <c r="Y30" s="19">
        <v>130033</v>
      </c>
      <c r="Z30" s="2" t="s">
        <v>166</v>
      </c>
      <c r="AA30" s="20" t="s">
        <v>13</v>
      </c>
      <c r="AB30" s="2" t="s">
        <v>58</v>
      </c>
    </row>
    <row r="31" spans="1:28" x14ac:dyDescent="0.35">
      <c r="A31" s="5">
        <v>35</v>
      </c>
      <c r="B31" s="6" t="s">
        <v>0</v>
      </c>
      <c r="C31" s="1" t="s">
        <v>1</v>
      </c>
      <c r="D31" s="1">
        <v>764518225</v>
      </c>
      <c r="E31" s="1">
        <v>56950735796</v>
      </c>
      <c r="F31" s="7">
        <v>44329</v>
      </c>
      <c r="G31" s="7">
        <f t="shared" ca="1" si="0"/>
        <v>44749</v>
      </c>
      <c r="H31" s="8">
        <f t="shared" ca="1" si="1"/>
        <v>13</v>
      </c>
      <c r="I31" s="6" t="s">
        <v>2</v>
      </c>
      <c r="J31" s="1" t="s">
        <v>167</v>
      </c>
      <c r="K31" s="1" t="s">
        <v>168</v>
      </c>
      <c r="L31" s="1" t="s">
        <v>151</v>
      </c>
      <c r="M31" s="9">
        <v>44344</v>
      </c>
      <c r="N31" s="7">
        <f t="shared" ca="1" si="2"/>
        <v>44749</v>
      </c>
      <c r="O31" s="8">
        <f t="shared" ca="1" si="3"/>
        <v>13</v>
      </c>
      <c r="P31" s="10">
        <f t="shared" ca="1" si="4"/>
        <v>-5</v>
      </c>
      <c r="Q31" s="7" t="str">
        <f t="shared" ca="1" si="5"/>
        <v>En Arriendo</v>
      </c>
      <c r="R31" s="1" t="s">
        <v>6</v>
      </c>
      <c r="S31" s="1" t="s">
        <v>7</v>
      </c>
      <c r="T31" s="1" t="s">
        <v>169</v>
      </c>
      <c r="U31" s="1" t="s">
        <v>164</v>
      </c>
      <c r="V31" s="11" t="s">
        <v>165</v>
      </c>
      <c r="W31" s="11"/>
      <c r="X31" s="1" t="s">
        <v>170</v>
      </c>
      <c r="Y31" s="11">
        <v>130033</v>
      </c>
      <c r="Z31" s="1" t="s">
        <v>166</v>
      </c>
      <c r="AA31" s="12" t="s">
        <v>13</v>
      </c>
      <c r="AB31" s="1" t="s">
        <v>58</v>
      </c>
    </row>
    <row r="32" spans="1:28" x14ac:dyDescent="0.35">
      <c r="A32" s="13">
        <v>36</v>
      </c>
      <c r="B32" s="14" t="s">
        <v>0</v>
      </c>
      <c r="C32" s="2" t="s">
        <v>1</v>
      </c>
      <c r="D32" s="2">
        <v>764518225</v>
      </c>
      <c r="E32" s="2">
        <v>56950759430</v>
      </c>
      <c r="F32" s="15">
        <v>44329</v>
      </c>
      <c r="G32" s="7">
        <f t="shared" ca="1" si="0"/>
        <v>44749</v>
      </c>
      <c r="H32" s="16">
        <f t="shared" ca="1" si="1"/>
        <v>13</v>
      </c>
      <c r="I32" s="14" t="s">
        <v>2</v>
      </c>
      <c r="J32" s="2" t="s">
        <v>171</v>
      </c>
      <c r="K32" s="2" t="s">
        <v>172</v>
      </c>
      <c r="L32" s="2" t="s">
        <v>151</v>
      </c>
      <c r="M32" s="17">
        <v>44344</v>
      </c>
      <c r="N32" s="7">
        <f t="shared" ca="1" si="2"/>
        <v>44749</v>
      </c>
      <c r="O32" s="16">
        <f t="shared" ca="1" si="3"/>
        <v>13</v>
      </c>
      <c r="P32" s="18">
        <f t="shared" ca="1" si="4"/>
        <v>-5</v>
      </c>
      <c r="Q32" s="15" t="str">
        <f t="shared" ca="1" si="5"/>
        <v>En Arriendo</v>
      </c>
      <c r="R32" s="2" t="s">
        <v>6</v>
      </c>
      <c r="S32" s="2" t="s">
        <v>7</v>
      </c>
      <c r="T32" s="2" t="s">
        <v>173</v>
      </c>
      <c r="U32" s="2" t="s">
        <v>174</v>
      </c>
      <c r="V32" s="19" t="s">
        <v>165</v>
      </c>
      <c r="W32" s="19"/>
      <c r="X32" s="2" t="s">
        <v>175</v>
      </c>
      <c r="Y32" s="19">
        <v>130032</v>
      </c>
      <c r="Z32" s="2" t="s">
        <v>176</v>
      </c>
      <c r="AA32" s="20" t="s">
        <v>13</v>
      </c>
      <c r="AB32" s="2" t="s">
        <v>58</v>
      </c>
    </row>
    <row r="33" spans="1:28" x14ac:dyDescent="0.35">
      <c r="A33" s="5">
        <v>37</v>
      </c>
      <c r="B33" s="6" t="s">
        <v>0</v>
      </c>
      <c r="C33" s="1" t="s">
        <v>1</v>
      </c>
      <c r="D33" s="1">
        <v>764518225</v>
      </c>
      <c r="E33" s="1">
        <v>56950890865</v>
      </c>
      <c r="F33" s="7">
        <v>44329</v>
      </c>
      <c r="G33" s="7">
        <f t="shared" ca="1" si="0"/>
        <v>44749</v>
      </c>
      <c r="H33" s="8">
        <f t="shared" ca="1" si="1"/>
        <v>13</v>
      </c>
      <c r="I33" s="6" t="s">
        <v>2</v>
      </c>
      <c r="J33" s="1" t="s">
        <v>177</v>
      </c>
      <c r="K33" s="1" t="s">
        <v>178</v>
      </c>
      <c r="L33" s="1" t="s">
        <v>151</v>
      </c>
      <c r="M33" s="9">
        <v>44344</v>
      </c>
      <c r="N33" s="7">
        <f t="shared" ca="1" si="2"/>
        <v>44749</v>
      </c>
      <c r="O33" s="8">
        <f t="shared" ca="1" si="3"/>
        <v>13</v>
      </c>
      <c r="P33" s="10">
        <f t="shared" ca="1" si="4"/>
        <v>-5</v>
      </c>
      <c r="Q33" s="7" t="str">
        <f t="shared" ca="1" si="5"/>
        <v>En Arriendo</v>
      </c>
      <c r="R33" s="1" t="s">
        <v>6</v>
      </c>
      <c r="S33" s="1" t="s">
        <v>7</v>
      </c>
      <c r="T33" s="1" t="s">
        <v>179</v>
      </c>
      <c r="U33" s="1" t="s">
        <v>174</v>
      </c>
      <c r="V33" s="11" t="s">
        <v>106</v>
      </c>
      <c r="W33" s="11"/>
      <c r="X33" s="1" t="s">
        <v>180</v>
      </c>
      <c r="Y33" s="11">
        <v>130032</v>
      </c>
      <c r="Z33" s="1" t="s">
        <v>176</v>
      </c>
      <c r="AA33" s="12" t="s">
        <v>13</v>
      </c>
      <c r="AB33" s="1" t="s">
        <v>58</v>
      </c>
    </row>
    <row r="34" spans="1:28" x14ac:dyDescent="0.35">
      <c r="A34" s="13">
        <v>38</v>
      </c>
      <c r="B34" s="14" t="s">
        <v>0</v>
      </c>
      <c r="C34" s="2" t="s">
        <v>1</v>
      </c>
      <c r="D34" s="2">
        <v>764518225</v>
      </c>
      <c r="E34" s="2">
        <v>56950899503</v>
      </c>
      <c r="F34" s="15">
        <v>44329</v>
      </c>
      <c r="G34" s="7">
        <f t="shared" ca="1" si="0"/>
        <v>44749</v>
      </c>
      <c r="H34" s="16">
        <f t="shared" ca="1" si="1"/>
        <v>13</v>
      </c>
      <c r="I34" s="14" t="s">
        <v>2</v>
      </c>
      <c r="J34" s="2" t="s">
        <v>181</v>
      </c>
      <c r="K34" s="2" t="s">
        <v>182</v>
      </c>
      <c r="L34" s="2" t="s">
        <v>151</v>
      </c>
      <c r="M34" s="17">
        <v>44344</v>
      </c>
      <c r="N34" s="7">
        <f t="shared" ca="1" si="2"/>
        <v>44749</v>
      </c>
      <c r="O34" s="16">
        <f t="shared" ca="1" si="3"/>
        <v>13</v>
      </c>
      <c r="P34" s="18">
        <f t="shared" ca="1" si="4"/>
        <v>-5</v>
      </c>
      <c r="Q34" s="15" t="str">
        <f t="shared" ca="1" si="5"/>
        <v>En Arriendo</v>
      </c>
      <c r="R34" s="2" t="s">
        <v>6</v>
      </c>
      <c r="S34" s="2" t="s">
        <v>7</v>
      </c>
      <c r="T34" s="2" t="s">
        <v>183</v>
      </c>
      <c r="U34" s="2" t="s">
        <v>164</v>
      </c>
      <c r="V34" s="19" t="s">
        <v>165</v>
      </c>
      <c r="W34" s="19"/>
      <c r="X34" s="2" t="s">
        <v>153</v>
      </c>
      <c r="Y34" s="19">
        <v>130033</v>
      </c>
      <c r="Z34" s="2" t="s">
        <v>166</v>
      </c>
      <c r="AA34" s="20" t="s">
        <v>13</v>
      </c>
      <c r="AB34" s="2" t="s">
        <v>58</v>
      </c>
    </row>
    <row r="35" spans="1:28" x14ac:dyDescent="0.35">
      <c r="A35" s="5">
        <v>39</v>
      </c>
      <c r="B35" s="6" t="s">
        <v>0</v>
      </c>
      <c r="C35" s="1" t="s">
        <v>1</v>
      </c>
      <c r="D35" s="1">
        <v>764518225</v>
      </c>
      <c r="E35" s="1">
        <v>56950945211</v>
      </c>
      <c r="F35" s="7">
        <v>44329</v>
      </c>
      <c r="G35" s="7">
        <f t="shared" ca="1" si="0"/>
        <v>44749</v>
      </c>
      <c r="H35" s="8">
        <f t="shared" ca="1" si="1"/>
        <v>13</v>
      </c>
      <c r="I35" s="6" t="s">
        <v>2</v>
      </c>
      <c r="J35" s="1" t="s">
        <v>184</v>
      </c>
      <c r="K35" s="1" t="s">
        <v>185</v>
      </c>
      <c r="L35" s="1" t="s">
        <v>151</v>
      </c>
      <c r="M35" s="9">
        <v>44344</v>
      </c>
      <c r="N35" s="7">
        <f t="shared" ca="1" si="2"/>
        <v>44749</v>
      </c>
      <c r="O35" s="8">
        <f t="shared" ca="1" si="3"/>
        <v>13</v>
      </c>
      <c r="P35" s="10">
        <f t="shared" ca="1" si="4"/>
        <v>-5</v>
      </c>
      <c r="Q35" s="7" t="str">
        <f t="shared" ca="1" si="5"/>
        <v>En Arriendo</v>
      </c>
      <c r="R35" s="1" t="s">
        <v>6</v>
      </c>
      <c r="S35" s="1" t="s">
        <v>7</v>
      </c>
      <c r="T35" s="1" t="s">
        <v>186</v>
      </c>
      <c r="U35" s="1" t="s">
        <v>164</v>
      </c>
      <c r="V35" s="11" t="s">
        <v>165</v>
      </c>
      <c r="W35" s="11"/>
      <c r="X35" s="1" t="s">
        <v>187</v>
      </c>
      <c r="Y35" s="11">
        <v>130033</v>
      </c>
      <c r="Z35" s="1" t="s">
        <v>166</v>
      </c>
      <c r="AA35" s="12" t="s">
        <v>13</v>
      </c>
      <c r="AB35" s="1" t="s">
        <v>13</v>
      </c>
    </row>
    <row r="36" spans="1:28" x14ac:dyDescent="0.35">
      <c r="A36" s="13">
        <v>40</v>
      </c>
      <c r="B36" s="14" t="s">
        <v>0</v>
      </c>
      <c r="C36" s="2" t="s">
        <v>1</v>
      </c>
      <c r="D36" s="2">
        <v>764518225</v>
      </c>
      <c r="E36" s="2">
        <v>56950949070</v>
      </c>
      <c r="F36" s="15">
        <v>44329</v>
      </c>
      <c r="G36" s="7">
        <f t="shared" ca="1" si="0"/>
        <v>44749</v>
      </c>
      <c r="H36" s="16">
        <f t="shared" ca="1" si="1"/>
        <v>13</v>
      </c>
      <c r="I36" s="14" t="s">
        <v>2</v>
      </c>
      <c r="J36" s="2" t="s">
        <v>188</v>
      </c>
      <c r="K36" s="2" t="s">
        <v>189</v>
      </c>
      <c r="L36" s="2" t="s">
        <v>151</v>
      </c>
      <c r="M36" s="17">
        <v>44344</v>
      </c>
      <c r="N36" s="7">
        <f t="shared" ca="1" si="2"/>
        <v>44749</v>
      </c>
      <c r="O36" s="16">
        <f t="shared" ca="1" si="3"/>
        <v>13</v>
      </c>
      <c r="P36" s="18">
        <f t="shared" ca="1" si="4"/>
        <v>-5</v>
      </c>
      <c r="Q36" s="15" t="str">
        <f t="shared" ca="1" si="5"/>
        <v>En Arriendo</v>
      </c>
      <c r="R36" s="2" t="s">
        <v>6</v>
      </c>
      <c r="S36" s="2" t="s">
        <v>7</v>
      </c>
      <c r="T36" s="2" t="s">
        <v>190</v>
      </c>
      <c r="U36" s="2" t="s">
        <v>164</v>
      </c>
      <c r="V36" s="19" t="s">
        <v>165</v>
      </c>
      <c r="W36" s="19"/>
      <c r="X36" s="2" t="s">
        <v>11</v>
      </c>
      <c r="Y36" s="19">
        <v>130033</v>
      </c>
      <c r="Z36" s="2" t="s">
        <v>166</v>
      </c>
      <c r="AA36" s="20" t="s">
        <v>13</v>
      </c>
      <c r="AB36" s="2" t="s">
        <v>13</v>
      </c>
    </row>
    <row r="37" spans="1:28" x14ac:dyDescent="0.35">
      <c r="A37" s="5">
        <v>41</v>
      </c>
      <c r="B37" s="6" t="s">
        <v>0</v>
      </c>
      <c r="C37" s="1" t="s">
        <v>1</v>
      </c>
      <c r="D37" s="1">
        <v>764518225</v>
      </c>
      <c r="E37" s="1">
        <v>56951973252</v>
      </c>
      <c r="F37" s="7">
        <v>43720</v>
      </c>
      <c r="G37" s="7">
        <f t="shared" ca="1" si="0"/>
        <v>44749</v>
      </c>
      <c r="H37" s="8">
        <f t="shared" ca="1" si="1"/>
        <v>33</v>
      </c>
      <c r="I37" s="6" t="s">
        <v>2</v>
      </c>
      <c r="J37" s="1" t="s">
        <v>191</v>
      </c>
      <c r="K37" s="1" t="s">
        <v>192</v>
      </c>
      <c r="L37" s="1" t="s">
        <v>5</v>
      </c>
      <c r="M37" s="9">
        <v>43720</v>
      </c>
      <c r="N37" s="7">
        <f t="shared" ca="1" si="2"/>
        <v>44749</v>
      </c>
      <c r="O37" s="8">
        <f t="shared" ca="1" si="3"/>
        <v>33</v>
      </c>
      <c r="P37" s="10">
        <f t="shared" ca="1" si="4"/>
        <v>15</v>
      </c>
      <c r="Q37" s="7" t="str">
        <f t="shared" ca="1" si="5"/>
        <v>Terminado</v>
      </c>
      <c r="R37" s="1" t="s">
        <v>6</v>
      </c>
      <c r="S37" s="1" t="s">
        <v>7</v>
      </c>
      <c r="T37" s="1" t="s">
        <v>193</v>
      </c>
      <c r="U37" s="1" t="s">
        <v>194</v>
      </c>
      <c r="V37" s="11" t="s">
        <v>10</v>
      </c>
      <c r="W37" s="11"/>
      <c r="X37" s="1" t="s">
        <v>68</v>
      </c>
      <c r="Y37" s="11">
        <v>120207</v>
      </c>
      <c r="Z37" s="1" t="s">
        <v>195</v>
      </c>
      <c r="AA37" s="12" t="s">
        <v>13</v>
      </c>
      <c r="AB37" s="1" t="s">
        <v>13</v>
      </c>
    </row>
    <row r="38" spans="1:28" x14ac:dyDescent="0.35">
      <c r="A38" s="13">
        <v>42</v>
      </c>
      <c r="B38" s="14" t="s">
        <v>0</v>
      </c>
      <c r="C38" s="2" t="s">
        <v>1</v>
      </c>
      <c r="D38" s="2">
        <v>764518225</v>
      </c>
      <c r="E38" s="2">
        <v>56952082685</v>
      </c>
      <c r="F38" s="15">
        <v>43819</v>
      </c>
      <c r="G38" s="7">
        <f t="shared" ca="1" si="0"/>
        <v>44749</v>
      </c>
      <c r="H38" s="16">
        <f t="shared" ca="1" si="1"/>
        <v>30</v>
      </c>
      <c r="I38" s="14" t="s">
        <v>2</v>
      </c>
      <c r="J38" s="2" t="s">
        <v>196</v>
      </c>
      <c r="K38" s="2" t="s">
        <v>197</v>
      </c>
      <c r="L38" s="2" t="s">
        <v>53</v>
      </c>
      <c r="M38" s="17">
        <v>44238</v>
      </c>
      <c r="N38" s="7">
        <f t="shared" ca="1" si="2"/>
        <v>44749</v>
      </c>
      <c r="O38" s="16">
        <f t="shared" ca="1" si="3"/>
        <v>16</v>
      </c>
      <c r="P38" s="18">
        <f t="shared" ca="1" si="4"/>
        <v>-2</v>
      </c>
      <c r="Q38" s="15" t="str">
        <f t="shared" ca="1" si="5"/>
        <v>En Arriendo</v>
      </c>
      <c r="R38" s="2" t="s">
        <v>6</v>
      </c>
      <c r="S38" s="2" t="s">
        <v>7</v>
      </c>
      <c r="T38" s="2" t="s">
        <v>136</v>
      </c>
      <c r="U38" s="2" t="s">
        <v>42</v>
      </c>
      <c r="V38" s="19" t="s">
        <v>136</v>
      </c>
      <c r="W38" s="19"/>
      <c r="X38" s="2" t="s">
        <v>198</v>
      </c>
      <c r="Y38" s="19">
        <v>80002</v>
      </c>
      <c r="Z38" s="2" t="s">
        <v>199</v>
      </c>
      <c r="AA38" s="20" t="s">
        <v>13</v>
      </c>
      <c r="AB38" s="2" t="s">
        <v>58</v>
      </c>
    </row>
    <row r="39" spans="1:28" x14ac:dyDescent="0.35">
      <c r="A39" s="5">
        <v>43</v>
      </c>
      <c r="B39" s="6" t="s">
        <v>0</v>
      </c>
      <c r="C39" s="1" t="s">
        <v>1</v>
      </c>
      <c r="D39" s="1">
        <v>764518225</v>
      </c>
      <c r="E39" s="1">
        <v>56952082686</v>
      </c>
      <c r="F39" s="7">
        <v>43803</v>
      </c>
      <c r="G39" s="7">
        <f t="shared" ca="1" si="0"/>
        <v>44749</v>
      </c>
      <c r="H39" s="8">
        <f t="shared" ca="1" si="1"/>
        <v>31</v>
      </c>
      <c r="I39" s="6" t="s">
        <v>2</v>
      </c>
      <c r="J39" s="1" t="s">
        <v>200</v>
      </c>
      <c r="K39" s="1" t="s">
        <v>201</v>
      </c>
      <c r="L39" s="1" t="s">
        <v>53</v>
      </c>
      <c r="M39" s="9">
        <v>44238</v>
      </c>
      <c r="N39" s="7">
        <f t="shared" ca="1" si="2"/>
        <v>44749</v>
      </c>
      <c r="O39" s="8">
        <f t="shared" ca="1" si="3"/>
        <v>16</v>
      </c>
      <c r="P39" s="10">
        <f t="shared" ca="1" si="4"/>
        <v>-2</v>
      </c>
      <c r="Q39" s="7" t="str">
        <f t="shared" ca="1" si="5"/>
        <v>En Arriendo</v>
      </c>
      <c r="R39" s="1" t="s">
        <v>6</v>
      </c>
      <c r="S39" s="1" t="s">
        <v>7</v>
      </c>
      <c r="T39" s="43" t="s">
        <v>202</v>
      </c>
      <c r="U39" s="1" t="s">
        <v>28</v>
      </c>
      <c r="V39" s="11" t="s">
        <v>10</v>
      </c>
      <c r="W39" s="11"/>
      <c r="X39" s="1" t="s">
        <v>56</v>
      </c>
      <c r="Y39" s="11">
        <v>120003</v>
      </c>
      <c r="Z39" s="1" t="s">
        <v>30</v>
      </c>
      <c r="AA39" s="12" t="s">
        <v>13</v>
      </c>
      <c r="AB39" s="1" t="s">
        <v>58</v>
      </c>
    </row>
    <row r="40" spans="1:28" x14ac:dyDescent="0.35">
      <c r="A40" s="13">
        <v>44</v>
      </c>
      <c r="B40" s="14" t="s">
        <v>0</v>
      </c>
      <c r="C40" s="2" t="s">
        <v>1</v>
      </c>
      <c r="D40" s="2">
        <v>764518225</v>
      </c>
      <c r="E40" s="2">
        <v>56952280751</v>
      </c>
      <c r="F40" s="15">
        <v>43819</v>
      </c>
      <c r="G40" s="7">
        <f t="shared" ca="1" si="0"/>
        <v>44749</v>
      </c>
      <c r="H40" s="16">
        <f t="shared" ca="1" si="1"/>
        <v>30</v>
      </c>
      <c r="I40" s="14" t="s">
        <v>2</v>
      </c>
      <c r="J40" s="2" t="s">
        <v>203</v>
      </c>
      <c r="K40" s="2" t="s">
        <v>204</v>
      </c>
      <c r="L40" s="2" t="s">
        <v>21</v>
      </c>
      <c r="M40" s="17">
        <v>43819</v>
      </c>
      <c r="N40" s="7">
        <f t="shared" ca="1" si="2"/>
        <v>44749</v>
      </c>
      <c r="O40" s="16">
        <f t="shared" ca="1" si="3"/>
        <v>30</v>
      </c>
      <c r="P40" s="18">
        <f t="shared" ca="1" si="4"/>
        <v>12</v>
      </c>
      <c r="Q40" s="15" t="str">
        <f t="shared" ca="1" si="5"/>
        <v>Terminado</v>
      </c>
      <c r="R40" s="2" t="s">
        <v>26</v>
      </c>
      <c r="S40" s="2" t="s">
        <v>7</v>
      </c>
      <c r="T40" s="41" t="s">
        <v>205</v>
      </c>
      <c r="U40" s="2" t="s">
        <v>206</v>
      </c>
      <c r="V40" s="19" t="s">
        <v>10</v>
      </c>
      <c r="W40" s="19"/>
      <c r="X40" s="2" t="s">
        <v>56</v>
      </c>
      <c r="Y40" s="19">
        <v>120004</v>
      </c>
      <c r="Z40" s="2" t="s">
        <v>207</v>
      </c>
      <c r="AA40" s="20" t="s">
        <v>13</v>
      </c>
      <c r="AB40" s="2" t="s">
        <v>58</v>
      </c>
    </row>
    <row r="41" spans="1:28" x14ac:dyDescent="0.35">
      <c r="A41" s="13">
        <v>46</v>
      </c>
      <c r="B41" s="14" t="s">
        <v>0</v>
      </c>
      <c r="C41" s="2" t="s">
        <v>1</v>
      </c>
      <c r="D41" s="2">
        <v>764518225</v>
      </c>
      <c r="E41" s="2">
        <v>56952371636</v>
      </c>
      <c r="F41" s="15">
        <v>43720</v>
      </c>
      <c r="G41" s="7">
        <f t="shared" ca="1" si="0"/>
        <v>44749</v>
      </c>
      <c r="H41" s="16">
        <f t="shared" ca="1" si="1"/>
        <v>33</v>
      </c>
      <c r="I41" s="14" t="s">
        <v>2</v>
      </c>
      <c r="J41" s="2" t="s">
        <v>211</v>
      </c>
      <c r="K41" s="2" t="s">
        <v>212</v>
      </c>
      <c r="L41" s="2" t="s">
        <v>5</v>
      </c>
      <c r="M41" s="17">
        <v>43720</v>
      </c>
      <c r="N41" s="7">
        <f t="shared" ca="1" si="2"/>
        <v>44749</v>
      </c>
      <c r="O41" s="16">
        <f t="shared" ca="1" si="3"/>
        <v>33</v>
      </c>
      <c r="P41" s="18">
        <f t="shared" ca="1" si="4"/>
        <v>15</v>
      </c>
      <c r="Q41" s="15" t="str">
        <f t="shared" ca="1" si="5"/>
        <v>Terminado</v>
      </c>
      <c r="R41" s="2" t="s">
        <v>6</v>
      </c>
      <c r="S41" s="2" t="s">
        <v>7</v>
      </c>
      <c r="T41" s="2" t="s">
        <v>213</v>
      </c>
      <c r="U41" s="2" t="s">
        <v>214</v>
      </c>
      <c r="V41" s="19" t="s">
        <v>215</v>
      </c>
      <c r="W41" s="19"/>
      <c r="X41" s="2" t="s">
        <v>11</v>
      </c>
      <c r="Y41" s="19">
        <v>120201</v>
      </c>
      <c r="Z41" s="2" t="s">
        <v>216</v>
      </c>
      <c r="AA41" s="20" t="s">
        <v>13</v>
      </c>
      <c r="AB41" s="2" t="s">
        <v>13</v>
      </c>
    </row>
    <row r="42" spans="1:28" x14ac:dyDescent="0.35">
      <c r="A42" s="13">
        <v>48</v>
      </c>
      <c r="B42" s="14" t="s">
        <v>0</v>
      </c>
      <c r="C42" s="2" t="s">
        <v>1</v>
      </c>
      <c r="D42" s="2">
        <v>764518225</v>
      </c>
      <c r="E42" s="2">
        <v>56953269644</v>
      </c>
      <c r="F42" s="15">
        <v>43693</v>
      </c>
      <c r="G42" s="7">
        <f t="shared" ca="1" si="0"/>
        <v>44749</v>
      </c>
      <c r="H42" s="16">
        <f t="shared" ca="1" si="1"/>
        <v>34</v>
      </c>
      <c r="I42" s="14" t="s">
        <v>2</v>
      </c>
      <c r="J42" s="2" t="s">
        <v>221</v>
      </c>
      <c r="K42" s="2" t="s">
        <v>222</v>
      </c>
      <c r="L42" s="2" t="s">
        <v>5</v>
      </c>
      <c r="M42" s="17">
        <v>43693</v>
      </c>
      <c r="N42" s="7">
        <f t="shared" ca="1" si="2"/>
        <v>44749</v>
      </c>
      <c r="O42" s="16">
        <f t="shared" ca="1" si="3"/>
        <v>34</v>
      </c>
      <c r="P42" s="18">
        <f t="shared" ca="1" si="4"/>
        <v>16</v>
      </c>
      <c r="Q42" s="15" t="str">
        <f t="shared" ca="1" si="5"/>
        <v>Terminado</v>
      </c>
      <c r="R42" s="2" t="s">
        <v>6</v>
      </c>
      <c r="S42" s="2" t="s">
        <v>7</v>
      </c>
      <c r="T42" s="2" t="s">
        <v>223</v>
      </c>
      <c r="U42" s="2" t="s">
        <v>220</v>
      </c>
      <c r="V42" s="19" t="s">
        <v>215</v>
      </c>
      <c r="W42" s="19"/>
      <c r="X42" s="2" t="s">
        <v>68</v>
      </c>
      <c r="Y42" s="19">
        <v>120201</v>
      </c>
      <c r="Z42" s="2" t="s">
        <v>216</v>
      </c>
      <c r="AA42" s="20" t="s">
        <v>13</v>
      </c>
      <c r="AB42" s="2" t="s">
        <v>13</v>
      </c>
    </row>
    <row r="43" spans="1:28" x14ac:dyDescent="0.35">
      <c r="A43" s="5">
        <v>50</v>
      </c>
      <c r="B43" s="6" t="s">
        <v>0</v>
      </c>
      <c r="C43" s="1" t="s">
        <v>1</v>
      </c>
      <c r="D43" s="1">
        <v>764518225</v>
      </c>
      <c r="E43" s="1">
        <v>56956994844</v>
      </c>
      <c r="F43" s="7">
        <v>44098</v>
      </c>
      <c r="G43" s="7">
        <f t="shared" ca="1" si="0"/>
        <v>44749</v>
      </c>
      <c r="H43" s="8">
        <f t="shared" ca="1" si="1"/>
        <v>21</v>
      </c>
      <c r="I43" s="6" t="s">
        <v>2</v>
      </c>
      <c r="J43" s="1" t="s">
        <v>224</v>
      </c>
      <c r="K43" s="1" t="s">
        <v>225</v>
      </c>
      <c r="L43" s="1" t="s">
        <v>47</v>
      </c>
      <c r="M43" s="9">
        <v>44098</v>
      </c>
      <c r="N43" s="7">
        <f t="shared" ca="1" si="2"/>
        <v>44749</v>
      </c>
      <c r="O43" s="8">
        <f t="shared" ca="1" si="3"/>
        <v>21</v>
      </c>
      <c r="P43" s="10">
        <f t="shared" ca="1" si="4"/>
        <v>3</v>
      </c>
      <c r="Q43" s="7" t="str">
        <f t="shared" ca="1" si="5"/>
        <v>Terminado</v>
      </c>
      <c r="R43" s="1" t="s">
        <v>6</v>
      </c>
      <c r="S43" s="1" t="s">
        <v>7</v>
      </c>
      <c r="T43" s="43" t="s">
        <v>226</v>
      </c>
      <c r="U43" s="1" t="s">
        <v>55</v>
      </c>
      <c r="V43" s="11" t="s">
        <v>10</v>
      </c>
      <c r="W43" s="11"/>
      <c r="X43" s="1" t="s">
        <v>29</v>
      </c>
      <c r="Y43" s="11">
        <v>120001</v>
      </c>
      <c r="Z43" s="1" t="s">
        <v>57</v>
      </c>
      <c r="AA43" s="12" t="s">
        <v>13</v>
      </c>
      <c r="AB43" s="1" t="s">
        <v>13</v>
      </c>
    </row>
    <row r="44" spans="1:28" x14ac:dyDescent="0.35">
      <c r="A44" s="5">
        <v>54</v>
      </c>
      <c r="B44" s="6" t="s">
        <v>0</v>
      </c>
      <c r="C44" s="1" t="s">
        <v>1</v>
      </c>
      <c r="D44" s="1">
        <v>764518225</v>
      </c>
      <c r="E44" s="1">
        <v>56957999968</v>
      </c>
      <c r="F44" s="7">
        <v>43777</v>
      </c>
      <c r="G44" s="7">
        <f t="shared" ca="1" si="0"/>
        <v>44749</v>
      </c>
      <c r="H44" s="8">
        <f t="shared" ca="1" si="1"/>
        <v>31</v>
      </c>
      <c r="I44" s="6" t="s">
        <v>2</v>
      </c>
      <c r="J44" s="1" t="s">
        <v>236</v>
      </c>
      <c r="K44" s="1" t="s">
        <v>237</v>
      </c>
      <c r="L44" s="1" t="s">
        <v>151</v>
      </c>
      <c r="M44" s="9">
        <v>44440</v>
      </c>
      <c r="N44" s="7">
        <f t="shared" ca="1" si="2"/>
        <v>44749</v>
      </c>
      <c r="O44" s="8">
        <f t="shared" ca="1" si="3"/>
        <v>10</v>
      </c>
      <c r="P44" s="10">
        <f t="shared" ca="1" si="4"/>
        <v>-8</v>
      </c>
      <c r="Q44" s="7" t="str">
        <f t="shared" ca="1" si="5"/>
        <v>En Arriendo</v>
      </c>
      <c r="R44" s="1" t="s">
        <v>6</v>
      </c>
      <c r="S44" s="1" t="s">
        <v>7</v>
      </c>
      <c r="T44" s="1" t="s">
        <v>238</v>
      </c>
      <c r="U44" s="1" t="s">
        <v>42</v>
      </c>
      <c r="V44" s="11" t="s">
        <v>10</v>
      </c>
      <c r="W44" s="11"/>
      <c r="X44" s="1" t="s">
        <v>153</v>
      </c>
      <c r="Y44" s="11">
        <v>40002</v>
      </c>
      <c r="Z44" s="1" t="s">
        <v>10</v>
      </c>
      <c r="AA44" s="12" t="s">
        <v>13</v>
      </c>
      <c r="AB44" s="1" t="s">
        <v>58</v>
      </c>
    </row>
    <row r="45" spans="1:28" x14ac:dyDescent="0.35">
      <c r="A45" s="13">
        <v>55</v>
      </c>
      <c r="B45" s="14" t="s">
        <v>0</v>
      </c>
      <c r="C45" s="2" t="s">
        <v>1</v>
      </c>
      <c r="D45" s="2">
        <v>764518225</v>
      </c>
      <c r="E45" s="2">
        <v>56958478015</v>
      </c>
      <c r="F45" s="15">
        <v>43654</v>
      </c>
      <c r="G45" s="7">
        <f t="shared" ca="1" si="0"/>
        <v>44749</v>
      </c>
      <c r="H45" s="16">
        <f t="shared" ca="1" si="1"/>
        <v>35</v>
      </c>
      <c r="I45" s="14" t="s">
        <v>2</v>
      </c>
      <c r="J45" s="2" t="s">
        <v>239</v>
      </c>
      <c r="K45" s="2" t="s">
        <v>240</v>
      </c>
      <c r="L45" s="2" t="s">
        <v>21</v>
      </c>
      <c r="M45" s="17">
        <v>43654</v>
      </c>
      <c r="N45" s="7">
        <f t="shared" ca="1" si="2"/>
        <v>44749</v>
      </c>
      <c r="O45" s="16">
        <f t="shared" ca="1" si="3"/>
        <v>35</v>
      </c>
      <c r="P45" s="18">
        <f t="shared" ca="1" si="4"/>
        <v>17</v>
      </c>
      <c r="Q45" s="15" t="str">
        <f t="shared" ca="1" si="5"/>
        <v>Terminado</v>
      </c>
      <c r="R45" s="2" t="s">
        <v>6</v>
      </c>
      <c r="S45" s="2" t="s">
        <v>7</v>
      </c>
      <c r="T45" s="2" t="s">
        <v>241</v>
      </c>
      <c r="U45" s="2" t="s">
        <v>42</v>
      </c>
      <c r="V45" s="19" t="s">
        <v>106</v>
      </c>
      <c r="W45" s="19"/>
      <c r="X45" s="2" t="s">
        <v>180</v>
      </c>
      <c r="Y45" s="19">
        <v>50001</v>
      </c>
      <c r="Z45" s="2" t="s">
        <v>108</v>
      </c>
      <c r="AA45" s="20" t="s">
        <v>13</v>
      </c>
      <c r="AB45" s="2" t="s">
        <v>58</v>
      </c>
    </row>
    <row r="46" spans="1:28" x14ac:dyDescent="0.35">
      <c r="A46" s="13">
        <v>57</v>
      </c>
      <c r="B46" s="14" t="s">
        <v>0</v>
      </c>
      <c r="C46" s="2" t="s">
        <v>1</v>
      </c>
      <c r="D46" s="2">
        <v>764518225</v>
      </c>
      <c r="E46" s="2">
        <v>56958750352</v>
      </c>
      <c r="F46" s="15">
        <v>44461</v>
      </c>
      <c r="G46" s="7">
        <f t="shared" ca="1" si="0"/>
        <v>44749</v>
      </c>
      <c r="H46" s="16">
        <f t="shared" ca="1" si="1"/>
        <v>9</v>
      </c>
      <c r="I46" s="14" t="s">
        <v>2</v>
      </c>
      <c r="J46" s="2" t="s">
        <v>247</v>
      </c>
      <c r="K46" s="2" t="s">
        <v>248</v>
      </c>
      <c r="L46" s="2" t="s">
        <v>244</v>
      </c>
      <c r="M46" s="17">
        <v>44461</v>
      </c>
      <c r="N46" s="7">
        <f t="shared" ca="1" si="2"/>
        <v>44749</v>
      </c>
      <c r="O46" s="16">
        <f t="shared" ca="1" si="3"/>
        <v>9</v>
      </c>
      <c r="P46" s="18">
        <f t="shared" ca="1" si="4"/>
        <v>-9</v>
      </c>
      <c r="Q46" s="15" t="str">
        <f t="shared" ca="1" si="5"/>
        <v>En Arriendo</v>
      </c>
      <c r="R46" s="2" t="s">
        <v>245</v>
      </c>
      <c r="S46" s="2" t="s">
        <v>246</v>
      </c>
      <c r="T46" s="2" t="s">
        <v>249</v>
      </c>
      <c r="U46" s="2" t="s">
        <v>250</v>
      </c>
      <c r="V46" s="19" t="s">
        <v>10</v>
      </c>
      <c r="W46" s="19"/>
      <c r="X46" s="2" t="s">
        <v>251</v>
      </c>
      <c r="Y46" s="19">
        <v>120263</v>
      </c>
      <c r="Z46" s="2" t="s">
        <v>252</v>
      </c>
      <c r="AA46" s="20" t="s">
        <v>13</v>
      </c>
      <c r="AB46" s="2" t="s">
        <v>13</v>
      </c>
    </row>
    <row r="47" spans="1:28" x14ac:dyDescent="0.35">
      <c r="A47" s="13">
        <v>59</v>
      </c>
      <c r="B47" s="14" t="s">
        <v>0</v>
      </c>
      <c r="C47" s="2" t="s">
        <v>1</v>
      </c>
      <c r="D47" s="2">
        <v>764518225</v>
      </c>
      <c r="E47" s="2">
        <v>56958750927</v>
      </c>
      <c r="F47" s="15">
        <v>44461</v>
      </c>
      <c r="G47" s="7">
        <f t="shared" ca="1" si="0"/>
        <v>44749</v>
      </c>
      <c r="H47" s="16">
        <f t="shared" ca="1" si="1"/>
        <v>9</v>
      </c>
      <c r="I47" s="14" t="s">
        <v>2</v>
      </c>
      <c r="J47" s="2" t="s">
        <v>258</v>
      </c>
      <c r="K47" s="2" t="s">
        <v>259</v>
      </c>
      <c r="L47" s="2" t="s">
        <v>244</v>
      </c>
      <c r="M47" s="17">
        <v>44461</v>
      </c>
      <c r="N47" s="7">
        <f t="shared" ca="1" si="2"/>
        <v>44749</v>
      </c>
      <c r="O47" s="16">
        <f t="shared" ca="1" si="3"/>
        <v>9</v>
      </c>
      <c r="P47" s="18">
        <f t="shared" ca="1" si="4"/>
        <v>-9</v>
      </c>
      <c r="Q47" s="15" t="str">
        <f t="shared" ca="1" si="5"/>
        <v>En Arriendo</v>
      </c>
      <c r="R47" s="2" t="s">
        <v>245</v>
      </c>
      <c r="S47" s="2" t="s">
        <v>246</v>
      </c>
      <c r="T47" s="2" t="s">
        <v>260</v>
      </c>
      <c r="U47" s="2" t="s">
        <v>174</v>
      </c>
      <c r="V47" s="19" t="s">
        <v>165</v>
      </c>
      <c r="W47" s="19"/>
      <c r="X47" s="2" t="s">
        <v>251</v>
      </c>
      <c r="Y47" s="19">
        <v>130032</v>
      </c>
      <c r="Z47" s="2" t="s">
        <v>176</v>
      </c>
      <c r="AA47" s="20" t="s">
        <v>13</v>
      </c>
      <c r="AB47" s="2" t="s">
        <v>13</v>
      </c>
    </row>
    <row r="48" spans="1:28" x14ac:dyDescent="0.35">
      <c r="A48" s="13">
        <v>63</v>
      </c>
      <c r="B48" s="14" t="s">
        <v>0</v>
      </c>
      <c r="C48" s="2" t="s">
        <v>1</v>
      </c>
      <c r="D48" s="2">
        <v>764518225</v>
      </c>
      <c r="E48" s="2">
        <v>56965095235</v>
      </c>
      <c r="F48" s="15">
        <v>43797</v>
      </c>
      <c r="G48" s="7">
        <f t="shared" ca="1" si="0"/>
        <v>44749</v>
      </c>
      <c r="H48" s="16">
        <f t="shared" ca="1" si="1"/>
        <v>31</v>
      </c>
      <c r="I48" s="14" t="s">
        <v>2</v>
      </c>
      <c r="J48" s="2" t="s">
        <v>271</v>
      </c>
      <c r="K48" s="2" t="s">
        <v>272</v>
      </c>
      <c r="L48" s="2" t="s">
        <v>273</v>
      </c>
      <c r="M48" s="17">
        <v>43797</v>
      </c>
      <c r="N48" s="7">
        <f t="shared" ca="1" si="2"/>
        <v>44749</v>
      </c>
      <c r="O48" s="16">
        <f t="shared" ca="1" si="3"/>
        <v>31</v>
      </c>
      <c r="P48" s="18">
        <f t="shared" ca="1" si="4"/>
        <v>13</v>
      </c>
      <c r="Q48" s="15" t="str">
        <f t="shared" ca="1" si="5"/>
        <v>Terminado</v>
      </c>
      <c r="R48" s="2" t="s">
        <v>26</v>
      </c>
      <c r="S48" s="2" t="s">
        <v>7</v>
      </c>
      <c r="T48" s="2" t="s">
        <v>274</v>
      </c>
      <c r="U48" s="2" t="s">
        <v>275</v>
      </c>
      <c r="V48" s="19" t="s">
        <v>106</v>
      </c>
      <c r="W48" s="19"/>
      <c r="X48" s="2" t="s">
        <v>180</v>
      </c>
      <c r="Y48" s="19">
        <v>130042</v>
      </c>
      <c r="Z48" s="2" t="s">
        <v>276</v>
      </c>
      <c r="AA48" s="20" t="s">
        <v>13</v>
      </c>
      <c r="AB48" s="2" t="s">
        <v>58</v>
      </c>
    </row>
    <row r="49" spans="1:28" x14ac:dyDescent="0.35">
      <c r="A49" s="5">
        <v>64</v>
      </c>
      <c r="B49" s="6" t="s">
        <v>0</v>
      </c>
      <c r="C49" s="1" t="s">
        <v>1</v>
      </c>
      <c r="D49" s="1">
        <v>764518225</v>
      </c>
      <c r="E49" s="1">
        <v>56965976887</v>
      </c>
      <c r="F49" s="7">
        <v>43720</v>
      </c>
      <c r="G49" s="7">
        <f t="shared" ca="1" si="0"/>
        <v>44749</v>
      </c>
      <c r="H49" s="8">
        <f t="shared" ca="1" si="1"/>
        <v>33</v>
      </c>
      <c r="I49" s="6" t="s">
        <v>2</v>
      </c>
      <c r="J49" s="1" t="s">
        <v>277</v>
      </c>
      <c r="K49" s="1" t="s">
        <v>278</v>
      </c>
      <c r="L49" s="1" t="s">
        <v>5</v>
      </c>
      <c r="M49" s="9">
        <v>43720</v>
      </c>
      <c r="N49" s="7">
        <f t="shared" ca="1" si="2"/>
        <v>44749</v>
      </c>
      <c r="O49" s="8">
        <f t="shared" ca="1" si="3"/>
        <v>33</v>
      </c>
      <c r="P49" s="10">
        <f t="shared" ca="1" si="4"/>
        <v>15</v>
      </c>
      <c r="Q49" s="7" t="str">
        <f t="shared" ca="1" si="5"/>
        <v>Terminado</v>
      </c>
      <c r="R49" s="1" t="s">
        <v>6</v>
      </c>
      <c r="S49" s="1" t="s">
        <v>7</v>
      </c>
      <c r="T49" s="1" t="s">
        <v>279</v>
      </c>
      <c r="U49" s="1" t="s">
        <v>280</v>
      </c>
      <c r="V49" s="11" t="s">
        <v>10</v>
      </c>
      <c r="W49" s="11"/>
      <c r="X49" s="1" t="s">
        <v>68</v>
      </c>
      <c r="Y49" s="11">
        <v>120187</v>
      </c>
      <c r="Z49" s="1" t="s">
        <v>281</v>
      </c>
      <c r="AA49" s="12" t="s">
        <v>13</v>
      </c>
      <c r="AB49" s="1" t="s">
        <v>13</v>
      </c>
    </row>
    <row r="50" spans="1:28" x14ac:dyDescent="0.35">
      <c r="A50" s="13">
        <v>65</v>
      </c>
      <c r="B50" s="14" t="s">
        <v>0</v>
      </c>
      <c r="C50" s="2" t="s">
        <v>1</v>
      </c>
      <c r="D50" s="2">
        <v>764518225</v>
      </c>
      <c r="E50" s="2">
        <v>56966080600</v>
      </c>
      <c r="F50" s="15">
        <v>43677</v>
      </c>
      <c r="G50" s="7">
        <f t="shared" ca="1" si="0"/>
        <v>44749</v>
      </c>
      <c r="H50" s="16">
        <f t="shared" ca="1" si="1"/>
        <v>35</v>
      </c>
      <c r="I50" s="14" t="s">
        <v>2</v>
      </c>
      <c r="J50" s="2" t="s">
        <v>282</v>
      </c>
      <c r="K50" s="2" t="s">
        <v>283</v>
      </c>
      <c r="L50" s="2" t="s">
        <v>21</v>
      </c>
      <c r="M50" s="17">
        <v>43677</v>
      </c>
      <c r="N50" s="7">
        <f t="shared" ca="1" si="2"/>
        <v>44749</v>
      </c>
      <c r="O50" s="16">
        <f t="shared" ca="1" si="3"/>
        <v>35</v>
      </c>
      <c r="P50" s="18">
        <f t="shared" ca="1" si="4"/>
        <v>17</v>
      </c>
      <c r="Q50" s="15" t="str">
        <f t="shared" ca="1" si="5"/>
        <v>Terminado</v>
      </c>
      <c r="R50" s="2" t="s">
        <v>26</v>
      </c>
      <c r="S50" s="2" t="s">
        <v>7</v>
      </c>
      <c r="T50" s="41" t="s">
        <v>284</v>
      </c>
      <c r="U50" s="2" t="s">
        <v>285</v>
      </c>
      <c r="V50" s="19" t="s">
        <v>286</v>
      </c>
      <c r="W50" s="19" t="s">
        <v>1761</v>
      </c>
      <c r="X50" s="2" t="s">
        <v>287</v>
      </c>
      <c r="Y50" s="19">
        <v>30004</v>
      </c>
      <c r="Z50" s="2" t="s">
        <v>288</v>
      </c>
      <c r="AA50" s="20" t="s">
        <v>13</v>
      </c>
      <c r="AB50" s="2" t="s">
        <v>58</v>
      </c>
    </row>
    <row r="51" spans="1:28" x14ac:dyDescent="0.35">
      <c r="A51" s="13">
        <v>67</v>
      </c>
      <c r="B51" s="14" t="s">
        <v>0</v>
      </c>
      <c r="C51" s="2" t="s">
        <v>1</v>
      </c>
      <c r="D51" s="2">
        <v>764518225</v>
      </c>
      <c r="E51" s="2">
        <v>56966740789</v>
      </c>
      <c r="F51" s="15">
        <v>43819</v>
      </c>
      <c r="G51" s="7">
        <f t="shared" ca="1" si="0"/>
        <v>44749</v>
      </c>
      <c r="H51" s="16">
        <f t="shared" ca="1" si="1"/>
        <v>30</v>
      </c>
      <c r="I51" s="14" t="s">
        <v>2</v>
      </c>
      <c r="J51" s="2" t="s">
        <v>291</v>
      </c>
      <c r="K51" s="2" t="s">
        <v>292</v>
      </c>
      <c r="L51" s="2" t="s">
        <v>21</v>
      </c>
      <c r="M51" s="17">
        <v>43819</v>
      </c>
      <c r="N51" s="7">
        <f t="shared" ca="1" si="2"/>
        <v>44749</v>
      </c>
      <c r="O51" s="16">
        <f t="shared" ca="1" si="3"/>
        <v>30</v>
      </c>
      <c r="P51" s="18">
        <f t="shared" ca="1" si="4"/>
        <v>12</v>
      </c>
      <c r="Q51" s="15" t="str">
        <f t="shared" ca="1" si="5"/>
        <v>Terminado</v>
      </c>
      <c r="R51" s="2" t="s">
        <v>6</v>
      </c>
      <c r="S51" s="2" t="s">
        <v>7</v>
      </c>
      <c r="T51" s="2" t="s">
        <v>293</v>
      </c>
      <c r="U51" s="2" t="s">
        <v>34</v>
      </c>
      <c r="V51" s="19" t="s">
        <v>35</v>
      </c>
      <c r="W51" s="19"/>
      <c r="X51" s="2" t="s">
        <v>36</v>
      </c>
      <c r="Y51" s="19">
        <v>120007</v>
      </c>
      <c r="Z51" s="2" t="s">
        <v>37</v>
      </c>
      <c r="AA51" s="20" t="s">
        <v>13</v>
      </c>
      <c r="AB51" s="2" t="s">
        <v>13</v>
      </c>
    </row>
    <row r="52" spans="1:28" x14ac:dyDescent="0.35">
      <c r="A52" s="5">
        <v>68</v>
      </c>
      <c r="B52" s="6" t="s">
        <v>0</v>
      </c>
      <c r="C52" s="1" t="s">
        <v>1</v>
      </c>
      <c r="D52" s="1">
        <v>764518225</v>
      </c>
      <c r="E52" s="1">
        <v>56966743813</v>
      </c>
      <c r="F52" s="7">
        <v>44068</v>
      </c>
      <c r="G52" s="7">
        <f t="shared" ca="1" si="0"/>
        <v>44749</v>
      </c>
      <c r="H52" s="8">
        <f t="shared" ca="1" si="1"/>
        <v>22</v>
      </c>
      <c r="I52" s="6" t="s">
        <v>2</v>
      </c>
      <c r="J52" s="1" t="s">
        <v>294</v>
      </c>
      <c r="K52" s="1" t="s">
        <v>295</v>
      </c>
      <c r="L52" s="1" t="s">
        <v>53</v>
      </c>
      <c r="M52" s="9">
        <v>44068</v>
      </c>
      <c r="N52" s="7">
        <f t="shared" ca="1" si="2"/>
        <v>44749</v>
      </c>
      <c r="O52" s="8">
        <f t="shared" ca="1" si="3"/>
        <v>22</v>
      </c>
      <c r="P52" s="10">
        <f t="shared" ca="1" si="4"/>
        <v>4</v>
      </c>
      <c r="Q52" s="7" t="str">
        <f t="shared" ca="1" si="5"/>
        <v>Terminado</v>
      </c>
      <c r="R52" s="1" t="s">
        <v>6</v>
      </c>
      <c r="S52" s="1" t="s">
        <v>7</v>
      </c>
      <c r="T52" s="1" t="s">
        <v>296</v>
      </c>
      <c r="U52" s="1" t="s">
        <v>42</v>
      </c>
      <c r="V52" s="11" t="s">
        <v>10</v>
      </c>
      <c r="W52" s="11"/>
      <c r="X52" s="1" t="s">
        <v>153</v>
      </c>
      <c r="Y52" s="11">
        <v>40002</v>
      </c>
      <c r="Z52" s="1" t="s">
        <v>10</v>
      </c>
      <c r="AA52" s="12" t="s">
        <v>13</v>
      </c>
      <c r="AB52" s="1" t="s">
        <v>58</v>
      </c>
    </row>
    <row r="53" spans="1:28" x14ac:dyDescent="0.35">
      <c r="A53" s="5">
        <v>70</v>
      </c>
      <c r="B53" s="6" t="s">
        <v>0</v>
      </c>
      <c r="C53" s="1" t="s">
        <v>1</v>
      </c>
      <c r="D53" s="1">
        <v>764518225</v>
      </c>
      <c r="E53" s="1">
        <v>56966867059</v>
      </c>
      <c r="F53" s="7">
        <v>44328</v>
      </c>
      <c r="G53" s="7">
        <f t="shared" ca="1" si="0"/>
        <v>44749</v>
      </c>
      <c r="H53" s="8">
        <f t="shared" ca="1" si="1"/>
        <v>13</v>
      </c>
      <c r="I53" s="6" t="s">
        <v>2</v>
      </c>
      <c r="J53" s="1" t="s">
        <v>299</v>
      </c>
      <c r="K53" s="1" t="s">
        <v>300</v>
      </c>
      <c r="L53" s="1" t="s">
        <v>301</v>
      </c>
      <c r="M53" s="9">
        <v>1</v>
      </c>
      <c r="N53" s="7">
        <f t="shared" ca="1" si="2"/>
        <v>44749</v>
      </c>
      <c r="O53" s="8">
        <f t="shared" ca="1" si="3"/>
        <v>1470</v>
      </c>
      <c r="P53" s="10">
        <f t="shared" ca="1" si="4"/>
        <v>1452</v>
      </c>
      <c r="Q53" s="7" t="str">
        <f t="shared" ca="1" si="5"/>
        <v>Terminado</v>
      </c>
      <c r="R53" s="1" t="s">
        <v>302</v>
      </c>
      <c r="S53" s="1" t="s">
        <v>246</v>
      </c>
      <c r="T53" s="1" t="s">
        <v>260</v>
      </c>
      <c r="U53" s="1" t="s">
        <v>164</v>
      </c>
      <c r="V53" s="11" t="s">
        <v>165</v>
      </c>
      <c r="W53" s="11"/>
      <c r="X53" s="1" t="s">
        <v>251</v>
      </c>
      <c r="Y53" s="11">
        <v>130033</v>
      </c>
      <c r="Z53" s="1" t="s">
        <v>166</v>
      </c>
      <c r="AA53" s="12" t="s">
        <v>13</v>
      </c>
      <c r="AB53" s="1" t="s">
        <v>13</v>
      </c>
    </row>
    <row r="54" spans="1:28" x14ac:dyDescent="0.35">
      <c r="A54" s="13">
        <v>71</v>
      </c>
      <c r="B54" s="14" t="s">
        <v>0</v>
      </c>
      <c r="C54" s="2" t="s">
        <v>1</v>
      </c>
      <c r="D54" s="2">
        <v>764518225</v>
      </c>
      <c r="E54" s="2">
        <v>56967030645</v>
      </c>
      <c r="F54" s="15">
        <v>44328</v>
      </c>
      <c r="G54" s="7">
        <f t="shared" ca="1" si="0"/>
        <v>44749</v>
      </c>
      <c r="H54" s="16">
        <f t="shared" ca="1" si="1"/>
        <v>13</v>
      </c>
      <c r="I54" s="14" t="s">
        <v>2</v>
      </c>
      <c r="J54" s="2" t="s">
        <v>303</v>
      </c>
      <c r="K54" s="2" t="s">
        <v>300</v>
      </c>
      <c r="L54" s="2" t="s">
        <v>301</v>
      </c>
      <c r="M54" s="17">
        <v>1</v>
      </c>
      <c r="N54" s="7">
        <f t="shared" ca="1" si="2"/>
        <v>44749</v>
      </c>
      <c r="O54" s="16">
        <f t="shared" ca="1" si="3"/>
        <v>1470</v>
      </c>
      <c r="P54" s="18">
        <f t="shared" ca="1" si="4"/>
        <v>1452</v>
      </c>
      <c r="Q54" s="15" t="str">
        <f t="shared" ca="1" si="5"/>
        <v>Terminado</v>
      </c>
      <c r="R54" s="2" t="s">
        <v>302</v>
      </c>
      <c r="S54" s="2" t="s">
        <v>246</v>
      </c>
      <c r="T54" s="2" t="s">
        <v>260</v>
      </c>
      <c r="U54" s="2" t="s">
        <v>164</v>
      </c>
      <c r="V54" s="19" t="s">
        <v>165</v>
      </c>
      <c r="W54" s="19"/>
      <c r="X54" s="2" t="s">
        <v>251</v>
      </c>
      <c r="Y54" s="19">
        <v>130033</v>
      </c>
      <c r="Z54" s="2" t="s">
        <v>166</v>
      </c>
      <c r="AA54" s="20" t="s">
        <v>13</v>
      </c>
      <c r="AB54" s="2" t="s">
        <v>13</v>
      </c>
    </row>
    <row r="55" spans="1:28" x14ac:dyDescent="0.35">
      <c r="A55" s="5">
        <v>72</v>
      </c>
      <c r="B55" s="6" t="s">
        <v>0</v>
      </c>
      <c r="C55" s="1" t="s">
        <v>1</v>
      </c>
      <c r="D55" s="1">
        <v>764518225</v>
      </c>
      <c r="E55" s="1">
        <v>56967205435</v>
      </c>
      <c r="F55" s="7">
        <v>44328</v>
      </c>
      <c r="G55" s="7">
        <f t="shared" ca="1" si="0"/>
        <v>44749</v>
      </c>
      <c r="H55" s="8">
        <f t="shared" ca="1" si="1"/>
        <v>13</v>
      </c>
      <c r="I55" s="6" t="s">
        <v>2</v>
      </c>
      <c r="J55" s="1" t="s">
        <v>304</v>
      </c>
      <c r="K55" s="1" t="s">
        <v>300</v>
      </c>
      <c r="L55" s="1" t="s">
        <v>301</v>
      </c>
      <c r="M55" s="9">
        <v>1</v>
      </c>
      <c r="N55" s="7">
        <f t="shared" ca="1" si="2"/>
        <v>44749</v>
      </c>
      <c r="O55" s="8">
        <f t="shared" ca="1" si="3"/>
        <v>1470</v>
      </c>
      <c r="P55" s="10">
        <f t="shared" ca="1" si="4"/>
        <v>1452</v>
      </c>
      <c r="Q55" s="7" t="str">
        <f t="shared" ca="1" si="5"/>
        <v>Terminado</v>
      </c>
      <c r="R55" s="1" t="s">
        <v>302</v>
      </c>
      <c r="S55" s="1" t="s">
        <v>246</v>
      </c>
      <c r="T55" s="1" t="s">
        <v>260</v>
      </c>
      <c r="U55" s="1" t="s">
        <v>164</v>
      </c>
      <c r="V55" s="11" t="s">
        <v>165</v>
      </c>
      <c r="W55" s="11"/>
      <c r="X55" s="1" t="s">
        <v>251</v>
      </c>
      <c r="Y55" s="11">
        <v>130033</v>
      </c>
      <c r="Z55" s="1" t="s">
        <v>166</v>
      </c>
      <c r="AA55" s="12" t="s">
        <v>13</v>
      </c>
      <c r="AB55" s="1" t="s">
        <v>13</v>
      </c>
    </row>
    <row r="56" spans="1:28" x14ac:dyDescent="0.35">
      <c r="A56" s="5">
        <v>74</v>
      </c>
      <c r="B56" s="6" t="s">
        <v>0</v>
      </c>
      <c r="C56" s="1" t="s">
        <v>1</v>
      </c>
      <c r="D56" s="1">
        <v>764518225</v>
      </c>
      <c r="E56" s="1">
        <v>56968011617</v>
      </c>
      <c r="F56" s="7">
        <v>44328</v>
      </c>
      <c r="G56" s="7">
        <f t="shared" ca="1" si="0"/>
        <v>44749</v>
      </c>
      <c r="H56" s="8">
        <f t="shared" ca="1" si="1"/>
        <v>13</v>
      </c>
      <c r="I56" s="6" t="s">
        <v>2</v>
      </c>
      <c r="J56" s="1" t="s">
        <v>307</v>
      </c>
      <c r="K56" s="1" t="s">
        <v>300</v>
      </c>
      <c r="L56" s="1" t="s">
        <v>301</v>
      </c>
      <c r="M56" s="9">
        <v>1</v>
      </c>
      <c r="N56" s="7">
        <f t="shared" ca="1" si="2"/>
        <v>44749</v>
      </c>
      <c r="O56" s="8">
        <f t="shared" ca="1" si="3"/>
        <v>1470</v>
      </c>
      <c r="P56" s="10">
        <f t="shared" ca="1" si="4"/>
        <v>1452</v>
      </c>
      <c r="Q56" s="7" t="str">
        <f t="shared" ca="1" si="5"/>
        <v>Terminado</v>
      </c>
      <c r="R56" s="1" t="s">
        <v>302</v>
      </c>
      <c r="S56" s="1" t="s">
        <v>246</v>
      </c>
      <c r="T56" s="1" t="s">
        <v>260</v>
      </c>
      <c r="U56" s="1" t="s">
        <v>164</v>
      </c>
      <c r="V56" s="11" t="s">
        <v>165</v>
      </c>
      <c r="W56" s="11"/>
      <c r="X56" s="1" t="s">
        <v>251</v>
      </c>
      <c r="Y56" s="11">
        <v>130033</v>
      </c>
      <c r="Z56" s="1" t="s">
        <v>166</v>
      </c>
      <c r="AA56" s="12" t="s">
        <v>13</v>
      </c>
      <c r="AB56" s="1" t="s">
        <v>13</v>
      </c>
    </row>
    <row r="57" spans="1:28" x14ac:dyDescent="0.35">
      <c r="A57" s="13">
        <v>75</v>
      </c>
      <c r="B57" s="14" t="s">
        <v>0</v>
      </c>
      <c r="C57" s="2" t="s">
        <v>1</v>
      </c>
      <c r="D57" s="2">
        <v>764518225</v>
      </c>
      <c r="E57" s="2">
        <v>56968066875</v>
      </c>
      <c r="F57" s="15">
        <v>44364</v>
      </c>
      <c r="G57" s="7">
        <f t="shared" ca="1" si="0"/>
        <v>44749</v>
      </c>
      <c r="H57" s="16">
        <f t="shared" ca="1" si="1"/>
        <v>12</v>
      </c>
      <c r="I57" s="14" t="s">
        <v>2</v>
      </c>
      <c r="J57" s="2" t="s">
        <v>308</v>
      </c>
      <c r="K57" s="2" t="s">
        <v>309</v>
      </c>
      <c r="L57" s="2" t="s">
        <v>310</v>
      </c>
      <c r="M57" s="17">
        <v>44364</v>
      </c>
      <c r="N57" s="7">
        <f t="shared" ca="1" si="2"/>
        <v>44749</v>
      </c>
      <c r="O57" s="16">
        <f t="shared" ca="1" si="3"/>
        <v>12</v>
      </c>
      <c r="P57" s="18">
        <f t="shared" ca="1" si="4"/>
        <v>-6</v>
      </c>
      <c r="Q57" s="15" t="str">
        <f t="shared" ca="1" si="5"/>
        <v>En Arriendo</v>
      </c>
      <c r="R57" s="2" t="s">
        <v>245</v>
      </c>
      <c r="S57" s="2" t="s">
        <v>246</v>
      </c>
      <c r="T57" s="2" t="s">
        <v>311</v>
      </c>
      <c r="U57" s="2" t="s">
        <v>42</v>
      </c>
      <c r="V57" s="19" t="s">
        <v>311</v>
      </c>
      <c r="W57" s="19"/>
      <c r="X57" s="2" t="s">
        <v>311</v>
      </c>
      <c r="Y57" s="19">
        <v>10001</v>
      </c>
      <c r="Z57" s="2" t="s">
        <v>311</v>
      </c>
      <c r="AA57" s="20" t="s">
        <v>13</v>
      </c>
      <c r="AB57" s="2" t="s">
        <v>44</v>
      </c>
    </row>
    <row r="58" spans="1:28" x14ac:dyDescent="0.35">
      <c r="A58" s="5">
        <v>76</v>
      </c>
      <c r="B58" s="6" t="s">
        <v>0</v>
      </c>
      <c r="C58" s="1" t="s">
        <v>1</v>
      </c>
      <c r="D58" s="1">
        <v>764518225</v>
      </c>
      <c r="E58" s="1">
        <v>56968500720</v>
      </c>
      <c r="F58" s="7">
        <v>43741</v>
      </c>
      <c r="G58" s="7">
        <f t="shared" ca="1" si="0"/>
        <v>44749</v>
      </c>
      <c r="H58" s="8">
        <f t="shared" ca="1" si="1"/>
        <v>33</v>
      </c>
      <c r="I58" s="6" t="s">
        <v>2</v>
      </c>
      <c r="J58" s="1" t="s">
        <v>312</v>
      </c>
      <c r="K58" s="1" t="s">
        <v>313</v>
      </c>
      <c r="L58" s="1" t="s">
        <v>314</v>
      </c>
      <c r="M58" s="9">
        <v>43741</v>
      </c>
      <c r="N58" s="7">
        <f t="shared" ca="1" si="2"/>
        <v>44749</v>
      </c>
      <c r="O58" s="8">
        <f t="shared" ca="1" si="3"/>
        <v>33</v>
      </c>
      <c r="P58" s="10">
        <f t="shared" ca="1" si="4"/>
        <v>15</v>
      </c>
      <c r="Q58" s="7" t="str">
        <f t="shared" ca="1" si="5"/>
        <v>Terminado</v>
      </c>
      <c r="R58" s="1" t="s">
        <v>6</v>
      </c>
      <c r="S58" s="1" t="s">
        <v>7</v>
      </c>
      <c r="T58" s="43" t="s">
        <v>315</v>
      </c>
      <c r="U58" s="1" t="s">
        <v>55</v>
      </c>
      <c r="V58" s="11" t="s">
        <v>10</v>
      </c>
      <c r="W58" s="11"/>
      <c r="X58" s="1" t="s">
        <v>56</v>
      </c>
      <c r="Y58" s="11">
        <v>120001</v>
      </c>
      <c r="Z58" s="1" t="s">
        <v>57</v>
      </c>
      <c r="AA58" s="12" t="s">
        <v>13</v>
      </c>
      <c r="AB58" s="1" t="s">
        <v>58</v>
      </c>
    </row>
    <row r="59" spans="1:28" x14ac:dyDescent="0.35">
      <c r="A59" s="13">
        <v>77</v>
      </c>
      <c r="B59" s="14" t="s">
        <v>0</v>
      </c>
      <c r="C59" s="2" t="s">
        <v>1</v>
      </c>
      <c r="D59" s="2">
        <v>764518225</v>
      </c>
      <c r="E59" s="2">
        <v>56968514751</v>
      </c>
      <c r="F59" s="15">
        <v>44008</v>
      </c>
      <c r="G59" s="7">
        <f t="shared" ca="1" si="0"/>
        <v>44749</v>
      </c>
      <c r="H59" s="16">
        <f t="shared" ca="1" si="1"/>
        <v>24</v>
      </c>
      <c r="I59" s="14" t="s">
        <v>2</v>
      </c>
      <c r="J59" s="2" t="s">
        <v>316</v>
      </c>
      <c r="K59" s="2" t="s">
        <v>317</v>
      </c>
      <c r="L59" s="2" t="s">
        <v>47</v>
      </c>
      <c r="M59" s="17">
        <v>44008</v>
      </c>
      <c r="N59" s="7">
        <f t="shared" ca="1" si="2"/>
        <v>44749</v>
      </c>
      <c r="O59" s="16">
        <f t="shared" ca="1" si="3"/>
        <v>24</v>
      </c>
      <c r="P59" s="18">
        <f t="shared" ca="1" si="4"/>
        <v>6</v>
      </c>
      <c r="Q59" s="15" t="str">
        <f t="shared" ca="1" si="5"/>
        <v>Terminado</v>
      </c>
      <c r="R59" s="2" t="s">
        <v>6</v>
      </c>
      <c r="S59" s="2" t="s">
        <v>7</v>
      </c>
      <c r="T59" s="41" t="s">
        <v>318</v>
      </c>
      <c r="U59" s="2" t="s">
        <v>42</v>
      </c>
      <c r="V59" s="19" t="s">
        <v>10</v>
      </c>
      <c r="W59" s="19"/>
      <c r="X59" s="2" t="s">
        <v>36</v>
      </c>
      <c r="Y59" s="19">
        <v>40002</v>
      </c>
      <c r="Z59" s="2" t="s">
        <v>10</v>
      </c>
      <c r="AA59" s="20" t="s">
        <v>13</v>
      </c>
      <c r="AB59" s="2" t="s">
        <v>13</v>
      </c>
    </row>
    <row r="60" spans="1:28" x14ac:dyDescent="0.35">
      <c r="A60" s="13">
        <v>78</v>
      </c>
      <c r="B60" s="14" t="s">
        <v>0</v>
      </c>
      <c r="C60" s="2" t="s">
        <v>1</v>
      </c>
      <c r="D60" s="2">
        <v>764518225</v>
      </c>
      <c r="E60" s="2">
        <v>56968593197</v>
      </c>
      <c r="F60" s="15">
        <v>44364</v>
      </c>
      <c r="G60" s="7">
        <f t="shared" ca="1" si="0"/>
        <v>44749</v>
      </c>
      <c r="H60" s="16">
        <f t="shared" ca="1" si="1"/>
        <v>12</v>
      </c>
      <c r="I60" s="14" t="s">
        <v>2</v>
      </c>
      <c r="J60" s="2" t="s">
        <v>323</v>
      </c>
      <c r="K60" s="2" t="s">
        <v>324</v>
      </c>
      <c r="L60" s="2" t="s">
        <v>310</v>
      </c>
      <c r="M60" s="17">
        <v>44364</v>
      </c>
      <c r="N60" s="7">
        <f t="shared" ca="1" si="2"/>
        <v>44749</v>
      </c>
      <c r="O60" s="16">
        <f t="shared" ca="1" si="3"/>
        <v>12</v>
      </c>
      <c r="P60" s="18">
        <f t="shared" ca="1" si="4"/>
        <v>-6</v>
      </c>
      <c r="Q60" s="15" t="str">
        <f t="shared" ca="1" si="5"/>
        <v>En Arriendo</v>
      </c>
      <c r="R60" s="2" t="s">
        <v>245</v>
      </c>
      <c r="S60" s="2" t="s">
        <v>246</v>
      </c>
      <c r="T60" s="2" t="s">
        <v>325</v>
      </c>
      <c r="U60" s="2" t="s">
        <v>326</v>
      </c>
      <c r="V60" s="19" t="s">
        <v>10</v>
      </c>
      <c r="W60" s="19"/>
      <c r="X60" s="2" t="s">
        <v>327</v>
      </c>
      <c r="Y60" s="19">
        <v>120011</v>
      </c>
      <c r="Z60" s="2" t="s">
        <v>328</v>
      </c>
      <c r="AA60" s="20" t="s">
        <v>13</v>
      </c>
      <c r="AB60" s="2" t="s">
        <v>13</v>
      </c>
    </row>
    <row r="61" spans="1:28" x14ac:dyDescent="0.35">
      <c r="A61" s="5">
        <v>79</v>
      </c>
      <c r="B61" s="6" t="s">
        <v>0</v>
      </c>
      <c r="C61" s="1" t="s">
        <v>1</v>
      </c>
      <c r="D61" s="1">
        <v>764518225</v>
      </c>
      <c r="E61" s="1">
        <v>56968610954</v>
      </c>
      <c r="F61" s="7">
        <v>44008</v>
      </c>
      <c r="G61" s="7">
        <f t="shared" ca="1" si="0"/>
        <v>44749</v>
      </c>
      <c r="H61" s="8">
        <f t="shared" ca="1" si="1"/>
        <v>24</v>
      </c>
      <c r="I61" s="6" t="s">
        <v>2</v>
      </c>
      <c r="J61" s="1" t="s">
        <v>329</v>
      </c>
      <c r="K61" s="1" t="s">
        <v>330</v>
      </c>
      <c r="L61" s="1" t="s">
        <v>53</v>
      </c>
      <c r="M61" s="9">
        <v>44008</v>
      </c>
      <c r="N61" s="7">
        <f t="shared" ca="1" si="2"/>
        <v>44749</v>
      </c>
      <c r="O61" s="8">
        <f t="shared" ca="1" si="3"/>
        <v>24</v>
      </c>
      <c r="P61" s="10">
        <f t="shared" ca="1" si="4"/>
        <v>6</v>
      </c>
      <c r="Q61" s="7" t="str">
        <f t="shared" ca="1" si="5"/>
        <v>Terminado</v>
      </c>
      <c r="R61" s="1" t="s">
        <v>6</v>
      </c>
      <c r="S61" s="1" t="s">
        <v>7</v>
      </c>
      <c r="T61" s="1" t="s">
        <v>331</v>
      </c>
      <c r="U61" s="1" t="s">
        <v>42</v>
      </c>
      <c r="V61" s="11" t="s">
        <v>10</v>
      </c>
      <c r="W61" s="11"/>
      <c r="X61" s="1" t="s">
        <v>56</v>
      </c>
      <c r="Y61" s="11">
        <v>40002</v>
      </c>
      <c r="Z61" s="1" t="s">
        <v>10</v>
      </c>
      <c r="AA61" s="12" t="s">
        <v>13</v>
      </c>
      <c r="AB61" s="1" t="s">
        <v>58</v>
      </c>
    </row>
    <row r="62" spans="1:28" x14ac:dyDescent="0.35">
      <c r="A62" s="5"/>
      <c r="B62" s="6" t="s">
        <v>0</v>
      </c>
      <c r="C62" s="1" t="s">
        <v>1</v>
      </c>
      <c r="D62" s="1">
        <v>764518225</v>
      </c>
      <c r="E62" s="1">
        <v>56985808693</v>
      </c>
      <c r="F62" s="7">
        <v>44727</v>
      </c>
      <c r="G62" s="7">
        <f t="shared" ca="1" si="0"/>
        <v>44749</v>
      </c>
      <c r="H62" s="8">
        <f t="shared" ca="1" si="1"/>
        <v>0</v>
      </c>
      <c r="I62" s="6" t="s">
        <v>2</v>
      </c>
      <c r="J62" s="1" t="s">
        <v>1807</v>
      </c>
      <c r="K62" s="1" t="s">
        <v>1808</v>
      </c>
      <c r="L62" s="1" t="s">
        <v>1766</v>
      </c>
      <c r="M62" s="9">
        <v>44727</v>
      </c>
      <c r="N62" s="7">
        <f t="shared" ca="1" si="2"/>
        <v>44749</v>
      </c>
      <c r="O62" s="8">
        <f t="shared" ca="1" si="3"/>
        <v>0</v>
      </c>
      <c r="P62" s="10">
        <f t="shared" ca="1" si="4"/>
        <v>-18</v>
      </c>
      <c r="Q62" s="7" t="str">
        <f t="shared" ca="1" si="5"/>
        <v>En Arriendo</v>
      </c>
      <c r="R62" s="1" t="s">
        <v>1809</v>
      </c>
      <c r="S62" s="1" t="s">
        <v>7</v>
      </c>
      <c r="T62" s="1" t="s">
        <v>319</v>
      </c>
      <c r="U62" s="1" t="s">
        <v>42</v>
      </c>
      <c r="V62" s="11" t="s">
        <v>320</v>
      </c>
      <c r="W62" s="11"/>
      <c r="X62" s="1" t="s">
        <v>321</v>
      </c>
      <c r="Y62" s="11">
        <v>90001</v>
      </c>
      <c r="Z62" s="1" t="s">
        <v>322</v>
      </c>
      <c r="AA62" s="12" t="s">
        <v>13</v>
      </c>
      <c r="AB62" s="1" t="s">
        <v>44</v>
      </c>
    </row>
    <row r="63" spans="1:28" x14ac:dyDescent="0.35">
      <c r="A63" s="13">
        <v>80</v>
      </c>
      <c r="B63" s="14" t="s">
        <v>0</v>
      </c>
      <c r="C63" s="2" t="s">
        <v>1</v>
      </c>
      <c r="D63" s="2">
        <v>764518225</v>
      </c>
      <c r="E63" s="2">
        <v>56968620746</v>
      </c>
      <c r="F63" s="15">
        <v>44011</v>
      </c>
      <c r="G63" s="7">
        <f t="shared" ca="1" si="0"/>
        <v>44749</v>
      </c>
      <c r="H63" s="16">
        <f t="shared" ca="1" si="1"/>
        <v>24</v>
      </c>
      <c r="I63" s="14" t="s">
        <v>2</v>
      </c>
      <c r="J63" s="2" t="s">
        <v>332</v>
      </c>
      <c r="K63" s="2" t="s">
        <v>333</v>
      </c>
      <c r="L63" s="2" t="s">
        <v>53</v>
      </c>
      <c r="M63" s="17">
        <v>44011</v>
      </c>
      <c r="N63" s="7">
        <f t="shared" ca="1" si="2"/>
        <v>44749</v>
      </c>
      <c r="O63" s="16">
        <f t="shared" ca="1" si="3"/>
        <v>24</v>
      </c>
      <c r="P63" s="18">
        <f t="shared" ca="1" si="4"/>
        <v>6</v>
      </c>
      <c r="Q63" s="15" t="str">
        <f t="shared" ca="1" si="5"/>
        <v>Terminado</v>
      </c>
      <c r="R63" s="2" t="s">
        <v>6</v>
      </c>
      <c r="S63" s="2" t="s">
        <v>7</v>
      </c>
      <c r="T63" s="2" t="s">
        <v>334</v>
      </c>
      <c r="U63" s="2" t="s">
        <v>335</v>
      </c>
      <c r="V63" s="19" t="s">
        <v>35</v>
      </c>
      <c r="W63" s="19"/>
      <c r="X63" s="2" t="s">
        <v>336</v>
      </c>
      <c r="Y63" s="19">
        <v>120006</v>
      </c>
      <c r="Z63" s="2" t="s">
        <v>337</v>
      </c>
      <c r="AA63" s="20" t="s">
        <v>13</v>
      </c>
      <c r="AB63" s="2" t="s">
        <v>58</v>
      </c>
    </row>
    <row r="64" spans="1:28" x14ac:dyDescent="0.35">
      <c r="A64" s="5">
        <v>81</v>
      </c>
      <c r="B64" s="6" t="s">
        <v>0</v>
      </c>
      <c r="C64" s="1" t="s">
        <v>1</v>
      </c>
      <c r="D64" s="1">
        <v>764518225</v>
      </c>
      <c r="E64" s="1">
        <v>56968638626</v>
      </c>
      <c r="F64" s="7">
        <v>44011</v>
      </c>
      <c r="G64" s="7">
        <f t="shared" ref="G64:G127" ca="1" si="6">TODAY()</f>
        <v>44749</v>
      </c>
      <c r="H64" s="8">
        <f t="shared" ca="1" si="1"/>
        <v>24</v>
      </c>
      <c r="I64" s="6" t="s">
        <v>2</v>
      </c>
      <c r="J64" s="1" t="s">
        <v>338</v>
      </c>
      <c r="K64" s="1" t="s">
        <v>339</v>
      </c>
      <c r="L64" s="1" t="s">
        <v>47</v>
      </c>
      <c r="M64" s="9">
        <v>44011</v>
      </c>
      <c r="N64" s="7">
        <f t="shared" ref="N64:N127" ca="1" si="7">TODAY()</f>
        <v>44749</v>
      </c>
      <c r="O64" s="8">
        <f t="shared" ca="1" si="3"/>
        <v>24</v>
      </c>
      <c r="P64" s="10">
        <f t="shared" ref="P64:P95" ca="1" si="8">O64-18</f>
        <v>6</v>
      </c>
      <c r="Q64" s="7" t="str">
        <f t="shared" ca="1" si="5"/>
        <v>Terminado</v>
      </c>
      <c r="R64" s="1" t="s">
        <v>6</v>
      </c>
      <c r="S64" s="1" t="s">
        <v>7</v>
      </c>
      <c r="T64" s="1" t="s">
        <v>340</v>
      </c>
      <c r="U64" s="1" t="s">
        <v>34</v>
      </c>
      <c r="V64" s="11" t="s">
        <v>35</v>
      </c>
      <c r="W64" s="11"/>
      <c r="X64" s="1" t="s">
        <v>11</v>
      </c>
      <c r="Y64" s="11">
        <v>120007</v>
      </c>
      <c r="Z64" s="1" t="s">
        <v>37</v>
      </c>
      <c r="AA64" s="12" t="s">
        <v>13</v>
      </c>
      <c r="AB64" s="1" t="s">
        <v>13</v>
      </c>
    </row>
    <row r="65" spans="1:28" x14ac:dyDescent="0.35">
      <c r="A65" s="13">
        <v>82</v>
      </c>
      <c r="B65" s="14" t="s">
        <v>0</v>
      </c>
      <c r="C65" s="2" t="s">
        <v>1</v>
      </c>
      <c r="D65" s="2">
        <v>764518225</v>
      </c>
      <c r="E65" s="2">
        <v>56968638771</v>
      </c>
      <c r="F65" s="15">
        <v>44011</v>
      </c>
      <c r="G65" s="7">
        <f t="shared" ca="1" si="6"/>
        <v>44749</v>
      </c>
      <c r="H65" s="16">
        <f t="shared" ca="1" si="1"/>
        <v>24</v>
      </c>
      <c r="I65" s="14" t="s">
        <v>2</v>
      </c>
      <c r="J65" s="2" t="s">
        <v>341</v>
      </c>
      <c r="K65" s="2" t="s">
        <v>342</v>
      </c>
      <c r="L65" s="2" t="s">
        <v>47</v>
      </c>
      <c r="M65" s="17">
        <v>44011</v>
      </c>
      <c r="N65" s="7">
        <f t="shared" ca="1" si="7"/>
        <v>44749</v>
      </c>
      <c r="O65" s="16">
        <f t="shared" ca="1" si="3"/>
        <v>24</v>
      </c>
      <c r="P65" s="18">
        <f t="shared" ca="1" si="8"/>
        <v>6</v>
      </c>
      <c r="Q65" s="15" t="str">
        <f t="shared" ca="1" si="5"/>
        <v>Terminado</v>
      </c>
      <c r="R65" s="2" t="s">
        <v>6</v>
      </c>
      <c r="S65" s="2" t="s">
        <v>7</v>
      </c>
      <c r="T65" s="41" t="s">
        <v>343</v>
      </c>
      <c r="U65" s="2" t="s">
        <v>105</v>
      </c>
      <c r="V65" s="19" t="s">
        <v>10</v>
      </c>
      <c r="W65" s="19"/>
      <c r="X65" s="2" t="s">
        <v>11</v>
      </c>
      <c r="Y65" s="19">
        <v>40002</v>
      </c>
      <c r="Z65" s="2" t="s">
        <v>10</v>
      </c>
      <c r="AA65" s="20" t="s">
        <v>13</v>
      </c>
      <c r="AB65" s="2" t="s">
        <v>13</v>
      </c>
    </row>
    <row r="66" spans="1:28" x14ac:dyDescent="0.35">
      <c r="A66" s="5">
        <v>83</v>
      </c>
      <c r="B66" s="6" t="s">
        <v>0</v>
      </c>
      <c r="C66" s="1" t="s">
        <v>1</v>
      </c>
      <c r="D66" s="1">
        <v>764518225</v>
      </c>
      <c r="E66" s="1">
        <v>56968638873</v>
      </c>
      <c r="F66" s="7">
        <v>44011</v>
      </c>
      <c r="G66" s="7">
        <f t="shared" ca="1" si="6"/>
        <v>44749</v>
      </c>
      <c r="H66" s="8">
        <f t="shared" ref="H66:H129" ca="1" si="9">DATEDIF(F66,G66,"M")</f>
        <v>24</v>
      </c>
      <c r="I66" s="6" t="s">
        <v>2</v>
      </c>
      <c r="J66" s="1" t="s">
        <v>344</v>
      </c>
      <c r="K66" s="1" t="s">
        <v>345</v>
      </c>
      <c r="L66" s="1" t="s">
        <v>47</v>
      </c>
      <c r="M66" s="9">
        <v>44011</v>
      </c>
      <c r="N66" s="7">
        <f t="shared" ca="1" si="7"/>
        <v>44749</v>
      </c>
      <c r="O66" s="8">
        <f t="shared" ref="O66:O129" ca="1" si="10">DATEDIF(M66,N66,"M")</f>
        <v>24</v>
      </c>
      <c r="P66" s="10">
        <f t="shared" ca="1" si="8"/>
        <v>6</v>
      </c>
      <c r="Q66" s="7" t="str">
        <f t="shared" ref="Q66:Q129" ca="1" si="11">IF(P66&gt;0,"Terminado","En Arriendo")</f>
        <v>Terminado</v>
      </c>
      <c r="R66" s="1" t="s">
        <v>6</v>
      </c>
      <c r="S66" s="1" t="s">
        <v>7</v>
      </c>
      <c r="T66" s="43" t="s">
        <v>346</v>
      </c>
      <c r="U66" s="1" t="s">
        <v>80</v>
      </c>
      <c r="V66" s="11" t="s">
        <v>35</v>
      </c>
      <c r="W66" s="11"/>
      <c r="X66" s="1" t="s">
        <v>11</v>
      </c>
      <c r="Y66" s="11">
        <v>120005</v>
      </c>
      <c r="Z66" s="1" t="s">
        <v>81</v>
      </c>
      <c r="AA66" s="23" t="s">
        <v>13</v>
      </c>
      <c r="AB66" s="1" t="s">
        <v>13</v>
      </c>
    </row>
    <row r="67" spans="1:28" x14ac:dyDescent="0.35">
      <c r="A67" s="13">
        <v>84</v>
      </c>
      <c r="B67" s="14" t="s">
        <v>0</v>
      </c>
      <c r="C67" s="2" t="s">
        <v>1</v>
      </c>
      <c r="D67" s="2">
        <v>764518225</v>
      </c>
      <c r="E67" s="2">
        <v>56968640889</v>
      </c>
      <c r="F67" s="15">
        <v>44008</v>
      </c>
      <c r="G67" s="7">
        <f t="shared" ca="1" si="6"/>
        <v>44749</v>
      </c>
      <c r="H67" s="16">
        <f t="shared" ca="1" si="9"/>
        <v>24</v>
      </c>
      <c r="I67" s="14" t="s">
        <v>2</v>
      </c>
      <c r="J67" s="2" t="s">
        <v>347</v>
      </c>
      <c r="K67" s="2" t="s">
        <v>348</v>
      </c>
      <c r="L67" s="2" t="s">
        <v>53</v>
      </c>
      <c r="M67" s="17">
        <v>44008</v>
      </c>
      <c r="N67" s="7">
        <f t="shared" ca="1" si="7"/>
        <v>44749</v>
      </c>
      <c r="O67" s="16">
        <f t="shared" ca="1" si="10"/>
        <v>24</v>
      </c>
      <c r="P67" s="18">
        <f t="shared" ca="1" si="8"/>
        <v>6</v>
      </c>
      <c r="Q67" s="15" t="str">
        <f t="shared" ca="1" si="11"/>
        <v>Terminado</v>
      </c>
      <c r="R67" s="2" t="s">
        <v>6</v>
      </c>
      <c r="S67" s="2" t="s">
        <v>7</v>
      </c>
      <c r="T67" s="2" t="s">
        <v>349</v>
      </c>
      <c r="U67" s="2" t="s">
        <v>42</v>
      </c>
      <c r="V67" s="19" t="s">
        <v>10</v>
      </c>
      <c r="W67" s="19"/>
      <c r="X67" s="2" t="s">
        <v>153</v>
      </c>
      <c r="Y67" s="19">
        <v>40002</v>
      </c>
      <c r="Z67" s="2" t="s">
        <v>10</v>
      </c>
      <c r="AA67" s="20" t="s">
        <v>13</v>
      </c>
      <c r="AB67" s="2" t="s">
        <v>58</v>
      </c>
    </row>
    <row r="68" spans="1:28" x14ac:dyDescent="0.35">
      <c r="A68" s="5">
        <v>85</v>
      </c>
      <c r="B68" s="6" t="s">
        <v>0</v>
      </c>
      <c r="C68" s="1" t="s">
        <v>1</v>
      </c>
      <c r="D68" s="1">
        <v>764518225</v>
      </c>
      <c r="E68" s="1">
        <v>56968646991</v>
      </c>
      <c r="F68" s="7">
        <v>44008</v>
      </c>
      <c r="G68" s="7">
        <f t="shared" ca="1" si="6"/>
        <v>44749</v>
      </c>
      <c r="H68" s="8">
        <f t="shared" ca="1" si="9"/>
        <v>24</v>
      </c>
      <c r="I68" s="6" t="s">
        <v>2</v>
      </c>
      <c r="J68" s="1" t="s">
        <v>350</v>
      </c>
      <c r="K68" s="1" t="s">
        <v>351</v>
      </c>
      <c r="L68" s="1" t="s">
        <v>47</v>
      </c>
      <c r="M68" s="9">
        <v>44008</v>
      </c>
      <c r="N68" s="7">
        <f t="shared" ca="1" si="7"/>
        <v>44749</v>
      </c>
      <c r="O68" s="8">
        <f t="shared" ca="1" si="10"/>
        <v>24</v>
      </c>
      <c r="P68" s="10">
        <f t="shared" ca="1" si="8"/>
        <v>6</v>
      </c>
      <c r="Q68" s="7" t="str">
        <f t="shared" ca="1" si="11"/>
        <v>Terminado</v>
      </c>
      <c r="R68" s="1" t="s">
        <v>6</v>
      </c>
      <c r="S68" s="1" t="s">
        <v>7</v>
      </c>
      <c r="T68" s="1" t="s">
        <v>352</v>
      </c>
      <c r="U68" s="1" t="s">
        <v>353</v>
      </c>
      <c r="V68" s="11" t="s">
        <v>106</v>
      </c>
      <c r="W68" s="11"/>
      <c r="X68" s="1" t="s">
        <v>180</v>
      </c>
      <c r="Y68" s="11">
        <v>130018</v>
      </c>
      <c r="Z68" s="1" t="s">
        <v>354</v>
      </c>
      <c r="AA68" s="12" t="s">
        <v>13</v>
      </c>
      <c r="AB68" s="1" t="s">
        <v>58</v>
      </c>
    </row>
    <row r="69" spans="1:28" x14ac:dyDescent="0.35">
      <c r="A69" s="5">
        <v>88</v>
      </c>
      <c r="B69" s="6" t="s">
        <v>0</v>
      </c>
      <c r="C69" s="1" t="s">
        <v>1</v>
      </c>
      <c r="D69" s="1">
        <v>764518225</v>
      </c>
      <c r="E69" s="1">
        <v>56969170918</v>
      </c>
      <c r="F69" s="7">
        <v>43811</v>
      </c>
      <c r="G69" s="7">
        <f t="shared" ca="1" si="6"/>
        <v>44749</v>
      </c>
      <c r="H69" s="8">
        <f t="shared" ca="1" si="9"/>
        <v>30</v>
      </c>
      <c r="I69" s="6" t="s">
        <v>2</v>
      </c>
      <c r="J69" s="1" t="s">
        <v>357</v>
      </c>
      <c r="K69" s="1" t="s">
        <v>358</v>
      </c>
      <c r="L69" s="1" t="s">
        <v>53</v>
      </c>
      <c r="M69" s="9">
        <v>44238</v>
      </c>
      <c r="N69" s="7">
        <f t="shared" ca="1" si="7"/>
        <v>44749</v>
      </c>
      <c r="O69" s="8">
        <f t="shared" ca="1" si="10"/>
        <v>16</v>
      </c>
      <c r="P69" s="10">
        <f t="shared" ca="1" si="8"/>
        <v>-2</v>
      </c>
      <c r="Q69" s="7" t="str">
        <f t="shared" ca="1" si="11"/>
        <v>En Arriendo</v>
      </c>
      <c r="R69" s="1" t="s">
        <v>6</v>
      </c>
      <c r="S69" s="1" t="s">
        <v>7</v>
      </c>
      <c r="T69" s="43" t="s">
        <v>359</v>
      </c>
      <c r="U69" s="1" t="s">
        <v>120</v>
      </c>
      <c r="V69" s="11" t="s">
        <v>10</v>
      </c>
      <c r="W69" s="11"/>
      <c r="X69" s="1" t="s">
        <v>153</v>
      </c>
      <c r="Y69" s="27">
        <v>120002</v>
      </c>
      <c r="Z69" s="28" t="s">
        <v>121</v>
      </c>
      <c r="AA69" s="12" t="s">
        <v>13</v>
      </c>
      <c r="AB69" s="1" t="s">
        <v>58</v>
      </c>
    </row>
    <row r="70" spans="1:28" x14ac:dyDescent="0.35">
      <c r="A70" s="13">
        <v>90</v>
      </c>
      <c r="B70" s="14" t="s">
        <v>0</v>
      </c>
      <c r="C70" s="2" t="s">
        <v>1</v>
      </c>
      <c r="D70" s="2">
        <v>764518225</v>
      </c>
      <c r="E70" s="2">
        <v>56969180686</v>
      </c>
      <c r="F70" s="15">
        <v>44098</v>
      </c>
      <c r="G70" s="7">
        <f t="shared" ca="1" si="6"/>
        <v>44749</v>
      </c>
      <c r="H70" s="16">
        <f t="shared" ca="1" si="9"/>
        <v>21</v>
      </c>
      <c r="I70" s="14" t="s">
        <v>2</v>
      </c>
      <c r="J70" s="2" t="s">
        <v>360</v>
      </c>
      <c r="K70" s="2" t="s">
        <v>361</v>
      </c>
      <c r="L70" s="2" t="s">
        <v>47</v>
      </c>
      <c r="M70" s="17">
        <v>44098</v>
      </c>
      <c r="N70" s="7">
        <f t="shared" ca="1" si="7"/>
        <v>44749</v>
      </c>
      <c r="O70" s="16">
        <f t="shared" ca="1" si="10"/>
        <v>21</v>
      </c>
      <c r="P70" s="18">
        <f t="shared" ca="1" si="8"/>
        <v>3</v>
      </c>
      <c r="Q70" s="15" t="str">
        <f t="shared" ca="1" si="11"/>
        <v>Terminado</v>
      </c>
      <c r="R70" s="2" t="s">
        <v>6</v>
      </c>
      <c r="S70" s="2" t="s">
        <v>7</v>
      </c>
      <c r="T70" s="41" t="s">
        <v>362</v>
      </c>
      <c r="U70" s="2" t="s">
        <v>42</v>
      </c>
      <c r="V70" s="19" t="s">
        <v>10</v>
      </c>
      <c r="W70" s="19"/>
      <c r="X70" s="2" t="s">
        <v>11</v>
      </c>
      <c r="Y70" s="19">
        <v>40002</v>
      </c>
      <c r="Z70" s="2" t="s">
        <v>10</v>
      </c>
      <c r="AA70" s="20" t="s">
        <v>13</v>
      </c>
      <c r="AB70" s="2" t="s">
        <v>13</v>
      </c>
    </row>
    <row r="71" spans="1:28" x14ac:dyDescent="0.35">
      <c r="A71" s="5">
        <v>91</v>
      </c>
      <c r="B71" s="6" t="s">
        <v>0</v>
      </c>
      <c r="C71" s="1" t="s">
        <v>1</v>
      </c>
      <c r="D71" s="1">
        <v>764518225</v>
      </c>
      <c r="E71" s="1">
        <v>56971075041</v>
      </c>
      <c r="F71" s="7">
        <v>43825</v>
      </c>
      <c r="G71" s="7">
        <f t="shared" ca="1" si="6"/>
        <v>44749</v>
      </c>
      <c r="H71" s="8">
        <f t="shared" ca="1" si="9"/>
        <v>30</v>
      </c>
      <c r="I71" s="6" t="s">
        <v>2</v>
      </c>
      <c r="J71" s="1" t="s">
        <v>363</v>
      </c>
      <c r="K71" s="1" t="s">
        <v>364</v>
      </c>
      <c r="L71" s="1" t="s">
        <v>21</v>
      </c>
      <c r="M71" s="9">
        <v>43825</v>
      </c>
      <c r="N71" s="7">
        <f t="shared" ca="1" si="7"/>
        <v>44749</v>
      </c>
      <c r="O71" s="8">
        <f t="shared" ca="1" si="10"/>
        <v>30</v>
      </c>
      <c r="P71" s="10">
        <f t="shared" ca="1" si="8"/>
        <v>12</v>
      </c>
      <c r="Q71" s="7" t="str">
        <f t="shared" ca="1" si="11"/>
        <v>Terminado</v>
      </c>
      <c r="R71" s="1" t="s">
        <v>6</v>
      </c>
      <c r="S71" s="1" t="s">
        <v>7</v>
      </c>
      <c r="T71" s="1" t="s">
        <v>365</v>
      </c>
      <c r="U71" s="1" t="s">
        <v>145</v>
      </c>
      <c r="V71" s="11" t="s">
        <v>35</v>
      </c>
      <c r="W71" s="11"/>
      <c r="X71" s="1" t="s">
        <v>68</v>
      </c>
      <c r="Y71" s="11">
        <v>120221</v>
      </c>
      <c r="Z71" s="1" t="s">
        <v>146</v>
      </c>
      <c r="AA71" s="12" t="s">
        <v>13</v>
      </c>
      <c r="AB71" s="1" t="s">
        <v>13</v>
      </c>
    </row>
    <row r="72" spans="1:28" x14ac:dyDescent="0.35">
      <c r="A72" s="13">
        <v>92</v>
      </c>
      <c r="B72" s="14" t="s">
        <v>0</v>
      </c>
      <c r="C72" s="2" t="s">
        <v>1</v>
      </c>
      <c r="D72" s="2">
        <v>764518225</v>
      </c>
      <c r="E72" s="2">
        <v>56971080887</v>
      </c>
      <c r="F72" s="15">
        <v>44068</v>
      </c>
      <c r="G72" s="7">
        <f t="shared" ca="1" si="6"/>
        <v>44749</v>
      </c>
      <c r="H72" s="16">
        <f t="shared" ca="1" si="9"/>
        <v>22</v>
      </c>
      <c r="I72" s="14" t="s">
        <v>2</v>
      </c>
      <c r="J72" s="2" t="s">
        <v>366</v>
      </c>
      <c r="K72" s="2" t="s">
        <v>367</v>
      </c>
      <c r="L72" s="2" t="s">
        <v>47</v>
      </c>
      <c r="M72" s="17">
        <v>44068</v>
      </c>
      <c r="N72" s="7">
        <f t="shared" ca="1" si="7"/>
        <v>44749</v>
      </c>
      <c r="O72" s="16">
        <f t="shared" ca="1" si="10"/>
        <v>22</v>
      </c>
      <c r="P72" s="18">
        <f t="shared" ca="1" si="8"/>
        <v>4</v>
      </c>
      <c r="Q72" s="15" t="str">
        <f t="shared" ca="1" si="11"/>
        <v>Terminado</v>
      </c>
      <c r="R72" s="2" t="s">
        <v>6</v>
      </c>
      <c r="S72" s="2" t="s">
        <v>7</v>
      </c>
      <c r="T72" s="41" t="s">
        <v>368</v>
      </c>
      <c r="U72" s="2" t="s">
        <v>42</v>
      </c>
      <c r="V72" s="19" t="s">
        <v>10</v>
      </c>
      <c r="W72" s="19"/>
      <c r="X72" s="2" t="s">
        <v>11</v>
      </c>
      <c r="Y72" s="19">
        <v>40002</v>
      </c>
      <c r="Z72" s="2" t="s">
        <v>10</v>
      </c>
      <c r="AA72" s="20" t="s">
        <v>13</v>
      </c>
      <c r="AB72" s="2" t="s">
        <v>13</v>
      </c>
    </row>
    <row r="73" spans="1:28" x14ac:dyDescent="0.35">
      <c r="A73" s="5">
        <v>93</v>
      </c>
      <c r="B73" s="6" t="s">
        <v>0</v>
      </c>
      <c r="C73" s="1" t="s">
        <v>1</v>
      </c>
      <c r="D73" s="1">
        <v>764518225</v>
      </c>
      <c r="E73" s="1">
        <v>56971090966</v>
      </c>
      <c r="F73" s="7">
        <v>44055</v>
      </c>
      <c r="G73" s="7">
        <f t="shared" ca="1" si="6"/>
        <v>44749</v>
      </c>
      <c r="H73" s="8">
        <f t="shared" ca="1" si="9"/>
        <v>22</v>
      </c>
      <c r="I73" s="6" t="s">
        <v>2</v>
      </c>
      <c r="J73" s="1" t="s">
        <v>369</v>
      </c>
      <c r="K73" s="1" t="s">
        <v>370</v>
      </c>
      <c r="L73" s="1" t="s">
        <v>47</v>
      </c>
      <c r="M73" s="9">
        <v>44055</v>
      </c>
      <c r="N73" s="7">
        <f t="shared" ca="1" si="7"/>
        <v>44749</v>
      </c>
      <c r="O73" s="8">
        <f t="shared" ca="1" si="10"/>
        <v>22</v>
      </c>
      <c r="P73" s="10">
        <f t="shared" ca="1" si="8"/>
        <v>4</v>
      </c>
      <c r="Q73" s="7" t="str">
        <f t="shared" ca="1" si="11"/>
        <v>Terminado</v>
      </c>
      <c r="R73" s="1" t="s">
        <v>6</v>
      </c>
      <c r="S73" s="1" t="s">
        <v>7</v>
      </c>
      <c r="T73" s="1" t="s">
        <v>371</v>
      </c>
      <c r="U73" s="1" t="s">
        <v>372</v>
      </c>
      <c r="V73" s="11" t="s">
        <v>373</v>
      </c>
      <c r="W73" s="11"/>
      <c r="X73" s="11" t="s">
        <v>374</v>
      </c>
      <c r="Y73" s="11">
        <v>1003</v>
      </c>
      <c r="Z73" s="29" t="s">
        <v>375</v>
      </c>
      <c r="AA73" s="12" t="s">
        <v>13</v>
      </c>
      <c r="AB73" s="1" t="s">
        <v>58</v>
      </c>
    </row>
    <row r="74" spans="1:28" x14ac:dyDescent="0.35">
      <c r="A74" s="13">
        <v>94</v>
      </c>
      <c r="B74" s="14" t="s">
        <v>0</v>
      </c>
      <c r="C74" s="2" t="s">
        <v>1</v>
      </c>
      <c r="D74" s="2">
        <v>764518225</v>
      </c>
      <c r="E74" s="2">
        <v>56971448892</v>
      </c>
      <c r="F74" s="15">
        <v>44327</v>
      </c>
      <c r="G74" s="7">
        <f t="shared" ca="1" si="6"/>
        <v>44749</v>
      </c>
      <c r="H74" s="16">
        <f t="shared" ca="1" si="9"/>
        <v>13</v>
      </c>
      <c r="I74" s="14" t="s">
        <v>2</v>
      </c>
      <c r="J74" s="2" t="s">
        <v>376</v>
      </c>
      <c r="K74" s="2" t="s">
        <v>300</v>
      </c>
      <c r="L74" s="2" t="s">
        <v>301</v>
      </c>
      <c r="M74" s="17">
        <v>1</v>
      </c>
      <c r="N74" s="7">
        <f t="shared" ca="1" si="7"/>
        <v>44749</v>
      </c>
      <c r="O74" s="16">
        <f t="shared" ca="1" si="10"/>
        <v>1470</v>
      </c>
      <c r="P74" s="18">
        <f t="shared" ca="1" si="8"/>
        <v>1452</v>
      </c>
      <c r="Q74" s="15" t="str">
        <f t="shared" ca="1" si="11"/>
        <v>Terminado</v>
      </c>
      <c r="R74" s="2" t="s">
        <v>245</v>
      </c>
      <c r="S74" s="2" t="s">
        <v>246</v>
      </c>
      <c r="T74" s="2" t="s">
        <v>377</v>
      </c>
      <c r="U74" s="2" t="s">
        <v>49</v>
      </c>
      <c r="V74" s="19" t="s">
        <v>10</v>
      </c>
      <c r="W74" s="19"/>
      <c r="X74" s="2" t="s">
        <v>327</v>
      </c>
      <c r="Y74" s="19">
        <v>120102</v>
      </c>
      <c r="Z74" s="2" t="s">
        <v>50</v>
      </c>
      <c r="AA74" s="20" t="s">
        <v>13</v>
      </c>
      <c r="AB74" s="2" t="s">
        <v>13</v>
      </c>
    </row>
    <row r="75" spans="1:28" x14ac:dyDescent="0.35">
      <c r="A75" s="13">
        <v>97</v>
      </c>
      <c r="B75" s="14" t="s">
        <v>0</v>
      </c>
      <c r="C75" s="2" t="s">
        <v>1</v>
      </c>
      <c r="D75" s="2">
        <v>764518225</v>
      </c>
      <c r="E75" s="2">
        <v>56972856758</v>
      </c>
      <c r="F75" s="15">
        <v>44076</v>
      </c>
      <c r="G75" s="7">
        <f t="shared" ca="1" si="6"/>
        <v>44749</v>
      </c>
      <c r="H75" s="16">
        <f t="shared" ca="1" si="9"/>
        <v>22</v>
      </c>
      <c r="I75" s="14" t="s">
        <v>2</v>
      </c>
      <c r="J75" s="2" t="s">
        <v>379</v>
      </c>
      <c r="K75" s="2" t="s">
        <v>380</v>
      </c>
      <c r="L75" s="2" t="s">
        <v>53</v>
      </c>
      <c r="M75" s="17">
        <v>44076</v>
      </c>
      <c r="N75" s="7">
        <f t="shared" ca="1" si="7"/>
        <v>44749</v>
      </c>
      <c r="O75" s="16">
        <f t="shared" ca="1" si="10"/>
        <v>22</v>
      </c>
      <c r="P75" s="18">
        <f t="shared" ca="1" si="8"/>
        <v>4</v>
      </c>
      <c r="Q75" s="15" t="str">
        <f t="shared" ca="1" si="11"/>
        <v>Terminado</v>
      </c>
      <c r="R75" s="2" t="s">
        <v>6</v>
      </c>
      <c r="S75" s="2" t="s">
        <v>7</v>
      </c>
      <c r="T75" s="2" t="s">
        <v>381</v>
      </c>
      <c r="U75" s="2" t="s">
        <v>285</v>
      </c>
      <c r="V75" s="19" t="s">
        <v>10</v>
      </c>
      <c r="W75" s="19"/>
      <c r="X75" s="2" t="s">
        <v>382</v>
      </c>
      <c r="Y75" s="19">
        <v>40002</v>
      </c>
      <c r="Z75" s="2" t="s">
        <v>10</v>
      </c>
      <c r="AA75" s="20" t="s">
        <v>13</v>
      </c>
      <c r="AB75" s="2" t="s">
        <v>13</v>
      </c>
    </row>
    <row r="76" spans="1:28" x14ac:dyDescent="0.35">
      <c r="A76" s="5">
        <v>98</v>
      </c>
      <c r="B76" s="6" t="s">
        <v>0</v>
      </c>
      <c r="C76" s="1" t="s">
        <v>1</v>
      </c>
      <c r="D76" s="1">
        <v>764518225</v>
      </c>
      <c r="E76" s="1">
        <v>56973798919</v>
      </c>
      <c r="F76" s="7">
        <v>43720</v>
      </c>
      <c r="G76" s="7">
        <f t="shared" ca="1" si="6"/>
        <v>44749</v>
      </c>
      <c r="H76" s="8">
        <f t="shared" ca="1" si="9"/>
        <v>33</v>
      </c>
      <c r="I76" s="6" t="s">
        <v>2</v>
      </c>
      <c r="J76" s="1" t="s">
        <v>383</v>
      </c>
      <c r="K76" s="1" t="s">
        <v>384</v>
      </c>
      <c r="L76" s="1" t="s">
        <v>5</v>
      </c>
      <c r="M76" s="9">
        <v>43720</v>
      </c>
      <c r="N76" s="7">
        <f t="shared" ca="1" si="7"/>
        <v>44749</v>
      </c>
      <c r="O76" s="8">
        <f t="shared" ca="1" si="10"/>
        <v>33</v>
      </c>
      <c r="P76" s="10">
        <f t="shared" ca="1" si="8"/>
        <v>15</v>
      </c>
      <c r="Q76" s="7" t="str">
        <f t="shared" ca="1" si="11"/>
        <v>Terminado</v>
      </c>
      <c r="R76" s="1" t="s">
        <v>6</v>
      </c>
      <c r="S76" s="1" t="s">
        <v>7</v>
      </c>
      <c r="T76" s="1" t="s">
        <v>385</v>
      </c>
      <c r="U76" s="1" t="s">
        <v>125</v>
      </c>
      <c r="V76" s="11" t="s">
        <v>106</v>
      </c>
      <c r="W76" s="11"/>
      <c r="X76" s="1" t="s">
        <v>386</v>
      </c>
      <c r="Y76" s="11">
        <v>50001</v>
      </c>
      <c r="Z76" s="1" t="s">
        <v>108</v>
      </c>
      <c r="AA76" s="12" t="s">
        <v>13</v>
      </c>
      <c r="AB76" s="1" t="s">
        <v>13</v>
      </c>
    </row>
    <row r="77" spans="1:28" x14ac:dyDescent="0.35">
      <c r="A77" s="13">
        <v>99</v>
      </c>
      <c r="B77" s="14" t="s">
        <v>0</v>
      </c>
      <c r="C77" s="2" t="s">
        <v>1</v>
      </c>
      <c r="D77" s="2">
        <v>764518225</v>
      </c>
      <c r="E77" s="2">
        <v>56973863812</v>
      </c>
      <c r="F77" s="15">
        <v>43720</v>
      </c>
      <c r="G77" s="7">
        <f t="shared" ca="1" si="6"/>
        <v>44749</v>
      </c>
      <c r="H77" s="16">
        <f t="shared" ca="1" si="9"/>
        <v>33</v>
      </c>
      <c r="I77" s="14" t="s">
        <v>2</v>
      </c>
      <c r="J77" s="2" t="s">
        <v>387</v>
      </c>
      <c r="K77" s="2" t="s">
        <v>388</v>
      </c>
      <c r="L77" s="2" t="s">
        <v>5</v>
      </c>
      <c r="M77" s="17">
        <v>43720</v>
      </c>
      <c r="N77" s="7">
        <f t="shared" ca="1" si="7"/>
        <v>44749</v>
      </c>
      <c r="O77" s="16">
        <f t="shared" ca="1" si="10"/>
        <v>33</v>
      </c>
      <c r="P77" s="18">
        <f t="shared" ca="1" si="8"/>
        <v>15</v>
      </c>
      <c r="Q77" s="15" t="str">
        <f t="shared" ca="1" si="11"/>
        <v>Terminado</v>
      </c>
      <c r="R77" s="2" t="s">
        <v>6</v>
      </c>
      <c r="S77" s="2" t="s">
        <v>7</v>
      </c>
      <c r="T77" s="2" t="s">
        <v>389</v>
      </c>
      <c r="U77" s="2" t="s">
        <v>390</v>
      </c>
      <c r="V77" s="19" t="s">
        <v>10</v>
      </c>
      <c r="W77" s="19"/>
      <c r="X77" s="2" t="s">
        <v>68</v>
      </c>
      <c r="Y77" s="19">
        <v>120200</v>
      </c>
      <c r="Z77" s="2" t="s">
        <v>391</v>
      </c>
      <c r="AA77" s="20" t="s">
        <v>13</v>
      </c>
      <c r="AB77" s="2" t="s">
        <v>13</v>
      </c>
    </row>
    <row r="78" spans="1:28" x14ac:dyDescent="0.35">
      <c r="A78" s="5">
        <v>100</v>
      </c>
      <c r="B78" s="6" t="s">
        <v>0</v>
      </c>
      <c r="C78" s="1" t="s">
        <v>1</v>
      </c>
      <c r="D78" s="1">
        <v>764518225</v>
      </c>
      <c r="E78" s="1">
        <v>56973994488</v>
      </c>
      <c r="F78" s="7">
        <v>44055</v>
      </c>
      <c r="G78" s="7">
        <f t="shared" ca="1" si="6"/>
        <v>44749</v>
      </c>
      <c r="H78" s="8">
        <f t="shared" ca="1" si="9"/>
        <v>22</v>
      </c>
      <c r="I78" s="6" t="s">
        <v>2</v>
      </c>
      <c r="J78" s="1" t="s">
        <v>392</v>
      </c>
      <c r="K78" s="1" t="s">
        <v>393</v>
      </c>
      <c r="L78" s="1" t="s">
        <v>53</v>
      </c>
      <c r="M78" s="9">
        <v>44055</v>
      </c>
      <c r="N78" s="7">
        <f t="shared" ca="1" si="7"/>
        <v>44749</v>
      </c>
      <c r="O78" s="8">
        <f t="shared" ca="1" si="10"/>
        <v>22</v>
      </c>
      <c r="P78" s="10">
        <f t="shared" ca="1" si="8"/>
        <v>4</v>
      </c>
      <c r="Q78" s="7" t="str">
        <f t="shared" ca="1" si="11"/>
        <v>Terminado</v>
      </c>
      <c r="R78" s="1" t="s">
        <v>6</v>
      </c>
      <c r="S78" s="1" t="s">
        <v>7</v>
      </c>
      <c r="T78" s="1" t="s">
        <v>394</v>
      </c>
      <c r="U78" s="1" t="s">
        <v>285</v>
      </c>
      <c r="V78" s="11" t="s">
        <v>10</v>
      </c>
      <c r="W78" s="11"/>
      <c r="X78" s="1" t="s">
        <v>153</v>
      </c>
      <c r="Y78" s="11">
        <v>40002</v>
      </c>
      <c r="Z78" s="1" t="s">
        <v>10</v>
      </c>
      <c r="AA78" s="12" t="s">
        <v>13</v>
      </c>
      <c r="AB78" s="1" t="s">
        <v>58</v>
      </c>
    </row>
    <row r="79" spans="1:28" x14ac:dyDescent="0.35">
      <c r="A79" s="13">
        <v>101</v>
      </c>
      <c r="B79" s="14" t="s">
        <v>0</v>
      </c>
      <c r="C79" s="2" t="s">
        <v>1</v>
      </c>
      <c r="D79" s="2">
        <v>764518225</v>
      </c>
      <c r="E79" s="2">
        <v>56973994490</v>
      </c>
      <c r="F79" s="15">
        <v>43777</v>
      </c>
      <c r="G79" s="7">
        <f t="shared" ca="1" si="6"/>
        <v>44749</v>
      </c>
      <c r="H79" s="16">
        <f t="shared" ca="1" si="9"/>
        <v>31</v>
      </c>
      <c r="I79" s="14" t="s">
        <v>2</v>
      </c>
      <c r="J79" s="2" t="s">
        <v>395</v>
      </c>
      <c r="K79" s="2" t="s">
        <v>396</v>
      </c>
      <c r="L79" s="2" t="s">
        <v>5</v>
      </c>
      <c r="M79" s="17">
        <v>43777</v>
      </c>
      <c r="N79" s="7">
        <f t="shared" ca="1" si="7"/>
        <v>44749</v>
      </c>
      <c r="O79" s="16">
        <f t="shared" ca="1" si="10"/>
        <v>31</v>
      </c>
      <c r="P79" s="18">
        <f t="shared" ca="1" si="8"/>
        <v>13</v>
      </c>
      <c r="Q79" s="15" t="str">
        <f t="shared" ca="1" si="11"/>
        <v>Terminado</v>
      </c>
      <c r="R79" s="2" t="s">
        <v>6</v>
      </c>
      <c r="S79" s="2" t="s">
        <v>7</v>
      </c>
      <c r="T79" s="2" t="s">
        <v>397</v>
      </c>
      <c r="U79" s="2" t="s">
        <v>398</v>
      </c>
      <c r="V79" s="19" t="s">
        <v>10</v>
      </c>
      <c r="W79" s="19"/>
      <c r="X79" s="2" t="s">
        <v>399</v>
      </c>
      <c r="Y79" s="19">
        <v>120101</v>
      </c>
      <c r="Z79" s="2" t="s">
        <v>400</v>
      </c>
      <c r="AA79" s="20" t="s">
        <v>13</v>
      </c>
      <c r="AB79" s="2" t="s">
        <v>58</v>
      </c>
    </row>
    <row r="80" spans="1:28" x14ac:dyDescent="0.35">
      <c r="A80" s="5">
        <v>102</v>
      </c>
      <c r="B80" s="6" t="s">
        <v>0</v>
      </c>
      <c r="C80" s="1" t="s">
        <v>1</v>
      </c>
      <c r="D80" s="1">
        <v>764518225</v>
      </c>
      <c r="E80" s="1">
        <v>56973994494</v>
      </c>
      <c r="F80" s="7">
        <v>43735</v>
      </c>
      <c r="G80" s="7">
        <f t="shared" ca="1" si="6"/>
        <v>44749</v>
      </c>
      <c r="H80" s="8">
        <f t="shared" ca="1" si="9"/>
        <v>33</v>
      </c>
      <c r="I80" s="6" t="s">
        <v>2</v>
      </c>
      <c r="J80" s="1" t="s">
        <v>401</v>
      </c>
      <c r="K80" s="1" t="s">
        <v>402</v>
      </c>
      <c r="L80" s="1" t="s">
        <v>16</v>
      </c>
      <c r="M80" s="9">
        <v>43735</v>
      </c>
      <c r="N80" s="7">
        <f t="shared" ca="1" si="7"/>
        <v>44749</v>
      </c>
      <c r="O80" s="8">
        <f t="shared" ca="1" si="10"/>
        <v>33</v>
      </c>
      <c r="P80" s="10">
        <f t="shared" ca="1" si="8"/>
        <v>15</v>
      </c>
      <c r="Q80" s="7" t="str">
        <f t="shared" ca="1" si="11"/>
        <v>Terminado</v>
      </c>
      <c r="R80" s="1" t="s">
        <v>6</v>
      </c>
      <c r="S80" s="1" t="s">
        <v>7</v>
      </c>
      <c r="T80" s="43" t="s">
        <v>403</v>
      </c>
      <c r="U80" s="1" t="s">
        <v>42</v>
      </c>
      <c r="V80" s="11" t="s">
        <v>10</v>
      </c>
      <c r="W80" s="11"/>
      <c r="X80" s="1" t="s">
        <v>96</v>
      </c>
      <c r="Y80" s="11">
        <v>40002</v>
      </c>
      <c r="Z80" s="1" t="s">
        <v>10</v>
      </c>
      <c r="AA80" s="12" t="s">
        <v>13</v>
      </c>
      <c r="AB80" s="1" t="s">
        <v>13</v>
      </c>
    </row>
    <row r="81" spans="1:28" x14ac:dyDescent="0.35">
      <c r="A81" s="13">
        <v>103</v>
      </c>
      <c r="B81" s="14" t="s">
        <v>0</v>
      </c>
      <c r="C81" s="2" t="s">
        <v>1</v>
      </c>
      <c r="D81" s="2">
        <v>764518225</v>
      </c>
      <c r="E81" s="2">
        <v>56973994495</v>
      </c>
      <c r="F81" s="15">
        <v>43777</v>
      </c>
      <c r="G81" s="7">
        <f t="shared" ca="1" si="6"/>
        <v>44749</v>
      </c>
      <c r="H81" s="16">
        <f t="shared" ca="1" si="9"/>
        <v>31</v>
      </c>
      <c r="I81" s="14" t="s">
        <v>2</v>
      </c>
      <c r="J81" s="2" t="s">
        <v>404</v>
      </c>
      <c r="K81" s="2" t="s">
        <v>1811</v>
      </c>
      <c r="L81" s="2" t="s">
        <v>1810</v>
      </c>
      <c r="M81" s="17">
        <v>44440</v>
      </c>
      <c r="N81" s="7">
        <f t="shared" ca="1" si="7"/>
        <v>44749</v>
      </c>
      <c r="O81" s="16">
        <f t="shared" ca="1" si="10"/>
        <v>10</v>
      </c>
      <c r="P81" s="18">
        <f t="shared" ca="1" si="8"/>
        <v>-8</v>
      </c>
      <c r="Q81" s="15" t="str">
        <f t="shared" ca="1" si="11"/>
        <v>En Arriendo</v>
      </c>
      <c r="R81" s="2" t="s">
        <v>6</v>
      </c>
      <c r="S81" s="2" t="s">
        <v>7</v>
      </c>
      <c r="T81" s="2" t="s">
        <v>405</v>
      </c>
      <c r="U81" s="2" t="s">
        <v>42</v>
      </c>
      <c r="V81" s="19" t="s">
        <v>10</v>
      </c>
      <c r="W81" s="19"/>
      <c r="X81" s="2" t="s">
        <v>153</v>
      </c>
      <c r="Y81" s="19">
        <v>40002</v>
      </c>
      <c r="Z81" s="2" t="s">
        <v>10</v>
      </c>
      <c r="AA81" s="20" t="s">
        <v>13</v>
      </c>
      <c r="AB81" s="2" t="s">
        <v>58</v>
      </c>
    </row>
    <row r="82" spans="1:28" x14ac:dyDescent="0.35">
      <c r="A82" s="5">
        <v>104</v>
      </c>
      <c r="B82" s="6" t="s">
        <v>0</v>
      </c>
      <c r="C82" s="1" t="s">
        <v>1</v>
      </c>
      <c r="D82" s="1">
        <v>764518225</v>
      </c>
      <c r="E82" s="1">
        <v>56973994499</v>
      </c>
      <c r="F82" s="7">
        <v>43777</v>
      </c>
      <c r="G82" s="7">
        <f t="shared" ca="1" si="6"/>
        <v>44749</v>
      </c>
      <c r="H82" s="8">
        <f t="shared" ca="1" si="9"/>
        <v>31</v>
      </c>
      <c r="I82" s="6" t="s">
        <v>2</v>
      </c>
      <c r="J82" s="1" t="s">
        <v>406</v>
      </c>
      <c r="K82" s="1" t="s">
        <v>407</v>
      </c>
      <c r="L82" s="1" t="s">
        <v>151</v>
      </c>
      <c r="M82" s="9">
        <v>44440</v>
      </c>
      <c r="N82" s="7">
        <f t="shared" ca="1" si="7"/>
        <v>44749</v>
      </c>
      <c r="O82" s="8">
        <f t="shared" ca="1" si="10"/>
        <v>10</v>
      </c>
      <c r="P82" s="10">
        <f t="shared" ca="1" si="8"/>
        <v>-8</v>
      </c>
      <c r="Q82" s="7" t="str">
        <f t="shared" ca="1" si="11"/>
        <v>En Arriendo</v>
      </c>
      <c r="R82" s="1" t="s">
        <v>6</v>
      </c>
      <c r="S82" s="1" t="s">
        <v>7</v>
      </c>
      <c r="T82" s="1" t="s">
        <v>408</v>
      </c>
      <c r="U82" s="1" t="s">
        <v>42</v>
      </c>
      <c r="V82" s="11" t="s">
        <v>10</v>
      </c>
      <c r="W82" s="11"/>
      <c r="X82" s="1" t="s">
        <v>153</v>
      </c>
      <c r="Y82" s="11">
        <v>40002</v>
      </c>
      <c r="Z82" s="1" t="s">
        <v>10</v>
      </c>
      <c r="AA82" s="12" t="s">
        <v>13</v>
      </c>
      <c r="AB82" s="1" t="s">
        <v>58</v>
      </c>
    </row>
    <row r="83" spans="1:28" x14ac:dyDescent="0.35">
      <c r="A83" s="5">
        <v>106</v>
      </c>
      <c r="B83" s="6" t="s">
        <v>0</v>
      </c>
      <c r="C83" s="1" t="s">
        <v>1</v>
      </c>
      <c r="D83" s="1">
        <v>764518225</v>
      </c>
      <c r="E83" s="1">
        <v>56973994503</v>
      </c>
      <c r="F83" s="7">
        <v>43818</v>
      </c>
      <c r="G83" s="7">
        <f t="shared" ca="1" si="6"/>
        <v>44749</v>
      </c>
      <c r="H83" s="8">
        <f t="shared" ca="1" si="9"/>
        <v>30</v>
      </c>
      <c r="I83" s="6" t="s">
        <v>2</v>
      </c>
      <c r="J83" s="1" t="s">
        <v>412</v>
      </c>
      <c r="K83" s="1" t="s">
        <v>413</v>
      </c>
      <c r="L83" s="1" t="s">
        <v>151</v>
      </c>
      <c r="M83" s="9">
        <v>44440</v>
      </c>
      <c r="N83" s="7">
        <f t="shared" ca="1" si="7"/>
        <v>44749</v>
      </c>
      <c r="O83" s="8">
        <f t="shared" ca="1" si="10"/>
        <v>10</v>
      </c>
      <c r="P83" s="10">
        <f t="shared" ca="1" si="8"/>
        <v>-8</v>
      </c>
      <c r="Q83" s="7" t="str">
        <f t="shared" ca="1" si="11"/>
        <v>En Arriendo</v>
      </c>
      <c r="R83" s="1" t="s">
        <v>6</v>
      </c>
      <c r="S83" s="1" t="s">
        <v>7</v>
      </c>
      <c r="T83" s="43" t="s">
        <v>414</v>
      </c>
      <c r="U83" s="1" t="s">
        <v>414</v>
      </c>
      <c r="V83" s="11" t="s">
        <v>10</v>
      </c>
      <c r="W83" s="11"/>
      <c r="X83" s="1" t="s">
        <v>153</v>
      </c>
      <c r="Y83" s="11">
        <v>120104</v>
      </c>
      <c r="Z83" s="1" t="s">
        <v>415</v>
      </c>
      <c r="AA83" s="12" t="s">
        <v>13</v>
      </c>
      <c r="AB83" s="1" t="s">
        <v>58</v>
      </c>
    </row>
    <row r="84" spans="1:28" x14ac:dyDescent="0.35">
      <c r="A84" s="13">
        <v>107</v>
      </c>
      <c r="B84" s="14" t="s">
        <v>0</v>
      </c>
      <c r="C84" s="2" t="s">
        <v>1</v>
      </c>
      <c r="D84" s="2">
        <v>764518225</v>
      </c>
      <c r="E84" s="2">
        <v>56973994505</v>
      </c>
      <c r="F84" s="15">
        <v>43811</v>
      </c>
      <c r="G84" s="7">
        <f t="shared" ca="1" si="6"/>
        <v>44749</v>
      </c>
      <c r="H84" s="16">
        <f t="shared" ca="1" si="9"/>
        <v>30</v>
      </c>
      <c r="I84" s="14" t="s">
        <v>2</v>
      </c>
      <c r="J84" s="2" t="s">
        <v>416</v>
      </c>
      <c r="K84" s="2" t="s">
        <v>417</v>
      </c>
      <c r="L84" s="2" t="s">
        <v>151</v>
      </c>
      <c r="M84" s="17">
        <v>44439</v>
      </c>
      <c r="N84" s="7">
        <f t="shared" ca="1" si="7"/>
        <v>44749</v>
      </c>
      <c r="O84" s="16">
        <f t="shared" ca="1" si="10"/>
        <v>10</v>
      </c>
      <c r="P84" s="18">
        <f t="shared" ca="1" si="8"/>
        <v>-8</v>
      </c>
      <c r="Q84" s="15" t="str">
        <f t="shared" ca="1" si="11"/>
        <v>En Arriendo</v>
      </c>
      <c r="R84" s="2" t="s">
        <v>26</v>
      </c>
      <c r="S84" s="2" t="s">
        <v>7</v>
      </c>
      <c r="T84" s="2" t="s">
        <v>418</v>
      </c>
      <c r="U84" s="2" t="s">
        <v>419</v>
      </c>
      <c r="V84" s="19" t="s">
        <v>10</v>
      </c>
      <c r="W84" s="19"/>
      <c r="X84" s="2" t="s">
        <v>56</v>
      </c>
      <c r="Y84" s="19">
        <v>120103</v>
      </c>
      <c r="Z84" s="2" t="s">
        <v>420</v>
      </c>
      <c r="AA84" s="20" t="s">
        <v>13</v>
      </c>
      <c r="AB84" s="2" t="s">
        <v>58</v>
      </c>
    </row>
    <row r="85" spans="1:28" x14ac:dyDescent="0.35">
      <c r="A85" s="5">
        <v>108</v>
      </c>
      <c r="B85" s="6" t="s">
        <v>0</v>
      </c>
      <c r="C85" s="1" t="s">
        <v>1</v>
      </c>
      <c r="D85" s="1">
        <v>764518225</v>
      </c>
      <c r="E85" s="1">
        <v>56973994514</v>
      </c>
      <c r="F85" s="7">
        <v>44068</v>
      </c>
      <c r="G85" s="7">
        <f t="shared" ca="1" si="6"/>
        <v>44749</v>
      </c>
      <c r="H85" s="8">
        <f t="shared" ca="1" si="9"/>
        <v>22</v>
      </c>
      <c r="I85" s="6" t="s">
        <v>2</v>
      </c>
      <c r="J85" s="1" t="s">
        <v>421</v>
      </c>
      <c r="K85" s="1" t="s">
        <v>422</v>
      </c>
      <c r="L85" s="1" t="s">
        <v>47</v>
      </c>
      <c r="M85" s="9">
        <v>44068</v>
      </c>
      <c r="N85" s="7">
        <f t="shared" ca="1" si="7"/>
        <v>44749</v>
      </c>
      <c r="O85" s="8">
        <f t="shared" ca="1" si="10"/>
        <v>22</v>
      </c>
      <c r="P85" s="10">
        <f t="shared" ca="1" si="8"/>
        <v>4</v>
      </c>
      <c r="Q85" s="7" t="str">
        <f t="shared" ca="1" si="11"/>
        <v>Terminado</v>
      </c>
      <c r="R85" s="1" t="s">
        <v>6</v>
      </c>
      <c r="S85" s="1" t="s">
        <v>7</v>
      </c>
      <c r="T85" s="43" t="s">
        <v>423</v>
      </c>
      <c r="U85" s="1" t="s">
        <v>414</v>
      </c>
      <c r="V85" s="11" t="s">
        <v>10</v>
      </c>
      <c r="W85" s="11"/>
      <c r="X85" s="1" t="s">
        <v>153</v>
      </c>
      <c r="Y85" s="11">
        <v>120104</v>
      </c>
      <c r="Z85" s="1" t="s">
        <v>415</v>
      </c>
      <c r="AA85" s="12" t="s">
        <v>13</v>
      </c>
      <c r="AB85" s="1" t="s">
        <v>58</v>
      </c>
    </row>
    <row r="86" spans="1:28" x14ac:dyDescent="0.35">
      <c r="A86" s="13">
        <v>109</v>
      </c>
      <c r="B86" s="14" t="s">
        <v>0</v>
      </c>
      <c r="C86" s="2" t="s">
        <v>1</v>
      </c>
      <c r="D86" s="2">
        <v>764518225</v>
      </c>
      <c r="E86" s="2">
        <v>56973994526</v>
      </c>
      <c r="F86" s="15">
        <v>43677</v>
      </c>
      <c r="G86" s="7">
        <f t="shared" ca="1" si="6"/>
        <v>44749</v>
      </c>
      <c r="H86" s="16">
        <f t="shared" ca="1" si="9"/>
        <v>35</v>
      </c>
      <c r="I86" s="14" t="s">
        <v>2</v>
      </c>
      <c r="J86" s="2" t="s">
        <v>424</v>
      </c>
      <c r="K86" s="2" t="s">
        <v>425</v>
      </c>
      <c r="L86" s="2" t="s">
        <v>21</v>
      </c>
      <c r="M86" s="17">
        <v>43677</v>
      </c>
      <c r="N86" s="7">
        <f t="shared" ca="1" si="7"/>
        <v>44749</v>
      </c>
      <c r="O86" s="16">
        <f t="shared" ca="1" si="10"/>
        <v>35</v>
      </c>
      <c r="P86" s="18">
        <f t="shared" ca="1" si="8"/>
        <v>17</v>
      </c>
      <c r="Q86" s="15" t="str">
        <f t="shared" ca="1" si="11"/>
        <v>Terminado</v>
      </c>
      <c r="R86" s="2" t="s">
        <v>26</v>
      </c>
      <c r="S86" s="2" t="s">
        <v>7</v>
      </c>
      <c r="T86" s="41" t="s">
        <v>426</v>
      </c>
      <c r="U86" s="2" t="s">
        <v>285</v>
      </c>
      <c r="V86" s="19" t="s">
        <v>320</v>
      </c>
      <c r="W86" s="19" t="s">
        <v>1761</v>
      </c>
      <c r="X86" s="2" t="s">
        <v>427</v>
      </c>
      <c r="Y86" s="19">
        <v>90004</v>
      </c>
      <c r="Z86" s="2" t="s">
        <v>322</v>
      </c>
      <c r="AA86" s="20" t="s">
        <v>13</v>
      </c>
      <c r="AB86" s="2" t="s">
        <v>13</v>
      </c>
    </row>
    <row r="87" spans="1:28" x14ac:dyDescent="0.35">
      <c r="A87" s="5">
        <v>110</v>
      </c>
      <c r="B87" s="6" t="s">
        <v>0</v>
      </c>
      <c r="C87" s="1" t="s">
        <v>1</v>
      </c>
      <c r="D87" s="1">
        <v>764518225</v>
      </c>
      <c r="E87" s="1">
        <v>56973994529</v>
      </c>
      <c r="F87" s="7">
        <v>43818</v>
      </c>
      <c r="G87" s="7">
        <f t="shared" ca="1" si="6"/>
        <v>44749</v>
      </c>
      <c r="H87" s="8">
        <f t="shared" ca="1" si="9"/>
        <v>30</v>
      </c>
      <c r="I87" s="6" t="s">
        <v>2</v>
      </c>
      <c r="J87" s="1" t="s">
        <v>428</v>
      </c>
      <c r="K87" s="1" t="s">
        <v>429</v>
      </c>
      <c r="L87" s="1" t="s">
        <v>21</v>
      </c>
      <c r="M87" s="9">
        <v>43818</v>
      </c>
      <c r="N87" s="7">
        <f t="shared" ca="1" si="7"/>
        <v>44749</v>
      </c>
      <c r="O87" s="8">
        <f t="shared" ca="1" si="10"/>
        <v>30</v>
      </c>
      <c r="P87" s="10">
        <f t="shared" ca="1" si="8"/>
        <v>12</v>
      </c>
      <c r="Q87" s="7" t="str">
        <f t="shared" ca="1" si="11"/>
        <v>Terminado</v>
      </c>
      <c r="R87" s="1" t="s">
        <v>26</v>
      </c>
      <c r="S87" s="1" t="s">
        <v>7</v>
      </c>
      <c r="T87" s="1" t="s">
        <v>430</v>
      </c>
      <c r="U87" s="1" t="s">
        <v>145</v>
      </c>
      <c r="V87" s="11" t="s">
        <v>35</v>
      </c>
      <c r="W87" s="11"/>
      <c r="X87" s="1" t="s">
        <v>153</v>
      </c>
      <c r="Y87" s="11">
        <v>120221</v>
      </c>
      <c r="Z87" s="1" t="s">
        <v>146</v>
      </c>
      <c r="AA87" s="12" t="s">
        <v>13</v>
      </c>
      <c r="AB87" s="1" t="s">
        <v>58</v>
      </c>
    </row>
    <row r="88" spans="1:28" x14ac:dyDescent="0.35">
      <c r="A88" s="13">
        <v>111</v>
      </c>
      <c r="B88" s="14" t="s">
        <v>0</v>
      </c>
      <c r="C88" s="2" t="s">
        <v>1</v>
      </c>
      <c r="D88" s="2">
        <v>764518225</v>
      </c>
      <c r="E88" s="2">
        <v>56973994531</v>
      </c>
      <c r="F88" s="15">
        <v>43811</v>
      </c>
      <c r="G88" s="7">
        <f t="shared" ca="1" si="6"/>
        <v>44749</v>
      </c>
      <c r="H88" s="16">
        <f t="shared" ca="1" si="9"/>
        <v>30</v>
      </c>
      <c r="I88" s="14" t="s">
        <v>2</v>
      </c>
      <c r="J88" s="2" t="s">
        <v>431</v>
      </c>
      <c r="K88" s="2" t="s">
        <v>432</v>
      </c>
      <c r="L88" s="2" t="s">
        <v>53</v>
      </c>
      <c r="M88" s="17">
        <v>44238</v>
      </c>
      <c r="N88" s="7">
        <f t="shared" ca="1" si="7"/>
        <v>44749</v>
      </c>
      <c r="O88" s="16">
        <f t="shared" ca="1" si="10"/>
        <v>16</v>
      </c>
      <c r="P88" s="18">
        <f t="shared" ca="1" si="8"/>
        <v>-2</v>
      </c>
      <c r="Q88" s="15" t="str">
        <f t="shared" ca="1" si="11"/>
        <v>En Arriendo</v>
      </c>
      <c r="R88" s="2" t="s">
        <v>6</v>
      </c>
      <c r="S88" s="2" t="s">
        <v>7</v>
      </c>
      <c r="T88" s="2" t="s">
        <v>433</v>
      </c>
      <c r="U88" s="2" t="s">
        <v>434</v>
      </c>
      <c r="V88" s="19" t="s">
        <v>10</v>
      </c>
      <c r="W88" s="19"/>
      <c r="X88" s="2" t="s">
        <v>153</v>
      </c>
      <c r="Y88" s="19">
        <v>120014</v>
      </c>
      <c r="Z88" s="2" t="s">
        <v>435</v>
      </c>
      <c r="AA88" s="20" t="s">
        <v>13</v>
      </c>
      <c r="AB88" s="2" t="s">
        <v>58</v>
      </c>
    </row>
    <row r="89" spans="1:28" x14ac:dyDescent="0.35">
      <c r="A89" s="5">
        <v>112</v>
      </c>
      <c r="B89" s="6" t="s">
        <v>0</v>
      </c>
      <c r="C89" s="1" t="s">
        <v>1</v>
      </c>
      <c r="D89" s="1">
        <v>764518225</v>
      </c>
      <c r="E89" s="1">
        <v>56973994550</v>
      </c>
      <c r="F89" s="7">
        <v>43735</v>
      </c>
      <c r="G89" s="7">
        <f t="shared" ca="1" si="6"/>
        <v>44749</v>
      </c>
      <c r="H89" s="8">
        <f t="shared" ca="1" si="9"/>
        <v>33</v>
      </c>
      <c r="I89" s="6" t="s">
        <v>2</v>
      </c>
      <c r="J89" s="1" t="s">
        <v>436</v>
      </c>
      <c r="K89" s="1" t="s">
        <v>437</v>
      </c>
      <c r="L89" s="1" t="s">
        <v>5</v>
      </c>
      <c r="M89" s="9">
        <v>43735</v>
      </c>
      <c r="N89" s="7">
        <f t="shared" ca="1" si="7"/>
        <v>44749</v>
      </c>
      <c r="O89" s="8">
        <f t="shared" ca="1" si="10"/>
        <v>33</v>
      </c>
      <c r="P89" s="10">
        <f t="shared" ca="1" si="8"/>
        <v>15</v>
      </c>
      <c r="Q89" s="7" t="str">
        <f t="shared" ca="1" si="11"/>
        <v>Terminado</v>
      </c>
      <c r="R89" s="1" t="s">
        <v>6</v>
      </c>
      <c r="S89" s="1" t="s">
        <v>7</v>
      </c>
      <c r="T89" s="1" t="s">
        <v>438</v>
      </c>
      <c r="U89" s="1" t="s">
        <v>285</v>
      </c>
      <c r="V89" s="11" t="s">
        <v>10</v>
      </c>
      <c r="W89" s="11"/>
      <c r="X89" s="1" t="s">
        <v>153</v>
      </c>
      <c r="Y89" s="11">
        <v>40002</v>
      </c>
      <c r="Z89" s="1" t="s">
        <v>10</v>
      </c>
      <c r="AA89" s="12" t="s">
        <v>13</v>
      </c>
      <c r="AB89" s="1" t="s">
        <v>58</v>
      </c>
    </row>
    <row r="90" spans="1:28" x14ac:dyDescent="0.35">
      <c r="A90" s="13">
        <v>113</v>
      </c>
      <c r="B90" s="14" t="s">
        <v>0</v>
      </c>
      <c r="C90" s="2" t="s">
        <v>1</v>
      </c>
      <c r="D90" s="2">
        <v>764518225</v>
      </c>
      <c r="E90" s="2">
        <v>56973994554</v>
      </c>
      <c r="F90" s="15">
        <v>43684</v>
      </c>
      <c r="G90" s="7">
        <f t="shared" ca="1" si="6"/>
        <v>44749</v>
      </c>
      <c r="H90" s="16">
        <f t="shared" ca="1" si="9"/>
        <v>35</v>
      </c>
      <c r="I90" s="14" t="s">
        <v>2</v>
      </c>
      <c r="J90" s="2" t="s">
        <v>439</v>
      </c>
      <c r="K90" s="2" t="s">
        <v>440</v>
      </c>
      <c r="L90" s="2" t="s">
        <v>21</v>
      </c>
      <c r="M90" s="17">
        <v>43684</v>
      </c>
      <c r="N90" s="7">
        <f t="shared" ca="1" si="7"/>
        <v>44749</v>
      </c>
      <c r="O90" s="16">
        <f t="shared" ca="1" si="10"/>
        <v>35</v>
      </c>
      <c r="P90" s="18">
        <f t="shared" ca="1" si="8"/>
        <v>17</v>
      </c>
      <c r="Q90" s="15" t="str">
        <f t="shared" ca="1" si="11"/>
        <v>Terminado</v>
      </c>
      <c r="R90" s="2" t="s">
        <v>6</v>
      </c>
      <c r="S90" s="2" t="s">
        <v>7</v>
      </c>
      <c r="T90" s="2" t="s">
        <v>441</v>
      </c>
      <c r="U90" s="2" t="s">
        <v>442</v>
      </c>
      <c r="V90" s="19" t="s">
        <v>10</v>
      </c>
      <c r="W90" s="19"/>
      <c r="X90" s="2" t="s">
        <v>11</v>
      </c>
      <c r="Y90" s="19">
        <v>120166</v>
      </c>
      <c r="Z90" s="2" t="s">
        <v>443</v>
      </c>
      <c r="AA90" s="20" t="s">
        <v>13</v>
      </c>
      <c r="AB90" s="2" t="s">
        <v>13</v>
      </c>
    </row>
    <row r="91" spans="1:28" x14ac:dyDescent="0.35">
      <c r="A91" s="5">
        <v>114</v>
      </c>
      <c r="B91" s="6" t="s">
        <v>0</v>
      </c>
      <c r="C91" s="1" t="s">
        <v>1</v>
      </c>
      <c r="D91" s="1">
        <v>764518225</v>
      </c>
      <c r="E91" s="1">
        <v>56973994556</v>
      </c>
      <c r="F91" s="7">
        <v>44068</v>
      </c>
      <c r="G91" s="7">
        <f t="shared" ca="1" si="6"/>
        <v>44749</v>
      </c>
      <c r="H91" s="8">
        <f t="shared" ca="1" si="9"/>
        <v>22</v>
      </c>
      <c r="I91" s="6" t="s">
        <v>2</v>
      </c>
      <c r="J91" s="1" t="s">
        <v>444</v>
      </c>
      <c r="K91" s="1" t="s">
        <v>445</v>
      </c>
      <c r="L91" s="1" t="s">
        <v>47</v>
      </c>
      <c r="M91" s="9">
        <v>44068</v>
      </c>
      <c r="N91" s="7">
        <f t="shared" ca="1" si="7"/>
        <v>44749</v>
      </c>
      <c r="O91" s="8">
        <f t="shared" ca="1" si="10"/>
        <v>22</v>
      </c>
      <c r="P91" s="10">
        <f t="shared" ca="1" si="8"/>
        <v>4</v>
      </c>
      <c r="Q91" s="7" t="str">
        <f t="shared" ca="1" si="11"/>
        <v>Terminado</v>
      </c>
      <c r="R91" s="1" t="s">
        <v>6</v>
      </c>
      <c r="S91" s="1" t="s">
        <v>7</v>
      </c>
      <c r="T91" s="1" t="s">
        <v>1775</v>
      </c>
      <c r="U91" s="1" t="s">
        <v>120</v>
      </c>
      <c r="V91" s="11" t="s">
        <v>10</v>
      </c>
      <c r="W91" s="11"/>
      <c r="X91" s="1" t="s">
        <v>1776</v>
      </c>
      <c r="Y91" s="11">
        <v>80002</v>
      </c>
      <c r="Z91" s="1" t="s">
        <v>199</v>
      </c>
      <c r="AA91" s="12" t="s">
        <v>13</v>
      </c>
      <c r="AB91" s="1" t="s">
        <v>58</v>
      </c>
    </row>
    <row r="92" spans="1:28" x14ac:dyDescent="0.35">
      <c r="A92" s="13">
        <v>115</v>
      </c>
      <c r="B92" s="14" t="s">
        <v>0</v>
      </c>
      <c r="C92" s="2" t="s">
        <v>1</v>
      </c>
      <c r="D92" s="2">
        <v>764518225</v>
      </c>
      <c r="E92" s="2">
        <v>56973994560</v>
      </c>
      <c r="F92" s="15">
        <v>44068</v>
      </c>
      <c r="G92" s="7">
        <f t="shared" ca="1" si="6"/>
        <v>44749</v>
      </c>
      <c r="H92" s="16">
        <f t="shared" ca="1" si="9"/>
        <v>22</v>
      </c>
      <c r="I92" s="14" t="s">
        <v>2</v>
      </c>
      <c r="J92" s="2" t="s">
        <v>447</v>
      </c>
      <c r="K92" s="2" t="s">
        <v>448</v>
      </c>
      <c r="L92" s="2" t="s">
        <v>53</v>
      </c>
      <c r="M92" s="17">
        <v>44068</v>
      </c>
      <c r="N92" s="7">
        <f t="shared" ca="1" si="7"/>
        <v>44749</v>
      </c>
      <c r="O92" s="16">
        <f t="shared" ca="1" si="10"/>
        <v>22</v>
      </c>
      <c r="P92" s="18">
        <f t="shared" ca="1" si="8"/>
        <v>4</v>
      </c>
      <c r="Q92" s="15" t="str">
        <f t="shared" ca="1" si="11"/>
        <v>Terminado</v>
      </c>
      <c r="R92" s="2" t="s">
        <v>6</v>
      </c>
      <c r="S92" s="2" t="s">
        <v>7</v>
      </c>
      <c r="T92" s="2" t="s">
        <v>449</v>
      </c>
      <c r="U92" s="2" t="s">
        <v>42</v>
      </c>
      <c r="V92" s="19" t="s">
        <v>10</v>
      </c>
      <c r="W92" s="19"/>
      <c r="X92" s="2" t="s">
        <v>153</v>
      </c>
      <c r="Y92" s="19">
        <v>40002</v>
      </c>
      <c r="Z92" s="2" t="s">
        <v>10</v>
      </c>
      <c r="AA92" s="20" t="s">
        <v>13</v>
      </c>
      <c r="AB92" s="2" t="s">
        <v>58</v>
      </c>
    </row>
    <row r="93" spans="1:28" x14ac:dyDescent="0.35">
      <c r="A93" s="5">
        <v>116</v>
      </c>
      <c r="B93" s="6" t="s">
        <v>0</v>
      </c>
      <c r="C93" s="1" t="s">
        <v>1</v>
      </c>
      <c r="D93" s="1">
        <v>764518225</v>
      </c>
      <c r="E93" s="1">
        <v>56973994562</v>
      </c>
      <c r="F93" s="7">
        <v>44068</v>
      </c>
      <c r="G93" s="7">
        <f t="shared" ca="1" si="6"/>
        <v>44749</v>
      </c>
      <c r="H93" s="8">
        <f t="shared" ca="1" si="9"/>
        <v>22</v>
      </c>
      <c r="I93" s="6" t="s">
        <v>2</v>
      </c>
      <c r="J93" s="1" t="s">
        <v>450</v>
      </c>
      <c r="K93" s="1" t="s">
        <v>451</v>
      </c>
      <c r="L93" s="1" t="s">
        <v>53</v>
      </c>
      <c r="M93" s="9">
        <v>44068</v>
      </c>
      <c r="N93" s="7">
        <f t="shared" ca="1" si="7"/>
        <v>44749</v>
      </c>
      <c r="O93" s="8">
        <f t="shared" ca="1" si="10"/>
        <v>22</v>
      </c>
      <c r="P93" s="10">
        <f t="shared" ca="1" si="8"/>
        <v>4</v>
      </c>
      <c r="Q93" s="7" t="str">
        <f t="shared" ca="1" si="11"/>
        <v>Terminado</v>
      </c>
      <c r="R93" s="1" t="s">
        <v>6</v>
      </c>
      <c r="S93" s="1" t="s">
        <v>7</v>
      </c>
      <c r="T93" s="1" t="s">
        <v>452</v>
      </c>
      <c r="U93" s="1" t="s">
        <v>125</v>
      </c>
      <c r="V93" s="11" t="s">
        <v>106</v>
      </c>
      <c r="W93" s="11"/>
      <c r="X93" s="1" t="s">
        <v>180</v>
      </c>
      <c r="Y93" s="11">
        <v>50001</v>
      </c>
      <c r="Z93" s="1" t="s">
        <v>108</v>
      </c>
      <c r="AA93" s="12" t="s">
        <v>13</v>
      </c>
      <c r="AB93" s="1" t="s">
        <v>58</v>
      </c>
    </row>
    <row r="94" spans="1:28" x14ac:dyDescent="0.35">
      <c r="A94" s="13">
        <v>117</v>
      </c>
      <c r="B94" s="14" t="s">
        <v>0</v>
      </c>
      <c r="C94" s="2" t="s">
        <v>1</v>
      </c>
      <c r="D94" s="2">
        <v>764518225</v>
      </c>
      <c r="E94" s="2">
        <v>56973994580</v>
      </c>
      <c r="F94" s="15">
        <v>44068</v>
      </c>
      <c r="G94" s="7">
        <f t="shared" ca="1" si="6"/>
        <v>44749</v>
      </c>
      <c r="H94" s="16">
        <f t="shared" ca="1" si="9"/>
        <v>22</v>
      </c>
      <c r="I94" s="14" t="s">
        <v>2</v>
      </c>
      <c r="J94" s="2" t="s">
        <v>453</v>
      </c>
      <c r="K94" s="2" t="s">
        <v>454</v>
      </c>
      <c r="L94" s="2" t="s">
        <v>47</v>
      </c>
      <c r="M94" s="17">
        <v>44068</v>
      </c>
      <c r="N94" s="7">
        <f t="shared" ca="1" si="7"/>
        <v>44749</v>
      </c>
      <c r="O94" s="16">
        <f t="shared" ca="1" si="10"/>
        <v>22</v>
      </c>
      <c r="P94" s="18">
        <f t="shared" ca="1" si="8"/>
        <v>4</v>
      </c>
      <c r="Q94" s="15" t="str">
        <f t="shared" ca="1" si="11"/>
        <v>Terminado</v>
      </c>
      <c r="R94" s="2" t="s">
        <v>455</v>
      </c>
      <c r="S94" s="2" t="s">
        <v>7</v>
      </c>
      <c r="T94" s="2" t="s">
        <v>456</v>
      </c>
      <c r="U94" s="2" t="s">
        <v>42</v>
      </c>
      <c r="V94" s="19" t="s">
        <v>457</v>
      </c>
      <c r="W94" s="19"/>
      <c r="X94" s="2" t="s">
        <v>458</v>
      </c>
      <c r="Y94" s="19">
        <v>100002</v>
      </c>
      <c r="Z94" s="2" t="s">
        <v>459</v>
      </c>
      <c r="AA94" s="20" t="s">
        <v>13</v>
      </c>
      <c r="AB94" s="2" t="s">
        <v>13</v>
      </c>
    </row>
    <row r="95" spans="1:28" x14ac:dyDescent="0.35">
      <c r="A95" s="5">
        <v>118</v>
      </c>
      <c r="B95" s="6" t="s">
        <v>0</v>
      </c>
      <c r="C95" s="1" t="s">
        <v>1</v>
      </c>
      <c r="D95" s="1">
        <v>764518225</v>
      </c>
      <c r="E95" s="1">
        <v>56973994587</v>
      </c>
      <c r="F95" s="7">
        <v>43803</v>
      </c>
      <c r="G95" s="7">
        <f t="shared" ca="1" si="6"/>
        <v>44749</v>
      </c>
      <c r="H95" s="8">
        <f t="shared" ca="1" si="9"/>
        <v>31</v>
      </c>
      <c r="I95" s="6" t="s">
        <v>2</v>
      </c>
      <c r="J95" s="1" t="s">
        <v>460</v>
      </c>
      <c r="K95" s="1" t="s">
        <v>461</v>
      </c>
      <c r="L95" s="1" t="s">
        <v>210</v>
      </c>
      <c r="M95" s="9">
        <v>43803</v>
      </c>
      <c r="N95" s="7">
        <f t="shared" ca="1" si="7"/>
        <v>44749</v>
      </c>
      <c r="O95" s="8">
        <f t="shared" ca="1" si="10"/>
        <v>31</v>
      </c>
      <c r="P95" s="10">
        <f t="shared" ca="1" si="8"/>
        <v>13</v>
      </c>
      <c r="Q95" s="7" t="str">
        <f t="shared" ca="1" si="11"/>
        <v>Terminado</v>
      </c>
      <c r="R95" s="1" t="s">
        <v>6</v>
      </c>
      <c r="S95" s="1" t="s">
        <v>7</v>
      </c>
      <c r="T95" s="1" t="s">
        <v>462</v>
      </c>
      <c r="U95" s="1" t="s">
        <v>105</v>
      </c>
      <c r="V95" s="11" t="s">
        <v>35</v>
      </c>
      <c r="W95" s="11"/>
      <c r="X95" s="1" t="s">
        <v>11</v>
      </c>
      <c r="Y95" s="11">
        <v>40002</v>
      </c>
      <c r="Z95" s="1" t="s">
        <v>10</v>
      </c>
      <c r="AA95" s="12" t="s">
        <v>13</v>
      </c>
      <c r="AB95" s="1" t="s">
        <v>13</v>
      </c>
    </row>
    <row r="96" spans="1:28" x14ac:dyDescent="0.35">
      <c r="A96" s="13">
        <v>119</v>
      </c>
      <c r="B96" s="14" t="s">
        <v>0</v>
      </c>
      <c r="C96" s="2" t="s">
        <v>1</v>
      </c>
      <c r="D96" s="2">
        <v>764518225</v>
      </c>
      <c r="E96" s="2">
        <v>56973994593</v>
      </c>
      <c r="F96" s="15">
        <v>43684</v>
      </c>
      <c r="G96" s="7">
        <f t="shared" ca="1" si="6"/>
        <v>44749</v>
      </c>
      <c r="H96" s="16">
        <f t="shared" ca="1" si="9"/>
        <v>35</v>
      </c>
      <c r="I96" s="14" t="s">
        <v>2</v>
      </c>
      <c r="J96" s="2" t="s">
        <v>463</v>
      </c>
      <c r="K96" s="2" t="s">
        <v>464</v>
      </c>
      <c r="L96" s="2" t="s">
        <v>21</v>
      </c>
      <c r="M96" s="17">
        <v>43684</v>
      </c>
      <c r="N96" s="7">
        <f t="shared" ca="1" si="7"/>
        <v>44749</v>
      </c>
      <c r="O96" s="16">
        <f t="shared" ca="1" si="10"/>
        <v>35</v>
      </c>
      <c r="P96" s="18">
        <f t="shared" ref="P96:P127" ca="1" si="12">O96-18</f>
        <v>17</v>
      </c>
      <c r="Q96" s="15" t="str">
        <f t="shared" ca="1" si="11"/>
        <v>Terminado</v>
      </c>
      <c r="R96" s="2" t="s">
        <v>6</v>
      </c>
      <c r="S96" s="2" t="s">
        <v>7</v>
      </c>
      <c r="T96" s="2" t="s">
        <v>465</v>
      </c>
      <c r="U96" s="2" t="s">
        <v>230</v>
      </c>
      <c r="V96" s="19" t="s">
        <v>10</v>
      </c>
      <c r="W96" s="19"/>
      <c r="X96" s="2" t="s">
        <v>68</v>
      </c>
      <c r="Y96" s="19">
        <v>120219</v>
      </c>
      <c r="Z96" s="2" t="s">
        <v>231</v>
      </c>
      <c r="AA96" s="20" t="s">
        <v>13</v>
      </c>
      <c r="AB96" s="2" t="s">
        <v>13</v>
      </c>
    </row>
    <row r="97" spans="1:28" x14ac:dyDescent="0.35">
      <c r="A97" s="5">
        <v>120</v>
      </c>
      <c r="B97" s="6" t="s">
        <v>0</v>
      </c>
      <c r="C97" s="1" t="s">
        <v>1</v>
      </c>
      <c r="D97" s="1">
        <v>764518225</v>
      </c>
      <c r="E97" s="1">
        <v>56973994598</v>
      </c>
      <c r="F97" s="7">
        <v>44068</v>
      </c>
      <c r="G97" s="7">
        <f t="shared" ca="1" si="6"/>
        <v>44749</v>
      </c>
      <c r="H97" s="8">
        <f t="shared" ca="1" si="9"/>
        <v>22</v>
      </c>
      <c r="I97" s="6" t="s">
        <v>2</v>
      </c>
      <c r="J97" s="1" t="s">
        <v>466</v>
      </c>
      <c r="K97" s="1" t="s">
        <v>467</v>
      </c>
      <c r="L97" s="1" t="s">
        <v>47</v>
      </c>
      <c r="M97" s="9">
        <v>44068</v>
      </c>
      <c r="N97" s="7">
        <f t="shared" ca="1" si="7"/>
        <v>44749</v>
      </c>
      <c r="O97" s="8">
        <f t="shared" ca="1" si="10"/>
        <v>22</v>
      </c>
      <c r="P97" s="10">
        <f t="shared" ca="1" si="12"/>
        <v>4</v>
      </c>
      <c r="Q97" s="7" t="str">
        <f t="shared" ca="1" si="11"/>
        <v>Terminado</v>
      </c>
      <c r="R97" s="1" t="s">
        <v>6</v>
      </c>
      <c r="S97" s="1" t="s">
        <v>7</v>
      </c>
      <c r="T97" s="1" t="s">
        <v>468</v>
      </c>
      <c r="U97" s="1" t="s">
        <v>419</v>
      </c>
      <c r="V97" s="11" t="s">
        <v>10</v>
      </c>
      <c r="W97" s="11"/>
      <c r="X97" s="1" t="s">
        <v>36</v>
      </c>
      <c r="Y97" s="11">
        <v>120103</v>
      </c>
      <c r="Z97" s="1" t="s">
        <v>420</v>
      </c>
      <c r="AA97" s="12" t="s">
        <v>13</v>
      </c>
      <c r="AB97" s="1" t="s">
        <v>13</v>
      </c>
    </row>
    <row r="98" spans="1:28" x14ac:dyDescent="0.35">
      <c r="A98" s="13">
        <v>121</v>
      </c>
      <c r="B98" s="14" t="s">
        <v>0</v>
      </c>
      <c r="C98" s="2" t="s">
        <v>1</v>
      </c>
      <c r="D98" s="2">
        <v>764518225</v>
      </c>
      <c r="E98" s="2">
        <v>56973994603</v>
      </c>
      <c r="F98" s="15">
        <v>43818</v>
      </c>
      <c r="G98" s="7">
        <f t="shared" ca="1" si="6"/>
        <v>44749</v>
      </c>
      <c r="H98" s="16">
        <f t="shared" ca="1" si="9"/>
        <v>30</v>
      </c>
      <c r="I98" s="14" t="s">
        <v>2</v>
      </c>
      <c r="J98" s="2" t="s">
        <v>469</v>
      </c>
      <c r="K98" s="2" t="s">
        <v>470</v>
      </c>
      <c r="L98" s="2" t="s">
        <v>21</v>
      </c>
      <c r="M98" s="17">
        <v>43818</v>
      </c>
      <c r="N98" s="7">
        <f t="shared" ca="1" si="7"/>
        <v>44749</v>
      </c>
      <c r="O98" s="16">
        <f t="shared" ca="1" si="10"/>
        <v>30</v>
      </c>
      <c r="P98" s="18">
        <f t="shared" ca="1" si="12"/>
        <v>12</v>
      </c>
      <c r="Q98" s="15" t="str">
        <f t="shared" ca="1" si="11"/>
        <v>Terminado</v>
      </c>
      <c r="R98" s="2" t="s">
        <v>6</v>
      </c>
      <c r="S98" s="2" t="s">
        <v>7</v>
      </c>
      <c r="T98" s="2" t="s">
        <v>471</v>
      </c>
      <c r="U98" s="2" t="s">
        <v>206</v>
      </c>
      <c r="V98" s="19" t="s">
        <v>10</v>
      </c>
      <c r="W98" s="19"/>
      <c r="X98" s="2" t="s">
        <v>96</v>
      </c>
      <c r="Y98" s="19">
        <v>120004</v>
      </c>
      <c r="Z98" s="2" t="s">
        <v>207</v>
      </c>
      <c r="AA98" s="20" t="s">
        <v>13</v>
      </c>
      <c r="AB98" s="2" t="s">
        <v>13</v>
      </c>
    </row>
    <row r="99" spans="1:28" x14ac:dyDescent="0.35">
      <c r="A99" s="5">
        <v>122</v>
      </c>
      <c r="B99" s="6" t="s">
        <v>0</v>
      </c>
      <c r="C99" s="1" t="s">
        <v>1</v>
      </c>
      <c r="D99" s="1">
        <v>764518225</v>
      </c>
      <c r="E99" s="1">
        <v>56974447297</v>
      </c>
      <c r="F99" s="7">
        <v>44344</v>
      </c>
      <c r="G99" s="7">
        <f t="shared" ca="1" si="6"/>
        <v>44749</v>
      </c>
      <c r="H99" s="8">
        <f t="shared" ca="1" si="9"/>
        <v>13</v>
      </c>
      <c r="I99" s="6" t="s">
        <v>2</v>
      </c>
      <c r="J99" s="1" t="s">
        <v>472</v>
      </c>
      <c r="K99" s="1" t="s">
        <v>473</v>
      </c>
      <c r="L99" s="1" t="s">
        <v>151</v>
      </c>
      <c r="M99" s="9">
        <v>44344</v>
      </c>
      <c r="N99" s="7">
        <f t="shared" ca="1" si="7"/>
        <v>44749</v>
      </c>
      <c r="O99" s="8">
        <f t="shared" ca="1" si="10"/>
        <v>13</v>
      </c>
      <c r="P99" s="10">
        <f t="shared" ca="1" si="12"/>
        <v>-5</v>
      </c>
      <c r="Q99" s="7" t="str">
        <f t="shared" ca="1" si="11"/>
        <v>En Arriendo</v>
      </c>
      <c r="R99" s="1" t="s">
        <v>6</v>
      </c>
      <c r="S99" s="1" t="s">
        <v>7</v>
      </c>
      <c r="T99" s="1" t="s">
        <v>474</v>
      </c>
      <c r="U99" s="1" t="s">
        <v>42</v>
      </c>
      <c r="V99" s="11" t="s">
        <v>457</v>
      </c>
      <c r="W99" s="11"/>
      <c r="X99" s="1" t="s">
        <v>475</v>
      </c>
      <c r="Y99" s="11">
        <v>100003</v>
      </c>
      <c r="Z99" s="1" t="s">
        <v>459</v>
      </c>
      <c r="AA99" s="12" t="s">
        <v>13</v>
      </c>
      <c r="AB99" s="1" t="s">
        <v>58</v>
      </c>
    </row>
    <row r="100" spans="1:28" x14ac:dyDescent="0.35">
      <c r="A100" s="13">
        <v>123</v>
      </c>
      <c r="B100" s="14" t="s">
        <v>0</v>
      </c>
      <c r="C100" s="2" t="s">
        <v>1</v>
      </c>
      <c r="D100" s="2">
        <v>764518225</v>
      </c>
      <c r="E100" s="2">
        <v>56974448984</v>
      </c>
      <c r="F100" s="15">
        <v>44344</v>
      </c>
      <c r="G100" s="7">
        <f t="shared" ca="1" si="6"/>
        <v>44749</v>
      </c>
      <c r="H100" s="16">
        <f t="shared" ca="1" si="9"/>
        <v>13</v>
      </c>
      <c r="I100" s="14" t="s">
        <v>2</v>
      </c>
      <c r="J100" s="2" t="s">
        <v>476</v>
      </c>
      <c r="K100" s="2" t="s">
        <v>477</v>
      </c>
      <c r="L100" s="2" t="s">
        <v>151</v>
      </c>
      <c r="M100" s="17">
        <v>44344</v>
      </c>
      <c r="N100" s="7">
        <f t="shared" ca="1" si="7"/>
        <v>44749</v>
      </c>
      <c r="O100" s="16">
        <f t="shared" ca="1" si="10"/>
        <v>13</v>
      </c>
      <c r="P100" s="18">
        <f t="shared" ca="1" si="12"/>
        <v>-5</v>
      </c>
      <c r="Q100" s="15" t="str">
        <f t="shared" ca="1" si="11"/>
        <v>En Arriendo</v>
      </c>
      <c r="R100" s="2" t="s">
        <v>6</v>
      </c>
      <c r="S100" s="2" t="s">
        <v>7</v>
      </c>
      <c r="T100" s="41" t="s">
        <v>478</v>
      </c>
      <c r="U100" s="2" t="s">
        <v>42</v>
      </c>
      <c r="V100" s="19" t="s">
        <v>457</v>
      </c>
      <c r="W100" s="19" t="s">
        <v>1761</v>
      </c>
      <c r="X100" s="2" t="s">
        <v>475</v>
      </c>
      <c r="Y100" s="19">
        <v>100003</v>
      </c>
      <c r="Z100" s="2" t="s">
        <v>459</v>
      </c>
      <c r="AA100" s="20" t="s">
        <v>13</v>
      </c>
      <c r="AB100" s="2" t="s">
        <v>58</v>
      </c>
    </row>
    <row r="101" spans="1:28" x14ac:dyDescent="0.35">
      <c r="A101" s="5">
        <v>124</v>
      </c>
      <c r="B101" s="6" t="s">
        <v>0</v>
      </c>
      <c r="C101" s="1" t="s">
        <v>1</v>
      </c>
      <c r="D101" s="1">
        <v>764518225</v>
      </c>
      <c r="E101" s="1">
        <v>56974450119</v>
      </c>
      <c r="F101" s="7">
        <v>44344</v>
      </c>
      <c r="G101" s="7">
        <f t="shared" ca="1" si="6"/>
        <v>44749</v>
      </c>
      <c r="H101" s="8">
        <f t="shared" ca="1" si="9"/>
        <v>13</v>
      </c>
      <c r="I101" s="6" t="s">
        <v>2</v>
      </c>
      <c r="J101" s="1" t="s">
        <v>479</v>
      </c>
      <c r="K101" s="1" t="s">
        <v>480</v>
      </c>
      <c r="L101" s="1" t="s">
        <v>151</v>
      </c>
      <c r="M101" s="9">
        <v>44344</v>
      </c>
      <c r="N101" s="7">
        <f t="shared" ca="1" si="7"/>
        <v>44749</v>
      </c>
      <c r="O101" s="8">
        <f t="shared" ca="1" si="10"/>
        <v>13</v>
      </c>
      <c r="P101" s="10">
        <f t="shared" ca="1" si="12"/>
        <v>-5</v>
      </c>
      <c r="Q101" s="7" t="str">
        <f t="shared" ca="1" si="11"/>
        <v>En Arriendo</v>
      </c>
      <c r="R101" s="1" t="s">
        <v>6</v>
      </c>
      <c r="S101" s="1" t="s">
        <v>7</v>
      </c>
      <c r="T101" s="1" t="s">
        <v>481</v>
      </c>
      <c r="U101" s="1" t="s">
        <v>42</v>
      </c>
      <c r="V101" s="11" t="s">
        <v>457</v>
      </c>
      <c r="W101" s="11"/>
      <c r="X101" s="1" t="s">
        <v>475</v>
      </c>
      <c r="Y101" s="11">
        <v>100003</v>
      </c>
      <c r="Z101" s="1" t="s">
        <v>459</v>
      </c>
      <c r="AA101" s="12" t="s">
        <v>13</v>
      </c>
      <c r="AB101" s="1" t="s">
        <v>58</v>
      </c>
    </row>
    <row r="102" spans="1:28" x14ac:dyDescent="0.35">
      <c r="A102" s="13">
        <v>129</v>
      </c>
      <c r="B102" s="14" t="s">
        <v>0</v>
      </c>
      <c r="C102" s="2" t="s">
        <v>1</v>
      </c>
      <c r="D102" s="2">
        <v>764518225</v>
      </c>
      <c r="E102" s="2">
        <v>56975395801</v>
      </c>
      <c r="F102" s="15">
        <v>44068</v>
      </c>
      <c r="G102" s="7">
        <f t="shared" ca="1" si="6"/>
        <v>44749</v>
      </c>
      <c r="H102" s="16">
        <f t="shared" ca="1" si="9"/>
        <v>22</v>
      </c>
      <c r="I102" s="14" t="s">
        <v>2</v>
      </c>
      <c r="J102" s="2" t="s">
        <v>489</v>
      </c>
      <c r="K102" s="2" t="s">
        <v>490</v>
      </c>
      <c r="L102" s="2" t="s">
        <v>53</v>
      </c>
      <c r="M102" s="17">
        <v>44068</v>
      </c>
      <c r="N102" s="7">
        <f t="shared" ca="1" si="7"/>
        <v>44749</v>
      </c>
      <c r="O102" s="16">
        <f t="shared" ca="1" si="10"/>
        <v>22</v>
      </c>
      <c r="P102" s="18">
        <f t="shared" ca="1" si="12"/>
        <v>4</v>
      </c>
      <c r="Q102" s="15" t="str">
        <f t="shared" ca="1" si="11"/>
        <v>Terminado</v>
      </c>
      <c r="R102" s="2" t="s">
        <v>6</v>
      </c>
      <c r="S102" s="2" t="s">
        <v>7</v>
      </c>
      <c r="T102" s="2" t="s">
        <v>491</v>
      </c>
      <c r="U102" s="2" t="s">
        <v>492</v>
      </c>
      <c r="V102" s="19" t="s">
        <v>136</v>
      </c>
      <c r="W102" s="19"/>
      <c r="X102" s="2" t="s">
        <v>138</v>
      </c>
      <c r="Y102" s="19">
        <v>80002</v>
      </c>
      <c r="Z102" s="2" t="s">
        <v>199</v>
      </c>
      <c r="AA102" s="20" t="s">
        <v>13</v>
      </c>
      <c r="AB102" s="2" t="s">
        <v>58</v>
      </c>
    </row>
    <row r="103" spans="1:28" x14ac:dyDescent="0.35">
      <c r="A103" s="5">
        <v>130</v>
      </c>
      <c r="B103" s="6" t="s">
        <v>0</v>
      </c>
      <c r="C103" s="1" t="s">
        <v>1</v>
      </c>
      <c r="D103" s="1">
        <v>764518225</v>
      </c>
      <c r="E103" s="1">
        <v>56975491608</v>
      </c>
      <c r="F103" s="7">
        <v>43720</v>
      </c>
      <c r="G103" s="7">
        <f t="shared" ca="1" si="6"/>
        <v>44749</v>
      </c>
      <c r="H103" s="8">
        <f t="shared" ca="1" si="9"/>
        <v>33</v>
      </c>
      <c r="I103" s="6" t="s">
        <v>2</v>
      </c>
      <c r="J103" s="1" t="s">
        <v>493</v>
      </c>
      <c r="K103" s="1" t="s">
        <v>494</v>
      </c>
      <c r="L103" s="1" t="s">
        <v>5</v>
      </c>
      <c r="M103" s="9">
        <v>43720</v>
      </c>
      <c r="N103" s="7">
        <f t="shared" ca="1" si="7"/>
        <v>44749</v>
      </c>
      <c r="O103" s="8">
        <f t="shared" ca="1" si="10"/>
        <v>33</v>
      </c>
      <c r="P103" s="10">
        <f t="shared" ca="1" si="12"/>
        <v>15</v>
      </c>
      <c r="Q103" s="7" t="str">
        <f t="shared" ca="1" si="11"/>
        <v>Terminado</v>
      </c>
      <c r="R103" s="1" t="s">
        <v>6</v>
      </c>
      <c r="S103" s="1" t="s">
        <v>7</v>
      </c>
      <c r="T103" s="1" t="s">
        <v>495</v>
      </c>
      <c r="U103" s="1" t="s">
        <v>125</v>
      </c>
      <c r="V103" s="11" t="s">
        <v>215</v>
      </c>
      <c r="W103" s="11"/>
      <c r="X103" s="1" t="s">
        <v>382</v>
      </c>
      <c r="Y103" s="11">
        <v>40002</v>
      </c>
      <c r="Z103" s="1" t="s">
        <v>10</v>
      </c>
      <c r="AA103" s="12" t="s">
        <v>13</v>
      </c>
      <c r="AB103" s="1" t="s">
        <v>13</v>
      </c>
    </row>
    <row r="104" spans="1:28" x14ac:dyDescent="0.35">
      <c r="A104" s="13">
        <v>131</v>
      </c>
      <c r="B104" s="14" t="s">
        <v>0</v>
      </c>
      <c r="C104" s="2" t="s">
        <v>1</v>
      </c>
      <c r="D104" s="2">
        <v>764518225</v>
      </c>
      <c r="E104" s="2">
        <v>56975493677</v>
      </c>
      <c r="F104" s="15">
        <v>43720</v>
      </c>
      <c r="G104" s="7">
        <f t="shared" ca="1" si="6"/>
        <v>44749</v>
      </c>
      <c r="H104" s="16">
        <f t="shared" ca="1" si="9"/>
        <v>33</v>
      </c>
      <c r="I104" s="14" t="s">
        <v>2</v>
      </c>
      <c r="J104" s="2" t="s">
        <v>496</v>
      </c>
      <c r="K104" s="2" t="s">
        <v>497</v>
      </c>
      <c r="L104" s="2" t="s">
        <v>5</v>
      </c>
      <c r="M104" s="17">
        <v>43720</v>
      </c>
      <c r="N104" s="7">
        <f t="shared" ca="1" si="7"/>
        <v>44749</v>
      </c>
      <c r="O104" s="16">
        <f t="shared" ca="1" si="10"/>
        <v>33</v>
      </c>
      <c r="P104" s="18">
        <f t="shared" ca="1" si="12"/>
        <v>15</v>
      </c>
      <c r="Q104" s="15" t="str">
        <f t="shared" ca="1" si="11"/>
        <v>Terminado</v>
      </c>
      <c r="R104" s="2" t="s">
        <v>6</v>
      </c>
      <c r="S104" s="2" t="s">
        <v>7</v>
      </c>
      <c r="T104" s="2" t="s">
        <v>498</v>
      </c>
      <c r="U104" s="2" t="s">
        <v>125</v>
      </c>
      <c r="V104" s="19" t="s">
        <v>215</v>
      </c>
      <c r="W104" s="19"/>
      <c r="X104" s="2" t="s">
        <v>499</v>
      </c>
      <c r="Y104" s="19">
        <v>40002</v>
      </c>
      <c r="Z104" s="2" t="s">
        <v>10</v>
      </c>
      <c r="AA104" s="20" t="s">
        <v>13</v>
      </c>
      <c r="AB104" s="2" t="s">
        <v>58</v>
      </c>
    </row>
    <row r="105" spans="1:28" x14ac:dyDescent="0.35">
      <c r="A105" s="5">
        <v>136</v>
      </c>
      <c r="B105" s="6" t="s">
        <v>0</v>
      </c>
      <c r="C105" s="1" t="s">
        <v>1</v>
      </c>
      <c r="D105" s="1">
        <v>764518225</v>
      </c>
      <c r="E105" s="1">
        <v>56976844327</v>
      </c>
      <c r="F105" s="7">
        <v>44442</v>
      </c>
      <c r="G105" s="7">
        <f t="shared" ca="1" si="6"/>
        <v>44749</v>
      </c>
      <c r="H105" s="8">
        <f t="shared" ca="1" si="9"/>
        <v>10</v>
      </c>
      <c r="I105" s="6" t="s">
        <v>2</v>
      </c>
      <c r="J105" s="1" t="s">
        <v>512</v>
      </c>
      <c r="K105" s="1" t="s">
        <v>513</v>
      </c>
      <c r="L105" s="1" t="s">
        <v>514</v>
      </c>
      <c r="M105" s="9">
        <v>44442</v>
      </c>
      <c r="N105" s="7">
        <f t="shared" ca="1" si="7"/>
        <v>44749</v>
      </c>
      <c r="O105" s="8">
        <f t="shared" ca="1" si="10"/>
        <v>10</v>
      </c>
      <c r="P105" s="10">
        <f t="shared" ca="1" si="12"/>
        <v>-8</v>
      </c>
      <c r="Q105" s="7" t="str">
        <f t="shared" ca="1" si="11"/>
        <v>En Arriendo</v>
      </c>
      <c r="R105" s="1" t="s">
        <v>6</v>
      </c>
      <c r="S105" s="1" t="s">
        <v>7</v>
      </c>
      <c r="T105" s="1" t="s">
        <v>515</v>
      </c>
      <c r="U105" s="1" t="s">
        <v>42</v>
      </c>
      <c r="V105" s="11" t="s">
        <v>446</v>
      </c>
      <c r="W105" s="11"/>
      <c r="X105" s="1" t="s">
        <v>516</v>
      </c>
      <c r="Y105" s="11">
        <v>80002</v>
      </c>
      <c r="Z105" s="1" t="s">
        <v>199</v>
      </c>
      <c r="AA105" s="12" t="s">
        <v>13</v>
      </c>
      <c r="AB105" s="1" t="s">
        <v>58</v>
      </c>
    </row>
    <row r="106" spans="1:28" x14ac:dyDescent="0.35">
      <c r="A106" s="13">
        <v>137</v>
      </c>
      <c r="B106" s="14" t="s">
        <v>0</v>
      </c>
      <c r="C106" s="2" t="s">
        <v>1</v>
      </c>
      <c r="D106" s="2">
        <v>764518225</v>
      </c>
      <c r="E106" s="2">
        <v>56976846064</v>
      </c>
      <c r="F106" s="15">
        <v>44442</v>
      </c>
      <c r="G106" s="7">
        <f t="shared" ca="1" si="6"/>
        <v>44749</v>
      </c>
      <c r="H106" s="16">
        <f t="shared" ca="1" si="9"/>
        <v>10</v>
      </c>
      <c r="I106" s="14" t="s">
        <v>2</v>
      </c>
      <c r="J106" s="2" t="s">
        <v>517</v>
      </c>
      <c r="K106" s="2" t="s">
        <v>518</v>
      </c>
      <c r="L106" s="2" t="s">
        <v>519</v>
      </c>
      <c r="M106" s="17">
        <v>44442</v>
      </c>
      <c r="N106" s="7">
        <f t="shared" ca="1" si="7"/>
        <v>44749</v>
      </c>
      <c r="O106" s="16">
        <f t="shared" ca="1" si="10"/>
        <v>10</v>
      </c>
      <c r="P106" s="18">
        <f t="shared" ca="1" si="12"/>
        <v>-8</v>
      </c>
      <c r="Q106" s="15" t="str">
        <f t="shared" ca="1" si="11"/>
        <v>En Arriendo</v>
      </c>
      <c r="R106" s="2" t="s">
        <v>6</v>
      </c>
      <c r="S106" s="2" t="s">
        <v>7</v>
      </c>
      <c r="T106" s="2" t="s">
        <v>520</v>
      </c>
      <c r="U106" s="2" t="s">
        <v>49</v>
      </c>
      <c r="V106" s="19" t="s">
        <v>10</v>
      </c>
      <c r="W106" s="19"/>
      <c r="X106" s="2" t="s">
        <v>153</v>
      </c>
      <c r="Y106" s="19">
        <v>120102</v>
      </c>
      <c r="Z106" s="2" t="s">
        <v>50</v>
      </c>
      <c r="AA106" s="20" t="s">
        <v>13</v>
      </c>
      <c r="AB106" s="2" t="s">
        <v>58</v>
      </c>
    </row>
    <row r="107" spans="1:28" x14ac:dyDescent="0.35">
      <c r="A107" s="5">
        <v>138</v>
      </c>
      <c r="B107" s="6" t="s">
        <v>0</v>
      </c>
      <c r="C107" s="1" t="s">
        <v>1</v>
      </c>
      <c r="D107" s="1">
        <v>764518225</v>
      </c>
      <c r="E107" s="1">
        <v>56976846387</v>
      </c>
      <c r="F107" s="7">
        <v>44442</v>
      </c>
      <c r="G107" s="7">
        <f t="shared" ca="1" si="6"/>
        <v>44749</v>
      </c>
      <c r="H107" s="8">
        <f t="shared" ca="1" si="9"/>
        <v>10</v>
      </c>
      <c r="I107" s="6" t="s">
        <v>2</v>
      </c>
      <c r="J107" s="1" t="s">
        <v>521</v>
      </c>
      <c r="K107" s="1" t="s">
        <v>522</v>
      </c>
      <c r="L107" s="1" t="s">
        <v>514</v>
      </c>
      <c r="M107" s="9">
        <v>44442</v>
      </c>
      <c r="N107" s="7">
        <f t="shared" ca="1" si="7"/>
        <v>44749</v>
      </c>
      <c r="O107" s="8">
        <f t="shared" ca="1" si="10"/>
        <v>10</v>
      </c>
      <c r="P107" s="10">
        <f t="shared" ca="1" si="12"/>
        <v>-8</v>
      </c>
      <c r="Q107" s="7" t="str">
        <f t="shared" ca="1" si="11"/>
        <v>En Arriendo</v>
      </c>
      <c r="R107" s="1" t="s">
        <v>6</v>
      </c>
      <c r="S107" s="1" t="s">
        <v>7</v>
      </c>
      <c r="T107" s="1" t="s">
        <v>523</v>
      </c>
      <c r="U107" s="1" t="s">
        <v>164</v>
      </c>
      <c r="V107" s="11" t="s">
        <v>165</v>
      </c>
      <c r="W107" s="11"/>
      <c r="X107" s="1" t="s">
        <v>175</v>
      </c>
      <c r="Y107" s="11">
        <v>130033</v>
      </c>
      <c r="Z107" s="1" t="s">
        <v>166</v>
      </c>
      <c r="AA107" s="12" t="s">
        <v>13</v>
      </c>
      <c r="AB107" s="1" t="s">
        <v>58</v>
      </c>
    </row>
    <row r="108" spans="1:28" x14ac:dyDescent="0.35">
      <c r="A108" s="13">
        <v>139</v>
      </c>
      <c r="B108" s="14" t="s">
        <v>0</v>
      </c>
      <c r="C108" s="2" t="s">
        <v>1</v>
      </c>
      <c r="D108" s="2">
        <v>764518225</v>
      </c>
      <c r="E108" s="2">
        <v>56977363758</v>
      </c>
      <c r="F108" s="15">
        <v>44382</v>
      </c>
      <c r="G108" s="7">
        <f t="shared" ca="1" si="6"/>
        <v>44749</v>
      </c>
      <c r="H108" s="16">
        <f t="shared" ca="1" si="9"/>
        <v>12</v>
      </c>
      <c r="I108" s="14" t="s">
        <v>2</v>
      </c>
      <c r="J108" s="2" t="s">
        <v>524</v>
      </c>
      <c r="K108" s="2" t="s">
        <v>525</v>
      </c>
      <c r="L108" s="2" t="s">
        <v>151</v>
      </c>
      <c r="M108" s="17">
        <v>44382</v>
      </c>
      <c r="N108" s="7">
        <f t="shared" ca="1" si="7"/>
        <v>44749</v>
      </c>
      <c r="O108" s="16">
        <f t="shared" ca="1" si="10"/>
        <v>12</v>
      </c>
      <c r="P108" s="18">
        <f t="shared" ca="1" si="12"/>
        <v>-6</v>
      </c>
      <c r="Q108" s="15" t="str">
        <f t="shared" ca="1" si="11"/>
        <v>En Arriendo</v>
      </c>
      <c r="R108" s="2" t="s">
        <v>6</v>
      </c>
      <c r="S108" s="2" t="s">
        <v>7</v>
      </c>
      <c r="T108" s="2" t="s">
        <v>526</v>
      </c>
      <c r="U108" s="2" t="s">
        <v>285</v>
      </c>
      <c r="V108" s="19" t="s">
        <v>527</v>
      </c>
      <c r="W108" s="19"/>
      <c r="X108" s="2" t="s">
        <v>528</v>
      </c>
      <c r="Y108" s="19">
        <v>80004</v>
      </c>
      <c r="Z108" s="2" t="s">
        <v>199</v>
      </c>
      <c r="AA108" s="20" t="s">
        <v>13</v>
      </c>
      <c r="AB108" s="2" t="s">
        <v>58</v>
      </c>
    </row>
    <row r="109" spans="1:28" x14ac:dyDescent="0.35">
      <c r="A109" s="5">
        <v>140</v>
      </c>
      <c r="B109" s="6" t="s">
        <v>0</v>
      </c>
      <c r="C109" s="1" t="s">
        <v>1</v>
      </c>
      <c r="D109" s="1">
        <v>764518225</v>
      </c>
      <c r="E109" s="1">
        <v>56977382253</v>
      </c>
      <c r="F109" s="7">
        <v>43693</v>
      </c>
      <c r="G109" s="7">
        <f t="shared" ca="1" si="6"/>
        <v>44749</v>
      </c>
      <c r="H109" s="8">
        <f t="shared" ca="1" si="9"/>
        <v>34</v>
      </c>
      <c r="I109" s="6" t="s">
        <v>2</v>
      </c>
      <c r="J109" s="1" t="s">
        <v>529</v>
      </c>
      <c r="K109" s="1" t="s">
        <v>530</v>
      </c>
      <c r="L109" s="1" t="s">
        <v>5</v>
      </c>
      <c r="M109" s="9">
        <v>43693</v>
      </c>
      <c r="N109" s="7">
        <f t="shared" ca="1" si="7"/>
        <v>44749</v>
      </c>
      <c r="O109" s="8">
        <f t="shared" ca="1" si="10"/>
        <v>34</v>
      </c>
      <c r="P109" s="10">
        <f t="shared" ca="1" si="12"/>
        <v>16</v>
      </c>
      <c r="Q109" s="7" t="str">
        <f t="shared" ca="1" si="11"/>
        <v>Terminado</v>
      </c>
      <c r="R109" s="1" t="s">
        <v>6</v>
      </c>
      <c r="S109" s="1" t="s">
        <v>7</v>
      </c>
      <c r="T109" s="1" t="s">
        <v>531</v>
      </c>
      <c r="U109" s="1" t="s">
        <v>532</v>
      </c>
      <c r="V109" s="11" t="s">
        <v>215</v>
      </c>
      <c r="W109" s="11"/>
      <c r="X109" s="1" t="s">
        <v>68</v>
      </c>
      <c r="Y109" s="11">
        <v>120183</v>
      </c>
      <c r="Z109" s="1" t="s">
        <v>533</v>
      </c>
      <c r="AA109" s="12" t="s">
        <v>13</v>
      </c>
      <c r="AB109" s="1" t="s">
        <v>13</v>
      </c>
    </row>
    <row r="110" spans="1:28" x14ac:dyDescent="0.35">
      <c r="A110" s="13">
        <v>141</v>
      </c>
      <c r="B110" s="14" t="s">
        <v>0</v>
      </c>
      <c r="C110" s="2" t="s">
        <v>1</v>
      </c>
      <c r="D110" s="2">
        <v>764518225</v>
      </c>
      <c r="E110" s="2">
        <v>56977393339</v>
      </c>
      <c r="F110" s="15">
        <v>43693</v>
      </c>
      <c r="G110" s="7">
        <f t="shared" ca="1" si="6"/>
        <v>44749</v>
      </c>
      <c r="H110" s="16">
        <f t="shared" ca="1" si="9"/>
        <v>34</v>
      </c>
      <c r="I110" s="14" t="s">
        <v>2</v>
      </c>
      <c r="J110" s="2" t="s">
        <v>534</v>
      </c>
      <c r="K110" s="2" t="s">
        <v>535</v>
      </c>
      <c r="L110" s="2" t="s">
        <v>5</v>
      </c>
      <c r="M110" s="17">
        <v>43693</v>
      </c>
      <c r="N110" s="7">
        <f t="shared" ca="1" si="7"/>
        <v>44749</v>
      </c>
      <c r="O110" s="16">
        <f t="shared" ca="1" si="10"/>
        <v>34</v>
      </c>
      <c r="P110" s="18">
        <f t="shared" ca="1" si="12"/>
        <v>16</v>
      </c>
      <c r="Q110" s="15" t="str">
        <f t="shared" ca="1" si="11"/>
        <v>Terminado</v>
      </c>
      <c r="R110" s="2" t="s">
        <v>6</v>
      </c>
      <c r="S110" s="2" t="s">
        <v>7</v>
      </c>
      <c r="T110" s="2" t="s">
        <v>536</v>
      </c>
      <c r="U110" s="2" t="s">
        <v>537</v>
      </c>
      <c r="V110" s="19" t="s">
        <v>215</v>
      </c>
      <c r="W110" s="19"/>
      <c r="X110" s="2" t="s">
        <v>68</v>
      </c>
      <c r="Y110" s="19">
        <v>120185</v>
      </c>
      <c r="Z110" s="2" t="s">
        <v>538</v>
      </c>
      <c r="AA110" s="20" t="s">
        <v>13</v>
      </c>
      <c r="AB110" s="2" t="s">
        <v>13</v>
      </c>
    </row>
    <row r="111" spans="1:28" x14ac:dyDescent="0.35">
      <c r="A111" s="5">
        <v>142</v>
      </c>
      <c r="B111" s="6" t="s">
        <v>0</v>
      </c>
      <c r="C111" s="1" t="s">
        <v>1</v>
      </c>
      <c r="D111" s="1">
        <v>764518225</v>
      </c>
      <c r="E111" s="1">
        <v>56977398160</v>
      </c>
      <c r="F111" s="7">
        <v>44382</v>
      </c>
      <c r="G111" s="7">
        <f t="shared" ca="1" si="6"/>
        <v>44749</v>
      </c>
      <c r="H111" s="8">
        <f t="shared" ca="1" si="9"/>
        <v>12</v>
      </c>
      <c r="I111" s="6" t="s">
        <v>2</v>
      </c>
      <c r="J111" s="1" t="s">
        <v>539</v>
      </c>
      <c r="K111" s="1" t="s">
        <v>540</v>
      </c>
      <c r="L111" s="1" t="s">
        <v>541</v>
      </c>
      <c r="M111" s="9">
        <v>44382</v>
      </c>
      <c r="N111" s="7">
        <f t="shared" ca="1" si="7"/>
        <v>44749</v>
      </c>
      <c r="O111" s="8">
        <f t="shared" ca="1" si="10"/>
        <v>12</v>
      </c>
      <c r="P111" s="10">
        <f t="shared" ca="1" si="12"/>
        <v>-6</v>
      </c>
      <c r="Q111" s="7" t="str">
        <f t="shared" ca="1" si="11"/>
        <v>En Arriendo</v>
      </c>
      <c r="R111" s="1" t="s">
        <v>542</v>
      </c>
      <c r="S111" s="1" t="s">
        <v>7</v>
      </c>
      <c r="T111" s="1" t="s">
        <v>543</v>
      </c>
      <c r="U111" s="1" t="s">
        <v>125</v>
      </c>
      <c r="V111" s="11" t="s">
        <v>457</v>
      </c>
      <c r="W111" s="11"/>
      <c r="X111" s="1" t="s">
        <v>153</v>
      </c>
      <c r="Y111" s="11">
        <v>100002</v>
      </c>
      <c r="Z111" s="1" t="s">
        <v>459</v>
      </c>
      <c r="AA111" s="12" t="s">
        <v>13</v>
      </c>
      <c r="AB111" s="1" t="s">
        <v>58</v>
      </c>
    </row>
    <row r="112" spans="1:28" x14ac:dyDescent="0.35">
      <c r="A112" s="13">
        <v>143</v>
      </c>
      <c r="B112" s="14" t="s">
        <v>0</v>
      </c>
      <c r="C112" s="2" t="s">
        <v>1</v>
      </c>
      <c r="D112" s="2">
        <v>764518225</v>
      </c>
      <c r="E112" s="2">
        <v>56978053884</v>
      </c>
      <c r="F112" s="15">
        <v>43654</v>
      </c>
      <c r="G112" s="7">
        <f t="shared" ca="1" si="6"/>
        <v>44749</v>
      </c>
      <c r="H112" s="16">
        <f t="shared" ca="1" si="9"/>
        <v>35</v>
      </c>
      <c r="I112" s="14" t="s">
        <v>2</v>
      </c>
      <c r="J112" s="2" t="s">
        <v>544</v>
      </c>
      <c r="K112" s="2" t="s">
        <v>545</v>
      </c>
      <c r="L112" s="2" t="s">
        <v>21</v>
      </c>
      <c r="M112" s="17">
        <v>43654</v>
      </c>
      <c r="N112" s="7">
        <f t="shared" ca="1" si="7"/>
        <v>44749</v>
      </c>
      <c r="O112" s="16">
        <f t="shared" ca="1" si="10"/>
        <v>35</v>
      </c>
      <c r="P112" s="18">
        <f t="shared" ca="1" si="12"/>
        <v>17</v>
      </c>
      <c r="Q112" s="15" t="str">
        <f t="shared" ca="1" si="11"/>
        <v>Terminado</v>
      </c>
      <c r="R112" s="2" t="s">
        <v>6</v>
      </c>
      <c r="S112" s="2" t="s">
        <v>7</v>
      </c>
      <c r="T112" s="2" t="s">
        <v>546</v>
      </c>
      <c r="U112" s="2" t="s">
        <v>125</v>
      </c>
      <c r="V112" s="19" t="s">
        <v>215</v>
      </c>
      <c r="W112" s="19"/>
      <c r="X112" s="2" t="s">
        <v>11</v>
      </c>
      <c r="Y112" s="19">
        <v>40002</v>
      </c>
      <c r="Z112" s="2" t="s">
        <v>10</v>
      </c>
      <c r="AA112" s="20" t="s">
        <v>13</v>
      </c>
      <c r="AB112" s="2" t="s">
        <v>13</v>
      </c>
    </row>
    <row r="113" spans="1:28" x14ac:dyDescent="0.35">
      <c r="A113" s="5">
        <v>145</v>
      </c>
      <c r="B113" s="6" t="s">
        <v>0</v>
      </c>
      <c r="C113" s="1" t="s">
        <v>1</v>
      </c>
      <c r="D113" s="1">
        <v>764518225</v>
      </c>
      <c r="E113" s="1">
        <v>56978262432</v>
      </c>
      <c r="F113" s="7">
        <v>43693</v>
      </c>
      <c r="G113" s="7">
        <f t="shared" ca="1" si="6"/>
        <v>44749</v>
      </c>
      <c r="H113" s="8">
        <f t="shared" ca="1" si="9"/>
        <v>34</v>
      </c>
      <c r="I113" s="6" t="s">
        <v>2</v>
      </c>
      <c r="J113" s="1" t="s">
        <v>547</v>
      </c>
      <c r="K113" s="1" t="s">
        <v>548</v>
      </c>
      <c r="L113" s="1" t="s">
        <v>5</v>
      </c>
      <c r="M113" s="9">
        <v>43693</v>
      </c>
      <c r="N113" s="7">
        <f t="shared" ca="1" si="7"/>
        <v>44749</v>
      </c>
      <c r="O113" s="8">
        <f t="shared" ca="1" si="10"/>
        <v>34</v>
      </c>
      <c r="P113" s="10">
        <f t="shared" ca="1" si="12"/>
        <v>16</v>
      </c>
      <c r="Q113" s="7" t="str">
        <f t="shared" ca="1" si="11"/>
        <v>Terminado</v>
      </c>
      <c r="R113" s="1" t="s">
        <v>6</v>
      </c>
      <c r="S113" s="1" t="s">
        <v>7</v>
      </c>
      <c r="T113" s="43" t="s">
        <v>549</v>
      </c>
      <c r="U113" s="1" t="s">
        <v>125</v>
      </c>
      <c r="V113" s="11" t="s">
        <v>215</v>
      </c>
      <c r="W113" s="11"/>
      <c r="X113" s="1" t="s">
        <v>68</v>
      </c>
      <c r="Y113" s="11">
        <v>40002</v>
      </c>
      <c r="Z113" s="1" t="s">
        <v>10</v>
      </c>
      <c r="AA113" s="12" t="s">
        <v>13</v>
      </c>
      <c r="AB113" s="1" t="s">
        <v>13</v>
      </c>
    </row>
    <row r="114" spans="1:28" x14ac:dyDescent="0.35">
      <c r="A114" s="13">
        <v>146</v>
      </c>
      <c r="B114" s="14" t="s">
        <v>0</v>
      </c>
      <c r="C114" s="2" t="s">
        <v>1</v>
      </c>
      <c r="D114" s="2">
        <v>764518225</v>
      </c>
      <c r="E114" s="2">
        <v>56978371057</v>
      </c>
      <c r="F114" s="15">
        <v>44440</v>
      </c>
      <c r="G114" s="7">
        <f t="shared" ca="1" si="6"/>
        <v>44749</v>
      </c>
      <c r="H114" s="16">
        <f t="shared" ca="1" si="9"/>
        <v>10</v>
      </c>
      <c r="I114" s="14" t="s">
        <v>2</v>
      </c>
      <c r="J114" s="2" t="s">
        <v>550</v>
      </c>
      <c r="K114" s="2" t="s">
        <v>551</v>
      </c>
      <c r="L114" s="2" t="s">
        <v>514</v>
      </c>
      <c r="M114" s="17">
        <v>44440</v>
      </c>
      <c r="N114" s="7">
        <f t="shared" ca="1" si="7"/>
        <v>44749</v>
      </c>
      <c r="O114" s="16">
        <f t="shared" ca="1" si="10"/>
        <v>10</v>
      </c>
      <c r="P114" s="18">
        <f t="shared" ca="1" si="12"/>
        <v>-8</v>
      </c>
      <c r="Q114" s="15" t="str">
        <f t="shared" ca="1" si="11"/>
        <v>En Arriendo</v>
      </c>
      <c r="R114" s="2" t="s">
        <v>6</v>
      </c>
      <c r="S114" s="2" t="s">
        <v>7</v>
      </c>
      <c r="T114" s="2" t="s">
        <v>552</v>
      </c>
      <c r="U114" s="2" t="s">
        <v>42</v>
      </c>
      <c r="V114" s="19" t="s">
        <v>446</v>
      </c>
      <c r="W114" s="19"/>
      <c r="X114" s="2" t="s">
        <v>553</v>
      </c>
      <c r="Y114" s="19">
        <v>80007</v>
      </c>
      <c r="Z114" s="2" t="s">
        <v>199</v>
      </c>
      <c r="AA114" s="20" t="s">
        <v>13</v>
      </c>
      <c r="AB114" s="2" t="s">
        <v>13</v>
      </c>
    </row>
    <row r="115" spans="1:28" x14ac:dyDescent="0.35">
      <c r="A115" s="5">
        <v>147</v>
      </c>
      <c r="B115" s="6" t="s">
        <v>0</v>
      </c>
      <c r="C115" s="1" t="s">
        <v>1</v>
      </c>
      <c r="D115" s="1">
        <v>764518225</v>
      </c>
      <c r="E115" s="1">
        <v>56978388393</v>
      </c>
      <c r="F115" s="7">
        <v>44440</v>
      </c>
      <c r="G115" s="7">
        <f t="shared" ca="1" si="6"/>
        <v>44749</v>
      </c>
      <c r="H115" s="8">
        <f t="shared" ca="1" si="9"/>
        <v>10</v>
      </c>
      <c r="I115" s="6" t="s">
        <v>2</v>
      </c>
      <c r="J115" s="1" t="s">
        <v>554</v>
      </c>
      <c r="K115" s="1" t="s">
        <v>555</v>
      </c>
      <c r="L115" s="1" t="s">
        <v>514</v>
      </c>
      <c r="M115" s="9">
        <v>44440</v>
      </c>
      <c r="N115" s="7">
        <f t="shared" ca="1" si="7"/>
        <v>44749</v>
      </c>
      <c r="O115" s="8">
        <f t="shared" ca="1" si="10"/>
        <v>10</v>
      </c>
      <c r="P115" s="10">
        <f t="shared" ca="1" si="12"/>
        <v>-8</v>
      </c>
      <c r="Q115" s="7" t="str">
        <f t="shared" ca="1" si="11"/>
        <v>En Arriendo</v>
      </c>
      <c r="R115" s="1" t="s">
        <v>6</v>
      </c>
      <c r="S115" s="1" t="s">
        <v>7</v>
      </c>
      <c r="T115" s="1" t="s">
        <v>556</v>
      </c>
      <c r="U115" s="1" t="s">
        <v>42</v>
      </c>
      <c r="V115" s="11" t="s">
        <v>446</v>
      </c>
      <c r="W115" s="11"/>
      <c r="X115" s="1" t="s">
        <v>557</v>
      </c>
      <c r="Y115" s="11">
        <v>60001</v>
      </c>
      <c r="Z115" s="1" t="s">
        <v>558</v>
      </c>
      <c r="AA115" s="12" t="s">
        <v>13</v>
      </c>
      <c r="AB115" s="1" t="s">
        <v>58</v>
      </c>
    </row>
    <row r="116" spans="1:28" x14ac:dyDescent="0.35">
      <c r="A116" s="13">
        <v>148</v>
      </c>
      <c r="B116" s="14" t="s">
        <v>0</v>
      </c>
      <c r="C116" s="2" t="s">
        <v>1</v>
      </c>
      <c r="D116" s="2">
        <v>764518225</v>
      </c>
      <c r="E116" s="2">
        <v>56978398080</v>
      </c>
      <c r="F116" s="15">
        <v>44440</v>
      </c>
      <c r="G116" s="7">
        <f t="shared" ca="1" si="6"/>
        <v>44749</v>
      </c>
      <c r="H116" s="16">
        <f t="shared" ca="1" si="9"/>
        <v>10</v>
      </c>
      <c r="I116" s="14" t="s">
        <v>2</v>
      </c>
      <c r="J116" s="2" t="s">
        <v>559</v>
      </c>
      <c r="K116" s="2" t="s">
        <v>560</v>
      </c>
      <c r="L116" s="2" t="s">
        <v>514</v>
      </c>
      <c r="M116" s="17">
        <v>44440</v>
      </c>
      <c r="N116" s="7">
        <f t="shared" ca="1" si="7"/>
        <v>44749</v>
      </c>
      <c r="O116" s="16">
        <f t="shared" ca="1" si="10"/>
        <v>10</v>
      </c>
      <c r="P116" s="18">
        <f t="shared" ca="1" si="12"/>
        <v>-8</v>
      </c>
      <c r="Q116" s="15" t="str">
        <f t="shared" ca="1" si="11"/>
        <v>En Arriendo</v>
      </c>
      <c r="R116" s="2" t="s">
        <v>6</v>
      </c>
      <c r="S116" s="2" t="s">
        <v>7</v>
      </c>
      <c r="T116" s="2" t="s">
        <v>561</v>
      </c>
      <c r="U116" s="2" t="s">
        <v>42</v>
      </c>
      <c r="V116" s="19" t="s">
        <v>446</v>
      </c>
      <c r="W116" s="19"/>
      <c r="X116" s="2" t="s">
        <v>562</v>
      </c>
      <c r="Y116" s="19">
        <v>70002</v>
      </c>
      <c r="Z116" s="2" t="s">
        <v>139</v>
      </c>
      <c r="AA116" s="20" t="s">
        <v>13</v>
      </c>
      <c r="AB116" s="2" t="s">
        <v>58</v>
      </c>
    </row>
    <row r="117" spans="1:28" x14ac:dyDescent="0.35">
      <c r="A117" s="5">
        <v>149</v>
      </c>
      <c r="B117" s="6" t="s">
        <v>0</v>
      </c>
      <c r="C117" s="1" t="s">
        <v>1</v>
      </c>
      <c r="D117" s="1">
        <v>764518225</v>
      </c>
      <c r="E117" s="1">
        <v>56978408855</v>
      </c>
      <c r="F117" s="7">
        <v>44440</v>
      </c>
      <c r="G117" s="7">
        <f t="shared" ca="1" si="6"/>
        <v>44749</v>
      </c>
      <c r="H117" s="8">
        <f t="shared" ca="1" si="9"/>
        <v>10</v>
      </c>
      <c r="I117" s="6" t="s">
        <v>2</v>
      </c>
      <c r="J117" s="1" t="s">
        <v>563</v>
      </c>
      <c r="K117" s="1" t="s">
        <v>564</v>
      </c>
      <c r="L117" s="1" t="s">
        <v>519</v>
      </c>
      <c r="M117" s="9">
        <v>44440</v>
      </c>
      <c r="N117" s="7">
        <f t="shared" ca="1" si="7"/>
        <v>44749</v>
      </c>
      <c r="O117" s="8">
        <f t="shared" ca="1" si="10"/>
        <v>10</v>
      </c>
      <c r="P117" s="10">
        <f t="shared" ca="1" si="12"/>
        <v>-8</v>
      </c>
      <c r="Q117" s="7" t="str">
        <f t="shared" ca="1" si="11"/>
        <v>En Arriendo</v>
      </c>
      <c r="R117" s="1" t="s">
        <v>6</v>
      </c>
      <c r="S117" s="1" t="s">
        <v>7</v>
      </c>
      <c r="T117" s="1" t="s">
        <v>565</v>
      </c>
      <c r="U117" s="1" t="s">
        <v>164</v>
      </c>
      <c r="V117" s="11" t="s">
        <v>106</v>
      </c>
      <c r="W117" s="11"/>
      <c r="X117" s="1" t="s">
        <v>180</v>
      </c>
      <c r="Y117" s="11">
        <v>130033</v>
      </c>
      <c r="Z117" s="1" t="s">
        <v>166</v>
      </c>
      <c r="AA117" s="12" t="s">
        <v>13</v>
      </c>
      <c r="AB117" s="1" t="s">
        <v>58</v>
      </c>
    </row>
    <row r="118" spans="1:28" x14ac:dyDescent="0.35">
      <c r="A118" s="5">
        <v>151</v>
      </c>
      <c r="B118" s="6" t="s">
        <v>0</v>
      </c>
      <c r="C118" s="1" t="s">
        <v>1</v>
      </c>
      <c r="D118" s="1">
        <v>764518225</v>
      </c>
      <c r="E118" s="1">
        <v>56978412314</v>
      </c>
      <c r="F118" s="7">
        <v>44440</v>
      </c>
      <c r="G118" s="7">
        <f t="shared" ca="1" si="6"/>
        <v>44749</v>
      </c>
      <c r="H118" s="8">
        <f t="shared" ca="1" si="9"/>
        <v>10</v>
      </c>
      <c r="I118" s="6" t="s">
        <v>2</v>
      </c>
      <c r="J118" s="1" t="s">
        <v>571</v>
      </c>
      <c r="K118" s="1" t="s">
        <v>572</v>
      </c>
      <c r="L118" s="1" t="s">
        <v>519</v>
      </c>
      <c r="M118" s="9">
        <v>44440</v>
      </c>
      <c r="N118" s="7">
        <f t="shared" ca="1" si="7"/>
        <v>44749</v>
      </c>
      <c r="O118" s="8">
        <f t="shared" ca="1" si="10"/>
        <v>10</v>
      </c>
      <c r="P118" s="10">
        <f t="shared" ca="1" si="12"/>
        <v>-8</v>
      </c>
      <c r="Q118" s="7" t="str">
        <f t="shared" ca="1" si="11"/>
        <v>En Arriendo</v>
      </c>
      <c r="R118" s="1" t="s">
        <v>6</v>
      </c>
      <c r="S118" s="1" t="s">
        <v>7</v>
      </c>
      <c r="T118" s="1" t="s">
        <v>573</v>
      </c>
      <c r="U118" s="1" t="s">
        <v>164</v>
      </c>
      <c r="V118" s="11" t="s">
        <v>106</v>
      </c>
      <c r="W118" s="11"/>
      <c r="X118" s="1" t="s">
        <v>180</v>
      </c>
      <c r="Y118" s="11">
        <v>130033</v>
      </c>
      <c r="Z118" s="1" t="s">
        <v>166</v>
      </c>
      <c r="AA118" s="12" t="s">
        <v>13</v>
      </c>
      <c r="AB118" s="1" t="s">
        <v>58</v>
      </c>
    </row>
    <row r="119" spans="1:28" x14ac:dyDescent="0.35">
      <c r="A119" s="5">
        <v>153</v>
      </c>
      <c r="B119" s="6" t="s">
        <v>0</v>
      </c>
      <c r="C119" s="1" t="s">
        <v>1</v>
      </c>
      <c r="D119" s="1">
        <v>764518225</v>
      </c>
      <c r="E119" s="1">
        <v>56978415974</v>
      </c>
      <c r="F119" s="7">
        <v>44440</v>
      </c>
      <c r="G119" s="7">
        <f t="shared" ca="1" si="6"/>
        <v>44749</v>
      </c>
      <c r="H119" s="8">
        <f t="shared" ca="1" si="9"/>
        <v>10</v>
      </c>
      <c r="I119" s="6" t="s">
        <v>2</v>
      </c>
      <c r="J119" s="1" t="s">
        <v>577</v>
      </c>
      <c r="K119" s="1" t="s">
        <v>578</v>
      </c>
      <c r="L119" s="1" t="s">
        <v>519</v>
      </c>
      <c r="M119" s="9">
        <v>44440</v>
      </c>
      <c r="N119" s="7">
        <f t="shared" ca="1" si="7"/>
        <v>44749</v>
      </c>
      <c r="O119" s="8">
        <f t="shared" ca="1" si="10"/>
        <v>10</v>
      </c>
      <c r="P119" s="10">
        <f t="shared" ca="1" si="12"/>
        <v>-8</v>
      </c>
      <c r="Q119" s="7" t="str">
        <f t="shared" ca="1" si="11"/>
        <v>En Arriendo</v>
      </c>
      <c r="R119" s="1" t="s">
        <v>6</v>
      </c>
      <c r="S119" s="1" t="s">
        <v>7</v>
      </c>
      <c r="T119" s="1" t="s">
        <v>579</v>
      </c>
      <c r="U119" s="1" t="s">
        <v>164</v>
      </c>
      <c r="V119" s="11" t="s">
        <v>106</v>
      </c>
      <c r="W119" s="11"/>
      <c r="X119" s="1" t="s">
        <v>180</v>
      </c>
      <c r="Y119" s="11">
        <v>130033</v>
      </c>
      <c r="Z119" s="1" t="s">
        <v>166</v>
      </c>
      <c r="AA119" s="12" t="s">
        <v>13</v>
      </c>
      <c r="AB119" s="1" t="s">
        <v>58</v>
      </c>
    </row>
    <row r="120" spans="1:28" x14ac:dyDescent="0.35">
      <c r="A120" s="13">
        <v>156</v>
      </c>
      <c r="B120" s="14" t="s">
        <v>0</v>
      </c>
      <c r="C120" s="2" t="s">
        <v>1</v>
      </c>
      <c r="D120" s="2">
        <v>764518225</v>
      </c>
      <c r="E120" s="2">
        <v>56981263472</v>
      </c>
      <c r="F120" s="15">
        <v>43719</v>
      </c>
      <c r="G120" s="7">
        <f t="shared" ca="1" si="6"/>
        <v>44749</v>
      </c>
      <c r="H120" s="16">
        <f t="shared" ca="1" si="9"/>
        <v>33</v>
      </c>
      <c r="I120" s="14" t="s">
        <v>2</v>
      </c>
      <c r="J120" s="2" t="s">
        <v>590</v>
      </c>
      <c r="K120" s="2" t="s">
        <v>591</v>
      </c>
      <c r="L120" s="2" t="s">
        <v>21</v>
      </c>
      <c r="M120" s="17">
        <v>43719</v>
      </c>
      <c r="N120" s="7">
        <f t="shared" ca="1" si="7"/>
        <v>44749</v>
      </c>
      <c r="O120" s="16">
        <f t="shared" ca="1" si="10"/>
        <v>33</v>
      </c>
      <c r="P120" s="18">
        <f t="shared" ca="1" si="12"/>
        <v>15</v>
      </c>
      <c r="Q120" s="15" t="str">
        <f t="shared" ca="1" si="11"/>
        <v>Terminado</v>
      </c>
      <c r="R120" s="2" t="s">
        <v>6</v>
      </c>
      <c r="S120" s="2" t="s">
        <v>7</v>
      </c>
      <c r="T120" s="2" t="s">
        <v>592</v>
      </c>
      <c r="U120" s="2" t="s">
        <v>593</v>
      </c>
      <c r="V120" s="19" t="s">
        <v>10</v>
      </c>
      <c r="W120" s="19"/>
      <c r="X120" s="2" t="s">
        <v>11</v>
      </c>
      <c r="Y120" s="19">
        <v>40002</v>
      </c>
      <c r="Z120" s="2" t="s">
        <v>10</v>
      </c>
      <c r="AA120" s="20" t="s">
        <v>13</v>
      </c>
      <c r="AB120" s="2" t="s">
        <v>13</v>
      </c>
    </row>
    <row r="121" spans="1:28" x14ac:dyDescent="0.35">
      <c r="A121" s="5">
        <v>157</v>
      </c>
      <c r="B121" s="6" t="s">
        <v>0</v>
      </c>
      <c r="C121" s="1" t="s">
        <v>1</v>
      </c>
      <c r="D121" s="1">
        <v>764518225</v>
      </c>
      <c r="E121" s="1">
        <v>56981767943</v>
      </c>
      <c r="F121" s="7">
        <v>44396</v>
      </c>
      <c r="G121" s="7">
        <f t="shared" ca="1" si="6"/>
        <v>44749</v>
      </c>
      <c r="H121" s="8">
        <f t="shared" ca="1" si="9"/>
        <v>11</v>
      </c>
      <c r="I121" s="6" t="s">
        <v>2</v>
      </c>
      <c r="J121" s="1" t="s">
        <v>594</v>
      </c>
      <c r="K121" s="1" t="s">
        <v>595</v>
      </c>
      <c r="L121" s="1" t="s">
        <v>310</v>
      </c>
      <c r="M121" s="9">
        <v>44396</v>
      </c>
      <c r="N121" s="7">
        <f t="shared" ca="1" si="7"/>
        <v>44749</v>
      </c>
      <c r="O121" s="8">
        <f t="shared" ca="1" si="10"/>
        <v>11</v>
      </c>
      <c r="P121" s="10">
        <f t="shared" ca="1" si="12"/>
        <v>-7</v>
      </c>
      <c r="Q121" s="7" t="str">
        <f t="shared" ca="1" si="11"/>
        <v>En Arriendo</v>
      </c>
      <c r="R121" s="1" t="s">
        <v>245</v>
      </c>
      <c r="S121" s="1" t="s">
        <v>246</v>
      </c>
      <c r="T121" s="1" t="s">
        <v>596</v>
      </c>
      <c r="U121" s="1" t="s">
        <v>164</v>
      </c>
      <c r="V121" s="11" t="s">
        <v>165</v>
      </c>
      <c r="W121" s="11"/>
      <c r="X121" s="1" t="s">
        <v>251</v>
      </c>
      <c r="Y121" s="11">
        <v>130033</v>
      </c>
      <c r="Z121" s="1" t="s">
        <v>166</v>
      </c>
      <c r="AA121" s="12" t="s">
        <v>13</v>
      </c>
      <c r="AB121" s="1" t="s">
        <v>13</v>
      </c>
    </row>
    <row r="122" spans="1:28" x14ac:dyDescent="0.35">
      <c r="A122" s="13">
        <v>159</v>
      </c>
      <c r="B122" s="14" t="s">
        <v>0</v>
      </c>
      <c r="C122" s="2" t="s">
        <v>1</v>
      </c>
      <c r="D122" s="2">
        <v>764518225</v>
      </c>
      <c r="E122" s="2">
        <v>56981768068</v>
      </c>
      <c r="F122" s="15">
        <v>44396</v>
      </c>
      <c r="G122" s="7">
        <f t="shared" ca="1" si="6"/>
        <v>44749</v>
      </c>
      <c r="H122" s="16">
        <f t="shared" ca="1" si="9"/>
        <v>11</v>
      </c>
      <c r="I122" s="14" t="s">
        <v>2</v>
      </c>
      <c r="J122" s="2" t="s">
        <v>597</v>
      </c>
      <c r="K122" s="2" t="s">
        <v>598</v>
      </c>
      <c r="L122" s="2" t="s">
        <v>310</v>
      </c>
      <c r="M122" s="17">
        <v>44396</v>
      </c>
      <c r="N122" s="7">
        <f t="shared" ca="1" si="7"/>
        <v>44749</v>
      </c>
      <c r="O122" s="16">
        <f t="shared" ca="1" si="10"/>
        <v>11</v>
      </c>
      <c r="P122" s="18">
        <f t="shared" ca="1" si="12"/>
        <v>-7</v>
      </c>
      <c r="Q122" s="15" t="str">
        <f t="shared" ca="1" si="11"/>
        <v>En Arriendo</v>
      </c>
      <c r="R122" s="2" t="s">
        <v>245</v>
      </c>
      <c r="S122" s="2" t="s">
        <v>246</v>
      </c>
      <c r="T122" s="2" t="s">
        <v>599</v>
      </c>
      <c r="U122" s="2" t="s">
        <v>125</v>
      </c>
      <c r="V122" s="19" t="s">
        <v>320</v>
      </c>
      <c r="W122" s="19"/>
      <c r="X122" s="2" t="s">
        <v>251</v>
      </c>
      <c r="Y122" s="19">
        <v>70002</v>
      </c>
      <c r="Z122" s="2" t="s">
        <v>139</v>
      </c>
      <c r="AA122" s="20" t="s">
        <v>13</v>
      </c>
      <c r="AB122" s="2" t="s">
        <v>13</v>
      </c>
    </row>
    <row r="123" spans="1:28" x14ac:dyDescent="0.35">
      <c r="A123" s="13">
        <v>161</v>
      </c>
      <c r="B123" s="14" t="s">
        <v>0</v>
      </c>
      <c r="C123" s="2" t="s">
        <v>1</v>
      </c>
      <c r="D123" s="2">
        <v>764518225</v>
      </c>
      <c r="E123" s="2">
        <v>56981768072</v>
      </c>
      <c r="F123" s="15">
        <v>44396</v>
      </c>
      <c r="G123" s="7">
        <f t="shared" ca="1" si="6"/>
        <v>44749</v>
      </c>
      <c r="H123" s="16">
        <f t="shared" ca="1" si="9"/>
        <v>11</v>
      </c>
      <c r="I123" s="14" t="s">
        <v>2</v>
      </c>
      <c r="J123" s="2" t="s">
        <v>602</v>
      </c>
      <c r="K123" s="2" t="s">
        <v>603</v>
      </c>
      <c r="L123" s="2" t="s">
        <v>310</v>
      </c>
      <c r="M123" s="17">
        <v>44396</v>
      </c>
      <c r="N123" s="7">
        <f t="shared" ca="1" si="7"/>
        <v>44749</v>
      </c>
      <c r="O123" s="16">
        <f t="shared" ca="1" si="10"/>
        <v>11</v>
      </c>
      <c r="P123" s="18">
        <f t="shared" ca="1" si="12"/>
        <v>-7</v>
      </c>
      <c r="Q123" s="15" t="str">
        <f t="shared" ca="1" si="11"/>
        <v>En Arriendo</v>
      </c>
      <c r="R123" s="2" t="s">
        <v>245</v>
      </c>
      <c r="S123" s="2" t="s">
        <v>246</v>
      </c>
      <c r="T123" s="2" t="s">
        <v>260</v>
      </c>
      <c r="U123" s="2" t="s">
        <v>164</v>
      </c>
      <c r="V123" s="19" t="s">
        <v>165</v>
      </c>
      <c r="W123" s="19"/>
      <c r="X123" s="2" t="s">
        <v>251</v>
      </c>
      <c r="Y123" s="19">
        <v>130033</v>
      </c>
      <c r="Z123" s="2" t="s">
        <v>166</v>
      </c>
      <c r="AA123" s="20" t="s">
        <v>13</v>
      </c>
      <c r="AB123" s="2" t="s">
        <v>13</v>
      </c>
    </row>
    <row r="124" spans="1:28" x14ac:dyDescent="0.35">
      <c r="A124" s="5">
        <v>162</v>
      </c>
      <c r="B124" s="6" t="s">
        <v>0</v>
      </c>
      <c r="C124" s="1" t="s">
        <v>1</v>
      </c>
      <c r="D124" s="1">
        <v>764518225</v>
      </c>
      <c r="E124" s="1">
        <v>56982893854</v>
      </c>
      <c r="F124" s="7">
        <v>43720</v>
      </c>
      <c r="G124" s="7">
        <f t="shared" ca="1" si="6"/>
        <v>44749</v>
      </c>
      <c r="H124" s="8">
        <f t="shared" ca="1" si="9"/>
        <v>33</v>
      </c>
      <c r="I124" s="6" t="s">
        <v>2</v>
      </c>
      <c r="J124" s="1" t="s">
        <v>604</v>
      </c>
      <c r="K124" s="1" t="s">
        <v>605</v>
      </c>
      <c r="L124" s="1" t="s">
        <v>5</v>
      </c>
      <c r="M124" s="9">
        <v>43720</v>
      </c>
      <c r="N124" s="7">
        <f t="shared" ca="1" si="7"/>
        <v>44749</v>
      </c>
      <c r="O124" s="8">
        <f t="shared" ca="1" si="10"/>
        <v>33</v>
      </c>
      <c r="P124" s="10">
        <f t="shared" ca="1" si="12"/>
        <v>15</v>
      </c>
      <c r="Q124" s="7" t="str">
        <f t="shared" ca="1" si="11"/>
        <v>Terminado</v>
      </c>
      <c r="R124" s="1" t="s">
        <v>6</v>
      </c>
      <c r="S124" s="1" t="s">
        <v>7</v>
      </c>
      <c r="T124" s="1" t="s">
        <v>606</v>
      </c>
      <c r="U124" s="1" t="s">
        <v>9</v>
      </c>
      <c r="V124" s="11" t="s">
        <v>10</v>
      </c>
      <c r="W124" s="11"/>
      <c r="X124" s="1" t="s">
        <v>606</v>
      </c>
      <c r="Y124" s="11">
        <v>120202</v>
      </c>
      <c r="Z124" s="1"/>
      <c r="AA124" s="12" t="s">
        <v>13</v>
      </c>
      <c r="AB124" s="1" t="s">
        <v>13</v>
      </c>
    </row>
    <row r="125" spans="1:28" x14ac:dyDescent="0.35">
      <c r="A125" s="13">
        <v>163</v>
      </c>
      <c r="B125" s="14" t="s">
        <v>0</v>
      </c>
      <c r="C125" s="2" t="s">
        <v>1</v>
      </c>
      <c r="D125" s="2">
        <v>764518225</v>
      </c>
      <c r="E125" s="2">
        <v>56987682992</v>
      </c>
      <c r="F125" s="15">
        <v>44068</v>
      </c>
      <c r="G125" s="7">
        <f t="shared" ca="1" si="6"/>
        <v>44749</v>
      </c>
      <c r="H125" s="16">
        <f t="shared" ca="1" si="9"/>
        <v>22</v>
      </c>
      <c r="I125" s="14" t="s">
        <v>2</v>
      </c>
      <c r="J125" s="2" t="s">
        <v>607</v>
      </c>
      <c r="K125" s="2" t="s">
        <v>608</v>
      </c>
      <c r="L125" s="2" t="s">
        <v>47</v>
      </c>
      <c r="M125" s="17">
        <v>44068</v>
      </c>
      <c r="N125" s="7">
        <f t="shared" ca="1" si="7"/>
        <v>44749</v>
      </c>
      <c r="O125" s="16">
        <f t="shared" ca="1" si="10"/>
        <v>22</v>
      </c>
      <c r="P125" s="18">
        <f t="shared" ca="1" si="12"/>
        <v>4</v>
      </c>
      <c r="Q125" s="15" t="str">
        <f t="shared" ca="1" si="11"/>
        <v>Terminado</v>
      </c>
      <c r="R125" s="2" t="s">
        <v>6</v>
      </c>
      <c r="S125" s="2" t="s">
        <v>7</v>
      </c>
      <c r="T125" s="41" t="s">
        <v>609</v>
      </c>
      <c r="U125" s="2" t="s">
        <v>42</v>
      </c>
      <c r="V125" s="19" t="s">
        <v>610</v>
      </c>
      <c r="W125" s="19" t="s">
        <v>1761</v>
      </c>
      <c r="X125" s="2" t="s">
        <v>611</v>
      </c>
      <c r="Y125" s="19">
        <v>20003</v>
      </c>
      <c r="Z125" s="2" t="s">
        <v>612</v>
      </c>
      <c r="AA125" s="20" t="s">
        <v>13</v>
      </c>
      <c r="AB125" s="2" t="s">
        <v>58</v>
      </c>
    </row>
    <row r="126" spans="1:28" x14ac:dyDescent="0.35">
      <c r="A126" s="5">
        <v>164</v>
      </c>
      <c r="B126" s="6" t="s">
        <v>0</v>
      </c>
      <c r="C126" s="1" t="s">
        <v>1</v>
      </c>
      <c r="D126" s="1">
        <v>764518225</v>
      </c>
      <c r="E126" s="1">
        <v>56987684619</v>
      </c>
      <c r="F126" s="7">
        <v>43679</v>
      </c>
      <c r="G126" s="7">
        <f t="shared" ca="1" si="6"/>
        <v>44749</v>
      </c>
      <c r="H126" s="8">
        <f t="shared" ca="1" si="9"/>
        <v>35</v>
      </c>
      <c r="I126" s="6" t="s">
        <v>2</v>
      </c>
      <c r="J126" s="1" t="s">
        <v>613</v>
      </c>
      <c r="K126" s="1" t="s">
        <v>614</v>
      </c>
      <c r="L126" s="1" t="s">
        <v>21</v>
      </c>
      <c r="M126" s="9">
        <v>43679</v>
      </c>
      <c r="N126" s="7">
        <f t="shared" ca="1" si="7"/>
        <v>44749</v>
      </c>
      <c r="O126" s="8">
        <f t="shared" ca="1" si="10"/>
        <v>35</v>
      </c>
      <c r="P126" s="10">
        <f t="shared" ca="1" si="12"/>
        <v>17</v>
      </c>
      <c r="Q126" s="7" t="str">
        <f t="shared" ca="1" si="11"/>
        <v>Terminado</v>
      </c>
      <c r="R126" s="1" t="s">
        <v>6</v>
      </c>
      <c r="S126" s="1" t="s">
        <v>7</v>
      </c>
      <c r="T126" s="1" t="s">
        <v>615</v>
      </c>
      <c r="U126" s="1" t="s">
        <v>285</v>
      </c>
      <c r="V126" s="11" t="s">
        <v>106</v>
      </c>
      <c r="W126" s="11"/>
      <c r="X126" s="1" t="s">
        <v>180</v>
      </c>
      <c r="Y126" s="11">
        <v>50001</v>
      </c>
      <c r="Z126" s="1" t="s">
        <v>108</v>
      </c>
      <c r="AA126" s="12" t="s">
        <v>13</v>
      </c>
      <c r="AB126" s="1" t="s">
        <v>58</v>
      </c>
    </row>
    <row r="127" spans="1:28" x14ac:dyDescent="0.35">
      <c r="A127" s="13">
        <v>165</v>
      </c>
      <c r="B127" s="14" t="s">
        <v>0</v>
      </c>
      <c r="C127" s="2" t="s">
        <v>1</v>
      </c>
      <c r="D127" s="2">
        <v>764518225</v>
      </c>
      <c r="E127" s="2">
        <v>56987687376</v>
      </c>
      <c r="F127" s="15">
        <v>44068</v>
      </c>
      <c r="G127" s="7">
        <f t="shared" ca="1" si="6"/>
        <v>44749</v>
      </c>
      <c r="H127" s="16">
        <f t="shared" ca="1" si="9"/>
        <v>22</v>
      </c>
      <c r="I127" s="14" t="s">
        <v>2</v>
      </c>
      <c r="J127" s="2" t="s">
        <v>616</v>
      </c>
      <c r="K127" s="2" t="s">
        <v>617</v>
      </c>
      <c r="L127" s="2" t="s">
        <v>47</v>
      </c>
      <c r="M127" s="17">
        <v>44068</v>
      </c>
      <c r="N127" s="7">
        <f t="shared" ca="1" si="7"/>
        <v>44749</v>
      </c>
      <c r="O127" s="16">
        <f t="shared" ca="1" si="10"/>
        <v>22</v>
      </c>
      <c r="P127" s="18">
        <f t="shared" ca="1" si="12"/>
        <v>4</v>
      </c>
      <c r="Q127" s="15" t="str">
        <f t="shared" ca="1" si="11"/>
        <v>Terminado</v>
      </c>
      <c r="R127" s="2" t="s">
        <v>6</v>
      </c>
      <c r="S127" s="2" t="s">
        <v>7</v>
      </c>
      <c r="T127" s="2" t="s">
        <v>618</v>
      </c>
      <c r="U127" s="2" t="s">
        <v>619</v>
      </c>
      <c r="V127" s="19" t="s">
        <v>10</v>
      </c>
      <c r="W127" s="19"/>
      <c r="X127" s="2" t="s">
        <v>36</v>
      </c>
      <c r="Y127" s="19">
        <v>120086</v>
      </c>
      <c r="Z127" s="21" t="s">
        <v>620</v>
      </c>
      <c r="AA127" s="20" t="s">
        <v>13</v>
      </c>
      <c r="AB127" s="2" t="s">
        <v>13</v>
      </c>
    </row>
    <row r="128" spans="1:28" x14ac:dyDescent="0.35">
      <c r="A128" s="13">
        <v>167</v>
      </c>
      <c r="B128" s="14" t="s">
        <v>0</v>
      </c>
      <c r="C128" s="2" t="s">
        <v>1</v>
      </c>
      <c r="D128" s="2">
        <v>764518225</v>
      </c>
      <c r="E128" s="2">
        <v>56989525340</v>
      </c>
      <c r="F128" s="15">
        <v>43749</v>
      </c>
      <c r="G128" s="7">
        <f t="shared" ref="G128:G191" ca="1" si="13">TODAY()</f>
        <v>44749</v>
      </c>
      <c r="H128" s="16">
        <f t="shared" ca="1" si="9"/>
        <v>32</v>
      </c>
      <c r="I128" s="14" t="s">
        <v>2</v>
      </c>
      <c r="J128" s="2" t="s">
        <v>623</v>
      </c>
      <c r="K128" s="2" t="s">
        <v>624</v>
      </c>
      <c r="L128" s="2" t="s">
        <v>21</v>
      </c>
      <c r="M128" s="17">
        <v>43749</v>
      </c>
      <c r="N128" s="7">
        <f t="shared" ref="N128:N191" ca="1" si="14">TODAY()</f>
        <v>44749</v>
      </c>
      <c r="O128" s="16">
        <f t="shared" ca="1" si="10"/>
        <v>32</v>
      </c>
      <c r="P128" s="18">
        <f t="shared" ref="P128:P159" ca="1" si="15">O128-18</f>
        <v>14</v>
      </c>
      <c r="Q128" s="15" t="str">
        <f t="shared" ca="1" si="11"/>
        <v>Terminado</v>
      </c>
      <c r="R128" s="2" t="s">
        <v>6</v>
      </c>
      <c r="S128" s="2" t="s">
        <v>7</v>
      </c>
      <c r="T128" s="2" t="s">
        <v>193</v>
      </c>
      <c r="U128" s="2" t="s">
        <v>625</v>
      </c>
      <c r="V128" s="19" t="s">
        <v>215</v>
      </c>
      <c r="W128" s="19"/>
      <c r="X128" s="2" t="s">
        <v>68</v>
      </c>
      <c r="Y128" s="19">
        <v>120204</v>
      </c>
      <c r="Z128" s="31" t="s">
        <v>626</v>
      </c>
      <c r="AA128" s="20" t="s">
        <v>13</v>
      </c>
      <c r="AB128" s="2" t="s">
        <v>13</v>
      </c>
    </row>
    <row r="129" spans="1:28" x14ac:dyDescent="0.35">
      <c r="A129" s="5">
        <v>168</v>
      </c>
      <c r="B129" s="6" t="s">
        <v>0</v>
      </c>
      <c r="C129" s="1" t="s">
        <v>1</v>
      </c>
      <c r="D129" s="1">
        <v>764518225</v>
      </c>
      <c r="E129" s="1">
        <v>56989534765</v>
      </c>
      <c r="F129" s="7">
        <v>43749</v>
      </c>
      <c r="G129" s="7">
        <f t="shared" ca="1" si="13"/>
        <v>44749</v>
      </c>
      <c r="H129" s="8">
        <f t="shared" ca="1" si="9"/>
        <v>32</v>
      </c>
      <c r="I129" s="6" t="s">
        <v>2</v>
      </c>
      <c r="J129" s="1" t="s">
        <v>627</v>
      </c>
      <c r="K129" s="1" t="s">
        <v>628</v>
      </c>
      <c r="L129" s="1" t="s">
        <v>53</v>
      </c>
      <c r="M129" s="9">
        <v>44238</v>
      </c>
      <c r="N129" s="7">
        <f t="shared" ca="1" si="14"/>
        <v>44749</v>
      </c>
      <c r="O129" s="8">
        <f t="shared" ca="1" si="10"/>
        <v>16</v>
      </c>
      <c r="P129" s="10">
        <f t="shared" ca="1" si="15"/>
        <v>-2</v>
      </c>
      <c r="Q129" s="7" t="str">
        <f t="shared" ca="1" si="11"/>
        <v>En Arriendo</v>
      </c>
      <c r="R129" s="1" t="s">
        <v>6</v>
      </c>
      <c r="S129" s="1" t="s">
        <v>7</v>
      </c>
      <c r="T129" s="1" t="s">
        <v>137</v>
      </c>
      <c r="U129" s="1" t="s">
        <v>629</v>
      </c>
      <c r="V129" s="11" t="s">
        <v>215</v>
      </c>
      <c r="W129" s="11"/>
      <c r="X129" s="1" t="s">
        <v>68</v>
      </c>
      <c r="Y129" s="11">
        <v>40002</v>
      </c>
      <c r="Z129" s="11" t="s">
        <v>10</v>
      </c>
      <c r="AA129" s="12" t="s">
        <v>13</v>
      </c>
      <c r="AB129" s="1" t="s">
        <v>13</v>
      </c>
    </row>
    <row r="130" spans="1:28" x14ac:dyDescent="0.35">
      <c r="A130" s="13">
        <v>169</v>
      </c>
      <c r="B130" s="14" t="s">
        <v>0</v>
      </c>
      <c r="C130" s="2" t="s">
        <v>1</v>
      </c>
      <c r="D130" s="2">
        <v>764518225</v>
      </c>
      <c r="E130" s="2">
        <v>56994319521</v>
      </c>
      <c r="F130" s="15">
        <v>43815</v>
      </c>
      <c r="G130" s="7">
        <f t="shared" ca="1" si="13"/>
        <v>44749</v>
      </c>
      <c r="H130" s="16">
        <f t="shared" ref="H130:H193" ca="1" si="16">DATEDIF(F130,G130,"M")</f>
        <v>30</v>
      </c>
      <c r="I130" s="14" t="s">
        <v>2</v>
      </c>
      <c r="J130" s="2" t="s">
        <v>630</v>
      </c>
      <c r="K130" s="2" t="s">
        <v>631</v>
      </c>
      <c r="L130" s="2" t="s">
        <v>21</v>
      </c>
      <c r="M130" s="17">
        <v>43815</v>
      </c>
      <c r="N130" s="7">
        <f t="shared" ca="1" si="14"/>
        <v>44749</v>
      </c>
      <c r="O130" s="16">
        <f t="shared" ref="O130:O193" ca="1" si="17">DATEDIF(M130,N130,"M")</f>
        <v>30</v>
      </c>
      <c r="P130" s="18">
        <f t="shared" ca="1" si="15"/>
        <v>12</v>
      </c>
      <c r="Q130" s="15" t="str">
        <f t="shared" ref="Q130:Q193" ca="1" si="18">IF(P130&gt;0,"Terminado","En Arriendo")</f>
        <v>Terminado</v>
      </c>
      <c r="R130" s="2" t="s">
        <v>26</v>
      </c>
      <c r="S130" s="2" t="s">
        <v>7</v>
      </c>
      <c r="T130" s="41" t="s">
        <v>632</v>
      </c>
      <c r="U130" s="2" t="s">
        <v>42</v>
      </c>
      <c r="V130" s="19" t="s">
        <v>610</v>
      </c>
      <c r="W130" s="19" t="s">
        <v>1761</v>
      </c>
      <c r="X130" s="2" t="s">
        <v>633</v>
      </c>
      <c r="Y130" s="19">
        <v>20003</v>
      </c>
      <c r="Z130" s="2" t="s">
        <v>612</v>
      </c>
      <c r="AA130" s="20" t="s">
        <v>13</v>
      </c>
      <c r="AB130" s="2" t="s">
        <v>58</v>
      </c>
    </row>
    <row r="131" spans="1:28" x14ac:dyDescent="0.35">
      <c r="A131" s="5">
        <v>170</v>
      </c>
      <c r="B131" s="6" t="s">
        <v>0</v>
      </c>
      <c r="C131" s="1" t="s">
        <v>1</v>
      </c>
      <c r="D131" s="1">
        <v>764518225</v>
      </c>
      <c r="E131" s="1">
        <v>56997421890</v>
      </c>
      <c r="F131" s="7">
        <v>43458</v>
      </c>
      <c r="G131" s="7">
        <f t="shared" ca="1" si="13"/>
        <v>44749</v>
      </c>
      <c r="H131" s="8">
        <f t="shared" ca="1" si="16"/>
        <v>42</v>
      </c>
      <c r="I131" s="6" t="s">
        <v>2</v>
      </c>
      <c r="J131" s="1" t="s">
        <v>634</v>
      </c>
      <c r="K131" s="1" t="s">
        <v>635</v>
      </c>
      <c r="L131" s="1" t="s">
        <v>636</v>
      </c>
      <c r="M131" s="9">
        <v>44027</v>
      </c>
      <c r="N131" s="7">
        <f t="shared" ca="1" si="14"/>
        <v>44749</v>
      </c>
      <c r="O131" s="8">
        <f t="shared" ca="1" si="17"/>
        <v>23</v>
      </c>
      <c r="P131" s="10">
        <f t="shared" ca="1" si="15"/>
        <v>5</v>
      </c>
      <c r="Q131" s="7" t="str">
        <f t="shared" ca="1" si="18"/>
        <v>Terminado</v>
      </c>
      <c r="R131" s="1" t="s">
        <v>6</v>
      </c>
      <c r="S131" s="1" t="s">
        <v>7</v>
      </c>
      <c r="T131" s="1" t="s">
        <v>637</v>
      </c>
      <c r="U131" s="1" t="s">
        <v>42</v>
      </c>
      <c r="V131" s="11" t="s">
        <v>457</v>
      </c>
      <c r="W131" s="11"/>
      <c r="X131" s="1" t="s">
        <v>638</v>
      </c>
      <c r="Y131" s="11">
        <v>100001</v>
      </c>
      <c r="Z131" s="1" t="s">
        <v>459</v>
      </c>
      <c r="AA131" s="26" t="s">
        <v>13</v>
      </c>
      <c r="AB131" s="1" t="s">
        <v>44</v>
      </c>
    </row>
    <row r="132" spans="1:28" x14ac:dyDescent="0.35">
      <c r="A132" s="13">
        <v>171</v>
      </c>
      <c r="B132" s="14" t="s">
        <v>0</v>
      </c>
      <c r="C132" s="2" t="s">
        <v>1</v>
      </c>
      <c r="D132" s="2">
        <v>764518225</v>
      </c>
      <c r="E132" s="2">
        <v>56984922523</v>
      </c>
      <c r="F132" s="15">
        <v>44657</v>
      </c>
      <c r="G132" s="7">
        <f t="shared" ca="1" si="13"/>
        <v>44749</v>
      </c>
      <c r="H132" s="21">
        <f t="shared" ca="1" si="16"/>
        <v>3</v>
      </c>
      <c r="I132" s="14" t="s">
        <v>2</v>
      </c>
      <c r="J132" s="2" t="s">
        <v>639</v>
      </c>
      <c r="K132" s="2" t="s">
        <v>640</v>
      </c>
      <c r="L132" s="2" t="s">
        <v>641</v>
      </c>
      <c r="M132" s="17">
        <v>44657</v>
      </c>
      <c r="N132" s="7">
        <f t="shared" ca="1" si="14"/>
        <v>44749</v>
      </c>
      <c r="O132" s="21">
        <f t="shared" ca="1" si="17"/>
        <v>3</v>
      </c>
      <c r="P132" s="14">
        <f t="shared" ca="1" si="15"/>
        <v>-15</v>
      </c>
      <c r="Q132" s="15" t="str">
        <f t="shared" ca="1" si="18"/>
        <v>En Arriendo</v>
      </c>
      <c r="R132" s="2" t="s">
        <v>6</v>
      </c>
      <c r="S132" s="2" t="s">
        <v>7</v>
      </c>
      <c r="T132" s="41" t="s">
        <v>642</v>
      </c>
      <c r="U132" s="2" t="s">
        <v>42</v>
      </c>
      <c r="V132" s="19" t="s">
        <v>165</v>
      </c>
      <c r="W132" s="19"/>
      <c r="X132" s="21" t="s">
        <v>643</v>
      </c>
      <c r="Y132" s="19">
        <v>30002</v>
      </c>
      <c r="Z132" s="2" t="s">
        <v>288</v>
      </c>
      <c r="AA132" s="20" t="s">
        <v>13</v>
      </c>
      <c r="AB132" s="2" t="s">
        <v>13</v>
      </c>
    </row>
    <row r="133" spans="1:28" x14ac:dyDescent="0.35">
      <c r="A133" s="13"/>
      <c r="B133" s="14" t="s">
        <v>0</v>
      </c>
      <c r="C133" s="2" t="s">
        <v>644</v>
      </c>
      <c r="D133" s="2">
        <v>763886921</v>
      </c>
      <c r="E133" s="2">
        <v>56948076580</v>
      </c>
      <c r="F133" s="15">
        <v>44509</v>
      </c>
      <c r="G133" s="7">
        <f t="shared" ca="1" si="13"/>
        <v>44749</v>
      </c>
      <c r="H133" s="21">
        <f t="shared" ca="1" si="16"/>
        <v>7</v>
      </c>
      <c r="I133" s="14" t="s">
        <v>2</v>
      </c>
      <c r="J133" s="2" t="s">
        <v>649</v>
      </c>
      <c r="K133" s="2" t="s">
        <v>650</v>
      </c>
      <c r="L133" s="2" t="s">
        <v>514</v>
      </c>
      <c r="M133" s="17">
        <v>44509</v>
      </c>
      <c r="N133" s="7">
        <f t="shared" ca="1" si="14"/>
        <v>44749</v>
      </c>
      <c r="O133" s="21">
        <f t="shared" ca="1" si="17"/>
        <v>7</v>
      </c>
      <c r="P133" s="14">
        <f t="shared" ca="1" si="15"/>
        <v>-11</v>
      </c>
      <c r="Q133" s="15" t="str">
        <f t="shared" ca="1" si="18"/>
        <v>En Arriendo</v>
      </c>
      <c r="R133" s="2" t="s">
        <v>6</v>
      </c>
      <c r="S133" s="2" t="s">
        <v>7</v>
      </c>
      <c r="T133" s="41" t="s">
        <v>651</v>
      </c>
      <c r="U133" s="2" t="s">
        <v>372</v>
      </c>
      <c r="V133" s="19" t="s">
        <v>373</v>
      </c>
      <c r="W133" s="19" t="s">
        <v>1761</v>
      </c>
      <c r="X133" s="19" t="s">
        <v>648</v>
      </c>
      <c r="Y133" s="19">
        <v>1003</v>
      </c>
      <c r="Z133" s="31" t="s">
        <v>375</v>
      </c>
      <c r="AA133" s="20" t="s">
        <v>13</v>
      </c>
      <c r="AB133" s="2" t="s">
        <v>13</v>
      </c>
    </row>
    <row r="134" spans="1:28" x14ac:dyDescent="0.35">
      <c r="A134" s="5"/>
      <c r="B134" s="6" t="s">
        <v>0</v>
      </c>
      <c r="C134" s="1" t="s">
        <v>644</v>
      </c>
      <c r="D134" s="1">
        <v>763886921</v>
      </c>
      <c r="E134" s="1">
        <v>56953599603</v>
      </c>
      <c r="F134" s="7">
        <v>44231</v>
      </c>
      <c r="G134" s="7">
        <f t="shared" ca="1" si="13"/>
        <v>44749</v>
      </c>
      <c r="H134" s="26">
        <f t="shared" ca="1" si="16"/>
        <v>17</v>
      </c>
      <c r="I134" s="6" t="s">
        <v>2</v>
      </c>
      <c r="J134" s="1" t="s">
        <v>652</v>
      </c>
      <c r="K134" s="1" t="s">
        <v>653</v>
      </c>
      <c r="L134" s="1" t="s">
        <v>53</v>
      </c>
      <c r="M134" s="9">
        <v>44231</v>
      </c>
      <c r="N134" s="7">
        <f t="shared" ca="1" si="14"/>
        <v>44749</v>
      </c>
      <c r="O134" s="26">
        <f t="shared" ca="1" si="17"/>
        <v>17</v>
      </c>
      <c r="P134" s="6">
        <f t="shared" ca="1" si="15"/>
        <v>-1</v>
      </c>
      <c r="Q134" s="7" t="str">
        <f t="shared" ca="1" si="18"/>
        <v>En Arriendo</v>
      </c>
      <c r="R134" s="1" t="s">
        <v>6</v>
      </c>
      <c r="S134" s="1" t="s">
        <v>7</v>
      </c>
      <c r="T134" s="1" t="s">
        <v>654</v>
      </c>
      <c r="U134" s="1" t="s">
        <v>372</v>
      </c>
      <c r="V134" s="11" t="s">
        <v>373</v>
      </c>
      <c r="W134" s="11"/>
      <c r="X134" s="11" t="s">
        <v>648</v>
      </c>
      <c r="Y134" s="11">
        <v>1003</v>
      </c>
      <c r="Z134" s="29" t="s">
        <v>375</v>
      </c>
      <c r="AA134" s="12" t="s">
        <v>13</v>
      </c>
      <c r="AB134" s="1" t="s">
        <v>13</v>
      </c>
    </row>
    <row r="135" spans="1:28" x14ac:dyDescent="0.35">
      <c r="A135" s="13"/>
      <c r="B135" s="14" t="s">
        <v>0</v>
      </c>
      <c r="C135" s="2" t="s">
        <v>644</v>
      </c>
      <c r="D135" s="2">
        <v>763886921</v>
      </c>
      <c r="E135" s="2">
        <v>56974815797</v>
      </c>
      <c r="F135" s="15">
        <v>44356</v>
      </c>
      <c r="G135" s="7">
        <f t="shared" ca="1" si="13"/>
        <v>44749</v>
      </c>
      <c r="H135" s="21">
        <f t="shared" ca="1" si="16"/>
        <v>12</v>
      </c>
      <c r="I135" s="14" t="s">
        <v>2</v>
      </c>
      <c r="J135" s="2" t="s">
        <v>655</v>
      </c>
      <c r="K135" s="2" t="s">
        <v>656</v>
      </c>
      <c r="L135" s="2" t="s">
        <v>657</v>
      </c>
      <c r="M135" s="17">
        <v>44356</v>
      </c>
      <c r="N135" s="7">
        <f t="shared" ca="1" si="14"/>
        <v>44749</v>
      </c>
      <c r="O135" s="21">
        <f t="shared" ca="1" si="17"/>
        <v>12</v>
      </c>
      <c r="P135" s="14">
        <f t="shared" ca="1" si="15"/>
        <v>-6</v>
      </c>
      <c r="Q135" s="15" t="str">
        <f t="shared" ca="1" si="18"/>
        <v>En Arriendo</v>
      </c>
      <c r="R135" s="2" t="s">
        <v>245</v>
      </c>
      <c r="S135" s="2" t="s">
        <v>246</v>
      </c>
      <c r="T135" s="2" t="s">
        <v>658</v>
      </c>
      <c r="U135" s="2" t="s">
        <v>42</v>
      </c>
      <c r="V135" s="19" t="s">
        <v>311</v>
      </c>
      <c r="W135" s="19"/>
      <c r="X135" s="2" t="s">
        <v>659</v>
      </c>
      <c r="Y135" s="19">
        <v>10001</v>
      </c>
      <c r="Z135" s="2" t="s">
        <v>311</v>
      </c>
      <c r="AA135" s="20" t="s">
        <v>13</v>
      </c>
      <c r="AB135" s="2" t="s">
        <v>44</v>
      </c>
    </row>
    <row r="136" spans="1:28" x14ac:dyDescent="0.35">
      <c r="A136" s="5"/>
      <c r="B136" s="6" t="s">
        <v>0</v>
      </c>
      <c r="C136" s="1" t="s">
        <v>660</v>
      </c>
      <c r="D136" s="1">
        <v>761250140</v>
      </c>
      <c r="E136" s="1">
        <v>56976129211</v>
      </c>
      <c r="F136" s="7">
        <v>43924</v>
      </c>
      <c r="G136" s="7">
        <f t="shared" ca="1" si="13"/>
        <v>44749</v>
      </c>
      <c r="H136" s="26">
        <f t="shared" ca="1" si="16"/>
        <v>27</v>
      </c>
      <c r="I136" s="6" t="s">
        <v>2</v>
      </c>
      <c r="J136" s="1" t="s">
        <v>661</v>
      </c>
      <c r="K136" s="1" t="s">
        <v>662</v>
      </c>
      <c r="L136" s="1" t="s">
        <v>663</v>
      </c>
      <c r="M136" s="9">
        <v>43924</v>
      </c>
      <c r="N136" s="7">
        <f t="shared" ca="1" si="14"/>
        <v>44749</v>
      </c>
      <c r="O136" s="26">
        <f t="shared" ca="1" si="17"/>
        <v>27</v>
      </c>
      <c r="P136" s="6">
        <f t="shared" ca="1" si="15"/>
        <v>9</v>
      </c>
      <c r="Q136" s="7" t="str">
        <f t="shared" ca="1" si="18"/>
        <v>Terminado</v>
      </c>
      <c r="R136" s="1" t="s">
        <v>245</v>
      </c>
      <c r="S136" s="1" t="s">
        <v>7</v>
      </c>
      <c r="T136" s="1" t="s">
        <v>664</v>
      </c>
      <c r="U136" s="1" t="s">
        <v>125</v>
      </c>
      <c r="V136" s="11" t="s">
        <v>215</v>
      </c>
      <c r="W136" s="11"/>
      <c r="X136" s="1" t="s">
        <v>11</v>
      </c>
      <c r="Y136" s="11">
        <v>40002</v>
      </c>
      <c r="Z136" s="1" t="s">
        <v>10</v>
      </c>
      <c r="AA136" s="12" t="s">
        <v>13</v>
      </c>
      <c r="AB136" s="1" t="s">
        <v>13</v>
      </c>
    </row>
    <row r="137" spans="1:28" x14ac:dyDescent="0.35">
      <c r="A137" s="5"/>
      <c r="B137" s="6" t="s">
        <v>0</v>
      </c>
      <c r="C137" s="1" t="s">
        <v>660</v>
      </c>
      <c r="D137" s="1">
        <v>761250140</v>
      </c>
      <c r="E137" s="1">
        <v>56976129214</v>
      </c>
      <c r="F137" s="7">
        <v>43924</v>
      </c>
      <c r="G137" s="7">
        <f t="shared" ca="1" si="13"/>
        <v>44749</v>
      </c>
      <c r="H137" s="26">
        <f t="shared" ca="1" si="16"/>
        <v>27</v>
      </c>
      <c r="I137" s="6" t="s">
        <v>2</v>
      </c>
      <c r="J137" s="1" t="s">
        <v>667</v>
      </c>
      <c r="K137" s="1" t="s">
        <v>668</v>
      </c>
      <c r="L137" s="1" t="s">
        <v>663</v>
      </c>
      <c r="M137" s="9">
        <v>43924</v>
      </c>
      <c r="N137" s="7">
        <f t="shared" ca="1" si="14"/>
        <v>44749</v>
      </c>
      <c r="O137" s="26">
        <f t="shared" ca="1" si="17"/>
        <v>27</v>
      </c>
      <c r="P137" s="6">
        <f t="shared" ca="1" si="15"/>
        <v>9</v>
      </c>
      <c r="Q137" s="7" t="str">
        <f t="shared" ca="1" si="18"/>
        <v>Terminado</v>
      </c>
      <c r="R137" s="1" t="s">
        <v>245</v>
      </c>
      <c r="S137" s="1" t="s">
        <v>246</v>
      </c>
      <c r="T137" s="1" t="s">
        <v>669</v>
      </c>
      <c r="U137" s="1" t="s">
        <v>670</v>
      </c>
      <c r="V137" s="11" t="s">
        <v>10</v>
      </c>
      <c r="W137" s="11"/>
      <c r="X137" s="1" t="s">
        <v>251</v>
      </c>
      <c r="Y137" s="11">
        <v>120202</v>
      </c>
      <c r="Z137" s="26" t="s">
        <v>12</v>
      </c>
      <c r="AA137" s="12" t="s">
        <v>13</v>
      </c>
      <c r="AB137" s="1" t="s">
        <v>13</v>
      </c>
    </row>
    <row r="138" spans="1:28" x14ac:dyDescent="0.35">
      <c r="A138" s="13"/>
      <c r="B138" s="14" t="s">
        <v>0</v>
      </c>
      <c r="C138" s="2" t="s">
        <v>660</v>
      </c>
      <c r="D138" s="2">
        <v>761250140</v>
      </c>
      <c r="E138" s="2">
        <v>56976129216</v>
      </c>
      <c r="F138" s="15">
        <v>43924</v>
      </c>
      <c r="G138" s="7">
        <f t="shared" ca="1" si="13"/>
        <v>44749</v>
      </c>
      <c r="H138" s="21">
        <f t="shared" ca="1" si="16"/>
        <v>27</v>
      </c>
      <c r="I138" s="14" t="s">
        <v>2</v>
      </c>
      <c r="J138" s="2" t="s">
        <v>671</v>
      </c>
      <c r="K138" s="2" t="s">
        <v>672</v>
      </c>
      <c r="L138" s="2" t="s">
        <v>663</v>
      </c>
      <c r="M138" s="17">
        <v>43924</v>
      </c>
      <c r="N138" s="7">
        <f t="shared" ca="1" si="14"/>
        <v>44749</v>
      </c>
      <c r="O138" s="21">
        <f t="shared" ca="1" si="17"/>
        <v>27</v>
      </c>
      <c r="P138" s="14">
        <f t="shared" ca="1" si="15"/>
        <v>9</v>
      </c>
      <c r="Q138" s="15" t="str">
        <f t="shared" ca="1" si="18"/>
        <v>Terminado</v>
      </c>
      <c r="R138" s="2" t="s">
        <v>245</v>
      </c>
      <c r="S138" s="2" t="s">
        <v>246</v>
      </c>
      <c r="T138" s="2" t="s">
        <v>673</v>
      </c>
      <c r="U138" s="2" t="s">
        <v>42</v>
      </c>
      <c r="V138" s="19" t="s">
        <v>674</v>
      </c>
      <c r="W138" s="19"/>
      <c r="X138" s="2" t="s">
        <v>251</v>
      </c>
      <c r="Y138" s="19">
        <v>40003</v>
      </c>
      <c r="Z138" s="2" t="s">
        <v>10</v>
      </c>
      <c r="AA138" s="20" t="s">
        <v>13</v>
      </c>
      <c r="AB138" s="2" t="s">
        <v>13</v>
      </c>
    </row>
    <row r="139" spans="1:28" x14ac:dyDescent="0.35">
      <c r="A139" s="5"/>
      <c r="B139" s="6" t="s">
        <v>0</v>
      </c>
      <c r="C139" s="1" t="s">
        <v>660</v>
      </c>
      <c r="D139" s="1">
        <v>761250140</v>
      </c>
      <c r="E139" s="1">
        <v>56976128858</v>
      </c>
      <c r="F139" s="7">
        <v>43924</v>
      </c>
      <c r="G139" s="7">
        <f t="shared" ca="1" si="13"/>
        <v>44749</v>
      </c>
      <c r="H139" s="26">
        <f t="shared" ca="1" si="16"/>
        <v>27</v>
      </c>
      <c r="I139" s="6" t="s">
        <v>2</v>
      </c>
      <c r="J139" s="1" t="s">
        <v>675</v>
      </c>
      <c r="K139" s="1" t="s">
        <v>676</v>
      </c>
      <c r="L139" s="1" t="s">
        <v>663</v>
      </c>
      <c r="M139" s="9">
        <v>43924</v>
      </c>
      <c r="N139" s="7">
        <f t="shared" ca="1" si="14"/>
        <v>44749</v>
      </c>
      <c r="O139" s="26">
        <f t="shared" ca="1" si="17"/>
        <v>27</v>
      </c>
      <c r="P139" s="6">
        <f t="shared" ca="1" si="15"/>
        <v>9</v>
      </c>
      <c r="Q139" s="7" t="str">
        <f t="shared" ca="1" si="18"/>
        <v>Terminado</v>
      </c>
      <c r="R139" s="1" t="s">
        <v>245</v>
      </c>
      <c r="S139" s="1" t="s">
        <v>7</v>
      </c>
      <c r="T139" s="1" t="s">
        <v>677</v>
      </c>
      <c r="U139" s="1" t="s">
        <v>67</v>
      </c>
      <c r="V139" s="11" t="s">
        <v>10</v>
      </c>
      <c r="W139" s="11"/>
      <c r="X139" s="1" t="s">
        <v>11</v>
      </c>
      <c r="Y139" s="11">
        <v>120227</v>
      </c>
      <c r="Z139" s="1" t="s">
        <v>69</v>
      </c>
      <c r="AA139" s="12" t="s">
        <v>13</v>
      </c>
      <c r="AB139" s="1" t="s">
        <v>13</v>
      </c>
    </row>
    <row r="140" spans="1:28" x14ac:dyDescent="0.35">
      <c r="A140" s="13"/>
      <c r="B140" s="14" t="s">
        <v>0</v>
      </c>
      <c r="C140" s="2" t="s">
        <v>660</v>
      </c>
      <c r="D140" s="2">
        <v>761250140</v>
      </c>
      <c r="E140" s="2">
        <v>56992733340</v>
      </c>
      <c r="F140" s="15">
        <v>43815</v>
      </c>
      <c r="G140" s="7">
        <f t="shared" ca="1" si="13"/>
        <v>44749</v>
      </c>
      <c r="H140" s="21">
        <f t="shared" ca="1" si="16"/>
        <v>30</v>
      </c>
      <c r="I140" s="14" t="s">
        <v>2</v>
      </c>
      <c r="J140" s="2" t="s">
        <v>682</v>
      </c>
      <c r="K140" s="2" t="s">
        <v>683</v>
      </c>
      <c r="L140" s="2" t="s">
        <v>663</v>
      </c>
      <c r="M140" s="17">
        <v>43815</v>
      </c>
      <c r="N140" s="7">
        <f t="shared" ca="1" si="14"/>
        <v>44749</v>
      </c>
      <c r="O140" s="21">
        <f t="shared" ca="1" si="17"/>
        <v>30</v>
      </c>
      <c r="P140" s="14">
        <f t="shared" ca="1" si="15"/>
        <v>12</v>
      </c>
      <c r="Q140" s="15" t="str">
        <f t="shared" ca="1" si="18"/>
        <v>Terminado</v>
      </c>
      <c r="R140" s="2" t="s">
        <v>245</v>
      </c>
      <c r="S140" s="2" t="s">
        <v>246</v>
      </c>
      <c r="T140" s="2" t="s">
        <v>684</v>
      </c>
      <c r="U140" s="2" t="s">
        <v>398</v>
      </c>
      <c r="V140" s="19" t="s">
        <v>10</v>
      </c>
      <c r="W140" s="19"/>
      <c r="X140" s="2" t="s">
        <v>251</v>
      </c>
      <c r="Y140" s="19">
        <v>120101</v>
      </c>
      <c r="Z140" s="19" t="s">
        <v>400</v>
      </c>
      <c r="AA140" s="20" t="s">
        <v>13</v>
      </c>
      <c r="AB140" s="2" t="s">
        <v>13</v>
      </c>
    </row>
    <row r="141" spans="1:28" x14ac:dyDescent="0.35">
      <c r="A141" s="5"/>
      <c r="B141" s="6" t="s">
        <v>0</v>
      </c>
      <c r="C141" s="11" t="s">
        <v>685</v>
      </c>
      <c r="D141" s="1">
        <v>773358400</v>
      </c>
      <c r="E141" s="11">
        <v>56931869017</v>
      </c>
      <c r="F141" s="32">
        <v>44226</v>
      </c>
      <c r="G141" s="7">
        <f t="shared" ca="1" si="13"/>
        <v>44749</v>
      </c>
      <c r="H141" s="26">
        <f t="shared" ca="1" si="16"/>
        <v>17</v>
      </c>
      <c r="I141" s="6" t="s">
        <v>2</v>
      </c>
      <c r="J141" s="11" t="s">
        <v>686</v>
      </c>
      <c r="K141" s="1" t="s">
        <v>687</v>
      </c>
      <c r="L141" s="1" t="s">
        <v>53</v>
      </c>
      <c r="M141" s="9">
        <v>44226</v>
      </c>
      <c r="N141" s="7">
        <f t="shared" ca="1" si="14"/>
        <v>44749</v>
      </c>
      <c r="O141" s="26">
        <f t="shared" ca="1" si="17"/>
        <v>17</v>
      </c>
      <c r="P141" s="6">
        <f t="shared" ca="1" si="15"/>
        <v>-1</v>
      </c>
      <c r="Q141" s="7" t="str">
        <f t="shared" ca="1" si="18"/>
        <v>En Arriendo</v>
      </c>
      <c r="R141" s="1" t="s">
        <v>6</v>
      </c>
      <c r="S141" s="1" t="s">
        <v>7</v>
      </c>
      <c r="T141" s="1" t="s">
        <v>688</v>
      </c>
      <c r="U141" s="1" t="s">
        <v>689</v>
      </c>
      <c r="V141" s="11" t="s">
        <v>106</v>
      </c>
      <c r="W141" s="11"/>
      <c r="X141" s="1" t="s">
        <v>180</v>
      </c>
      <c r="Y141" s="11">
        <v>130030</v>
      </c>
      <c r="Z141" s="1" t="s">
        <v>690</v>
      </c>
      <c r="AA141" s="12" t="s">
        <v>13</v>
      </c>
      <c r="AB141" s="1" t="s">
        <v>58</v>
      </c>
    </row>
    <row r="142" spans="1:28" x14ac:dyDescent="0.35">
      <c r="A142" s="13"/>
      <c r="B142" s="14" t="s">
        <v>0</v>
      </c>
      <c r="C142" s="19" t="s">
        <v>685</v>
      </c>
      <c r="D142" s="2">
        <v>773358400</v>
      </c>
      <c r="E142" s="19">
        <v>56933876257</v>
      </c>
      <c r="F142" s="33">
        <v>44226</v>
      </c>
      <c r="G142" s="7">
        <f t="shared" ca="1" si="13"/>
        <v>44749</v>
      </c>
      <c r="H142" s="21">
        <f t="shared" ca="1" si="16"/>
        <v>17</v>
      </c>
      <c r="I142" s="14" t="s">
        <v>2</v>
      </c>
      <c r="J142" s="19" t="s">
        <v>699</v>
      </c>
      <c r="K142" s="2" t="s">
        <v>700</v>
      </c>
      <c r="L142" s="2" t="s">
        <v>53</v>
      </c>
      <c r="M142" s="17">
        <v>44226</v>
      </c>
      <c r="N142" s="7">
        <f t="shared" ca="1" si="14"/>
        <v>44749</v>
      </c>
      <c r="O142" s="21">
        <f t="shared" ca="1" si="17"/>
        <v>17</v>
      </c>
      <c r="P142" s="14">
        <f t="shared" ca="1" si="15"/>
        <v>-1</v>
      </c>
      <c r="Q142" s="15" t="str">
        <f t="shared" ca="1" si="18"/>
        <v>En Arriendo</v>
      </c>
      <c r="R142" s="2" t="s">
        <v>6</v>
      </c>
      <c r="S142" s="2" t="s">
        <v>7</v>
      </c>
      <c r="T142" s="2" t="s">
        <v>701</v>
      </c>
      <c r="U142" s="2" t="s">
        <v>9</v>
      </c>
      <c r="V142" s="19" t="s">
        <v>215</v>
      </c>
      <c r="W142" s="19"/>
      <c r="X142" s="2" t="s">
        <v>68</v>
      </c>
      <c r="Y142" s="19">
        <v>120202</v>
      </c>
      <c r="Z142" s="31" t="s">
        <v>12</v>
      </c>
      <c r="AA142" s="20" t="s">
        <v>13</v>
      </c>
      <c r="AB142" s="2" t="s">
        <v>13</v>
      </c>
    </row>
    <row r="143" spans="1:28" x14ac:dyDescent="0.35">
      <c r="A143" s="13"/>
      <c r="B143" s="14" t="s">
        <v>0</v>
      </c>
      <c r="C143" s="19" t="s">
        <v>685</v>
      </c>
      <c r="D143" s="2">
        <v>773358400</v>
      </c>
      <c r="E143" s="19">
        <v>56933920228</v>
      </c>
      <c r="F143" s="33">
        <v>44225</v>
      </c>
      <c r="G143" s="7">
        <f t="shared" ca="1" si="13"/>
        <v>44749</v>
      </c>
      <c r="H143" s="21">
        <f t="shared" ca="1" si="16"/>
        <v>17</v>
      </c>
      <c r="I143" s="14" t="s">
        <v>2</v>
      </c>
      <c r="J143" s="19" t="s">
        <v>705</v>
      </c>
      <c r="K143" s="2" t="s">
        <v>706</v>
      </c>
      <c r="L143" s="2" t="s">
        <v>541</v>
      </c>
      <c r="M143" s="17">
        <v>44225</v>
      </c>
      <c r="N143" s="7">
        <f t="shared" ca="1" si="14"/>
        <v>44749</v>
      </c>
      <c r="O143" s="21">
        <f t="shared" ca="1" si="17"/>
        <v>17</v>
      </c>
      <c r="P143" s="14">
        <f t="shared" ca="1" si="15"/>
        <v>-1</v>
      </c>
      <c r="Q143" s="15" t="str">
        <f t="shared" ca="1" si="18"/>
        <v>En Arriendo</v>
      </c>
      <c r="R143" s="2" t="s">
        <v>542</v>
      </c>
      <c r="S143" s="2" t="s">
        <v>7</v>
      </c>
      <c r="T143" s="2" t="s">
        <v>707</v>
      </c>
      <c r="U143" s="2" t="s">
        <v>42</v>
      </c>
      <c r="V143" s="19" t="s">
        <v>1764</v>
      </c>
      <c r="W143" s="19"/>
      <c r="X143" s="2" t="s">
        <v>708</v>
      </c>
      <c r="Y143" s="19">
        <v>110001</v>
      </c>
      <c r="Z143" s="2" t="s">
        <v>709</v>
      </c>
      <c r="AA143" s="20" t="s">
        <v>13</v>
      </c>
      <c r="AB143" s="2" t="s">
        <v>13</v>
      </c>
    </row>
    <row r="144" spans="1:28" x14ac:dyDescent="0.35">
      <c r="A144" s="13"/>
      <c r="B144" s="14" t="s">
        <v>0</v>
      </c>
      <c r="C144" s="19" t="s">
        <v>685</v>
      </c>
      <c r="D144" s="2">
        <v>773358400</v>
      </c>
      <c r="E144" s="19">
        <v>56934456452</v>
      </c>
      <c r="F144" s="33">
        <v>44232</v>
      </c>
      <c r="G144" s="7">
        <f t="shared" ca="1" si="13"/>
        <v>44749</v>
      </c>
      <c r="H144" s="21">
        <f t="shared" ca="1" si="16"/>
        <v>17</v>
      </c>
      <c r="I144" s="14" t="s">
        <v>2</v>
      </c>
      <c r="J144" s="19" t="s">
        <v>713</v>
      </c>
      <c r="K144" s="2" t="s">
        <v>714</v>
      </c>
      <c r="L144" s="2" t="s">
        <v>53</v>
      </c>
      <c r="M144" s="17">
        <v>44232</v>
      </c>
      <c r="N144" s="7">
        <f t="shared" ca="1" si="14"/>
        <v>44749</v>
      </c>
      <c r="O144" s="21">
        <f t="shared" ca="1" si="17"/>
        <v>17</v>
      </c>
      <c r="P144" s="14">
        <f t="shared" ca="1" si="15"/>
        <v>-1</v>
      </c>
      <c r="Q144" s="15" t="str">
        <f t="shared" ca="1" si="18"/>
        <v>En Arriendo</v>
      </c>
      <c r="R144" s="2" t="s">
        <v>6</v>
      </c>
      <c r="S144" s="2" t="s">
        <v>7</v>
      </c>
      <c r="T144" s="2" t="s">
        <v>11</v>
      </c>
      <c r="U144" s="2" t="s">
        <v>250</v>
      </c>
      <c r="V144" s="19" t="s">
        <v>10</v>
      </c>
      <c r="W144" s="19"/>
      <c r="X144" s="2" t="s">
        <v>11</v>
      </c>
      <c r="Y144" s="19">
        <v>120263</v>
      </c>
      <c r="Z144" s="2" t="s">
        <v>252</v>
      </c>
      <c r="AA144" s="20" t="s">
        <v>13</v>
      </c>
      <c r="AB144" s="2" t="s">
        <v>13</v>
      </c>
    </row>
    <row r="145" spans="1:28" x14ac:dyDescent="0.35">
      <c r="A145" s="5"/>
      <c r="B145" s="6" t="s">
        <v>0</v>
      </c>
      <c r="C145" s="11" t="s">
        <v>685</v>
      </c>
      <c r="D145" s="1">
        <v>773358400</v>
      </c>
      <c r="E145" s="11">
        <v>56934456453</v>
      </c>
      <c r="F145" s="32">
        <v>44232</v>
      </c>
      <c r="G145" s="7">
        <f t="shared" ca="1" si="13"/>
        <v>44749</v>
      </c>
      <c r="H145" s="26">
        <f t="shared" ca="1" si="16"/>
        <v>17</v>
      </c>
      <c r="I145" s="6" t="s">
        <v>2</v>
      </c>
      <c r="J145" s="11" t="s">
        <v>715</v>
      </c>
      <c r="K145" s="1" t="s">
        <v>716</v>
      </c>
      <c r="L145" s="1" t="s">
        <v>53</v>
      </c>
      <c r="M145" s="9">
        <v>44232</v>
      </c>
      <c r="N145" s="7">
        <f t="shared" ca="1" si="14"/>
        <v>44749</v>
      </c>
      <c r="O145" s="26">
        <f t="shared" ca="1" si="17"/>
        <v>17</v>
      </c>
      <c r="P145" s="6">
        <f t="shared" ca="1" si="15"/>
        <v>-1</v>
      </c>
      <c r="Q145" s="7" t="str">
        <f t="shared" ca="1" si="18"/>
        <v>En Arriendo</v>
      </c>
      <c r="R145" s="1" t="s">
        <v>6</v>
      </c>
      <c r="S145" s="1" t="s">
        <v>7</v>
      </c>
      <c r="T145" s="1" t="s">
        <v>717</v>
      </c>
      <c r="U145" s="1" t="s">
        <v>9</v>
      </c>
      <c r="V145" s="11" t="s">
        <v>215</v>
      </c>
      <c r="W145" s="11"/>
      <c r="X145" s="1" t="s">
        <v>68</v>
      </c>
      <c r="Y145" s="11">
        <v>120202</v>
      </c>
      <c r="Z145" s="29" t="s">
        <v>12</v>
      </c>
      <c r="AA145" s="12" t="s">
        <v>13</v>
      </c>
      <c r="AB145" s="1" t="s">
        <v>13</v>
      </c>
    </row>
    <row r="146" spans="1:28" x14ac:dyDescent="0.35">
      <c r="A146" s="13"/>
      <c r="B146" s="14" t="s">
        <v>0</v>
      </c>
      <c r="C146" s="19" t="s">
        <v>685</v>
      </c>
      <c r="D146" s="2">
        <v>773358400</v>
      </c>
      <c r="E146" s="19">
        <v>56940102370</v>
      </c>
      <c r="F146" s="33">
        <v>44226</v>
      </c>
      <c r="G146" s="7">
        <f t="shared" ca="1" si="13"/>
        <v>44749</v>
      </c>
      <c r="H146" s="21">
        <f t="shared" ca="1" si="16"/>
        <v>17</v>
      </c>
      <c r="I146" s="14" t="s">
        <v>2</v>
      </c>
      <c r="J146" s="19" t="s">
        <v>718</v>
      </c>
      <c r="K146" s="2" t="s">
        <v>719</v>
      </c>
      <c r="L146" s="2" t="s">
        <v>53</v>
      </c>
      <c r="M146" s="17">
        <v>44226</v>
      </c>
      <c r="N146" s="7">
        <f t="shared" ca="1" si="14"/>
        <v>44749</v>
      </c>
      <c r="O146" s="21">
        <f t="shared" ca="1" si="17"/>
        <v>17</v>
      </c>
      <c r="P146" s="14">
        <f t="shared" ca="1" si="15"/>
        <v>-1</v>
      </c>
      <c r="Q146" s="15" t="str">
        <f t="shared" ca="1" si="18"/>
        <v>En Arriendo</v>
      </c>
      <c r="R146" s="2" t="s">
        <v>6</v>
      </c>
      <c r="S146" s="2" t="s">
        <v>7</v>
      </c>
      <c r="T146" s="2" t="s">
        <v>720</v>
      </c>
      <c r="U146" s="2" t="s">
        <v>125</v>
      </c>
      <c r="V146" s="19" t="s">
        <v>106</v>
      </c>
      <c r="W146" s="19"/>
      <c r="X146" s="2" t="s">
        <v>180</v>
      </c>
      <c r="Y146" s="19">
        <v>50001</v>
      </c>
      <c r="Z146" s="2" t="s">
        <v>108</v>
      </c>
      <c r="AA146" s="20" t="s">
        <v>13</v>
      </c>
      <c r="AB146" s="2" t="s">
        <v>13</v>
      </c>
    </row>
    <row r="147" spans="1:28" x14ac:dyDescent="0.35">
      <c r="A147" s="5"/>
      <c r="B147" s="6" t="s">
        <v>0</v>
      </c>
      <c r="C147" s="11" t="s">
        <v>685</v>
      </c>
      <c r="D147" s="1">
        <v>773358400</v>
      </c>
      <c r="E147" s="11">
        <v>56940438535</v>
      </c>
      <c r="F147" s="32">
        <v>44226</v>
      </c>
      <c r="G147" s="7">
        <f t="shared" ca="1" si="13"/>
        <v>44749</v>
      </c>
      <c r="H147" s="26">
        <f t="shared" ca="1" si="16"/>
        <v>17</v>
      </c>
      <c r="I147" s="6" t="s">
        <v>2</v>
      </c>
      <c r="J147" s="11" t="s">
        <v>721</v>
      </c>
      <c r="K147" s="1" t="s">
        <v>722</v>
      </c>
      <c r="L147" s="1" t="s">
        <v>53</v>
      </c>
      <c r="M147" s="9">
        <v>44226</v>
      </c>
      <c r="N147" s="7">
        <f t="shared" ca="1" si="14"/>
        <v>44749</v>
      </c>
      <c r="O147" s="26">
        <f t="shared" ca="1" si="17"/>
        <v>17</v>
      </c>
      <c r="P147" s="6">
        <f t="shared" ca="1" si="15"/>
        <v>-1</v>
      </c>
      <c r="Q147" s="7" t="str">
        <f t="shared" ca="1" si="18"/>
        <v>En Arriendo</v>
      </c>
      <c r="R147" s="1" t="s">
        <v>6</v>
      </c>
      <c r="S147" s="1" t="s">
        <v>7</v>
      </c>
      <c r="T147" s="1" t="s">
        <v>723</v>
      </c>
      <c r="U147" s="1" t="s">
        <v>125</v>
      </c>
      <c r="V147" s="11" t="s">
        <v>215</v>
      </c>
      <c r="W147" s="11"/>
      <c r="X147" s="1" t="s">
        <v>29</v>
      </c>
      <c r="Y147" s="11">
        <v>40002</v>
      </c>
      <c r="Z147" s="1" t="s">
        <v>10</v>
      </c>
      <c r="AA147" s="12" t="s">
        <v>13</v>
      </c>
      <c r="AB147" s="1" t="s">
        <v>13</v>
      </c>
    </row>
    <row r="148" spans="1:28" x14ac:dyDescent="0.35">
      <c r="A148" s="13"/>
      <c r="B148" s="14" t="s">
        <v>0</v>
      </c>
      <c r="C148" s="19" t="s">
        <v>685</v>
      </c>
      <c r="D148" s="2">
        <v>773358400</v>
      </c>
      <c r="E148" s="19">
        <v>56942132984</v>
      </c>
      <c r="F148" s="33">
        <v>44226</v>
      </c>
      <c r="G148" s="7">
        <f t="shared" ca="1" si="13"/>
        <v>44749</v>
      </c>
      <c r="H148" s="21">
        <f t="shared" ca="1" si="16"/>
        <v>17</v>
      </c>
      <c r="I148" s="21" t="s">
        <v>2</v>
      </c>
      <c r="J148" s="19" t="s">
        <v>724</v>
      </c>
      <c r="K148" s="2" t="s">
        <v>725</v>
      </c>
      <c r="L148" s="2" t="s">
        <v>53</v>
      </c>
      <c r="M148" s="17">
        <v>44226</v>
      </c>
      <c r="N148" s="7">
        <f t="shared" ca="1" si="14"/>
        <v>44749</v>
      </c>
      <c r="O148" s="21">
        <f t="shared" ca="1" si="17"/>
        <v>17</v>
      </c>
      <c r="P148" s="14">
        <f t="shared" ca="1" si="15"/>
        <v>-1</v>
      </c>
      <c r="Q148" s="15" t="str">
        <f t="shared" ca="1" si="18"/>
        <v>En Arriendo</v>
      </c>
      <c r="R148" s="2" t="s">
        <v>6</v>
      </c>
      <c r="S148" s="2" t="s">
        <v>7</v>
      </c>
      <c r="T148" s="2" t="s">
        <v>726</v>
      </c>
      <c r="U148" s="2" t="s">
        <v>629</v>
      </c>
      <c r="V148" s="19" t="s">
        <v>136</v>
      </c>
      <c r="W148" s="19"/>
      <c r="X148" s="2" t="s">
        <v>138</v>
      </c>
      <c r="Y148" s="19">
        <v>70002</v>
      </c>
      <c r="Z148" s="2" t="s">
        <v>139</v>
      </c>
      <c r="AA148" s="20" t="s">
        <v>13</v>
      </c>
      <c r="AB148" s="2" t="s">
        <v>58</v>
      </c>
    </row>
    <row r="149" spans="1:28" x14ac:dyDescent="0.35">
      <c r="A149" s="5"/>
      <c r="B149" s="6" t="s">
        <v>0</v>
      </c>
      <c r="C149" s="11" t="s">
        <v>685</v>
      </c>
      <c r="D149" s="1">
        <v>773358400</v>
      </c>
      <c r="E149" s="11">
        <v>56942132994</v>
      </c>
      <c r="F149" s="32">
        <v>44225</v>
      </c>
      <c r="G149" s="7">
        <f t="shared" ca="1" si="13"/>
        <v>44749</v>
      </c>
      <c r="H149" s="26">
        <f t="shared" ca="1" si="16"/>
        <v>17</v>
      </c>
      <c r="I149" s="6" t="s">
        <v>2</v>
      </c>
      <c r="J149" s="11" t="s">
        <v>727</v>
      </c>
      <c r="K149" s="1" t="s">
        <v>728</v>
      </c>
      <c r="L149" s="1" t="s">
        <v>541</v>
      </c>
      <c r="M149" s="9">
        <v>44225</v>
      </c>
      <c r="N149" s="7">
        <f t="shared" ca="1" si="14"/>
        <v>44749</v>
      </c>
      <c r="O149" s="26">
        <f t="shared" ca="1" si="17"/>
        <v>17</v>
      </c>
      <c r="P149" s="6">
        <f t="shared" ca="1" si="15"/>
        <v>-1</v>
      </c>
      <c r="Q149" s="7" t="str">
        <f t="shared" ca="1" si="18"/>
        <v>En Arriendo</v>
      </c>
      <c r="R149" s="1" t="s">
        <v>6</v>
      </c>
      <c r="S149" s="1" t="s">
        <v>7</v>
      </c>
      <c r="T149" s="43" t="s">
        <v>704</v>
      </c>
      <c r="U149" s="1" t="s">
        <v>42</v>
      </c>
      <c r="V149" s="11" t="s">
        <v>10</v>
      </c>
      <c r="W149" s="11"/>
      <c r="X149" s="1" t="s">
        <v>68</v>
      </c>
      <c r="Y149" s="11">
        <v>40002</v>
      </c>
      <c r="Z149" s="1" t="s">
        <v>10</v>
      </c>
      <c r="AA149" s="12" t="s">
        <v>13</v>
      </c>
      <c r="AB149" s="1" t="s">
        <v>13</v>
      </c>
    </row>
    <row r="150" spans="1:28" x14ac:dyDescent="0.35">
      <c r="A150" s="13"/>
      <c r="B150" s="14" t="s">
        <v>0</v>
      </c>
      <c r="C150" s="19" t="s">
        <v>685</v>
      </c>
      <c r="D150" s="2">
        <v>773358400</v>
      </c>
      <c r="E150" s="19">
        <v>56942184110</v>
      </c>
      <c r="F150" s="33">
        <v>44225</v>
      </c>
      <c r="G150" s="7">
        <f t="shared" ca="1" si="13"/>
        <v>44749</v>
      </c>
      <c r="H150" s="21">
        <f t="shared" ca="1" si="16"/>
        <v>17</v>
      </c>
      <c r="I150" s="14" t="s">
        <v>2</v>
      </c>
      <c r="J150" s="19" t="s">
        <v>729</v>
      </c>
      <c r="K150" s="2" t="s">
        <v>730</v>
      </c>
      <c r="L150" s="2" t="s">
        <v>541</v>
      </c>
      <c r="M150" s="17">
        <v>44225</v>
      </c>
      <c r="N150" s="7">
        <f t="shared" ca="1" si="14"/>
        <v>44749</v>
      </c>
      <c r="O150" s="21">
        <f t="shared" ca="1" si="17"/>
        <v>17</v>
      </c>
      <c r="P150" s="14">
        <f t="shared" ca="1" si="15"/>
        <v>-1</v>
      </c>
      <c r="Q150" s="15" t="str">
        <f t="shared" ca="1" si="18"/>
        <v>En Arriendo</v>
      </c>
      <c r="R150" s="2" t="s">
        <v>6</v>
      </c>
      <c r="S150" s="2" t="s">
        <v>7</v>
      </c>
      <c r="T150" s="41" t="s">
        <v>731</v>
      </c>
      <c r="U150" s="2" t="s">
        <v>120</v>
      </c>
      <c r="V150" s="19" t="s">
        <v>10</v>
      </c>
      <c r="W150" s="19"/>
      <c r="X150" s="2" t="s">
        <v>732</v>
      </c>
      <c r="Y150" s="24">
        <v>120002</v>
      </c>
      <c r="Z150" s="25" t="s">
        <v>121</v>
      </c>
      <c r="AA150" s="20" t="s">
        <v>13</v>
      </c>
      <c r="AB150" s="2" t="s">
        <v>13</v>
      </c>
    </row>
    <row r="151" spans="1:28" x14ac:dyDescent="0.35">
      <c r="A151" s="13"/>
      <c r="B151" s="14" t="s">
        <v>0</v>
      </c>
      <c r="C151" s="19" t="s">
        <v>685</v>
      </c>
      <c r="D151" s="2">
        <v>773358400</v>
      </c>
      <c r="E151" s="19">
        <v>56944229637</v>
      </c>
      <c r="F151" s="33">
        <v>44226</v>
      </c>
      <c r="G151" s="7">
        <f t="shared" ca="1" si="13"/>
        <v>44749</v>
      </c>
      <c r="H151" s="21">
        <f t="shared" ca="1" si="16"/>
        <v>17</v>
      </c>
      <c r="I151" s="21" t="s">
        <v>2</v>
      </c>
      <c r="J151" s="19" t="s">
        <v>737</v>
      </c>
      <c r="K151" s="2" t="s">
        <v>738</v>
      </c>
      <c r="L151" s="2" t="s">
        <v>53</v>
      </c>
      <c r="M151" s="17">
        <v>44226</v>
      </c>
      <c r="N151" s="7">
        <f t="shared" ca="1" si="14"/>
        <v>44749</v>
      </c>
      <c r="O151" s="21">
        <f t="shared" ca="1" si="17"/>
        <v>17</v>
      </c>
      <c r="P151" s="14">
        <f t="shared" ca="1" si="15"/>
        <v>-1</v>
      </c>
      <c r="Q151" s="15" t="str">
        <f t="shared" ca="1" si="18"/>
        <v>En Arriendo</v>
      </c>
      <c r="R151" s="2" t="s">
        <v>6</v>
      </c>
      <c r="S151" s="2" t="s">
        <v>7</v>
      </c>
      <c r="T151" s="2" t="s">
        <v>739</v>
      </c>
      <c r="U151" s="2" t="s">
        <v>9</v>
      </c>
      <c r="V151" s="19" t="s">
        <v>215</v>
      </c>
      <c r="W151" s="19"/>
      <c r="X151" s="2" t="s">
        <v>68</v>
      </c>
      <c r="Y151" s="19">
        <v>120202</v>
      </c>
      <c r="Z151" s="31" t="s">
        <v>12</v>
      </c>
      <c r="AA151" s="20" t="s">
        <v>13</v>
      </c>
      <c r="AB151" s="2" t="s">
        <v>13</v>
      </c>
    </row>
    <row r="152" spans="1:28" x14ac:dyDescent="0.35">
      <c r="A152" s="13"/>
      <c r="B152" s="14" t="s">
        <v>0</v>
      </c>
      <c r="C152" s="19" t="s">
        <v>685</v>
      </c>
      <c r="D152" s="2">
        <v>773358400</v>
      </c>
      <c r="E152" s="19">
        <v>56944270745</v>
      </c>
      <c r="F152" s="33">
        <v>44226</v>
      </c>
      <c r="G152" s="7">
        <f t="shared" ca="1" si="13"/>
        <v>44749</v>
      </c>
      <c r="H152" s="21">
        <f t="shared" ca="1" si="16"/>
        <v>17</v>
      </c>
      <c r="I152" s="14" t="s">
        <v>2</v>
      </c>
      <c r="J152" s="19" t="s">
        <v>745</v>
      </c>
      <c r="K152" s="2" t="s">
        <v>746</v>
      </c>
      <c r="L152" s="2" t="s">
        <v>53</v>
      </c>
      <c r="M152" s="17">
        <v>44226</v>
      </c>
      <c r="N152" s="7">
        <f t="shared" ca="1" si="14"/>
        <v>44749</v>
      </c>
      <c r="O152" s="21">
        <f t="shared" ca="1" si="17"/>
        <v>17</v>
      </c>
      <c r="P152" s="14">
        <f t="shared" ca="1" si="15"/>
        <v>-1</v>
      </c>
      <c r="Q152" s="15" t="str">
        <f t="shared" ca="1" si="18"/>
        <v>En Arriendo</v>
      </c>
      <c r="R152" s="2" t="s">
        <v>6</v>
      </c>
      <c r="S152" s="2" t="s">
        <v>7</v>
      </c>
      <c r="T152" s="2" t="s">
        <v>747</v>
      </c>
      <c r="U152" s="2" t="s">
        <v>9</v>
      </c>
      <c r="V152" s="19" t="s">
        <v>215</v>
      </c>
      <c r="W152" s="19"/>
      <c r="X152" s="2" t="s">
        <v>68</v>
      </c>
      <c r="Y152" s="19">
        <v>120202</v>
      </c>
      <c r="Z152" s="31" t="s">
        <v>12</v>
      </c>
      <c r="AA152" s="20" t="s">
        <v>13</v>
      </c>
      <c r="AB152" s="2" t="s">
        <v>13</v>
      </c>
    </row>
    <row r="153" spans="1:28" x14ac:dyDescent="0.35">
      <c r="A153" s="5"/>
      <c r="B153" s="6" t="s">
        <v>0</v>
      </c>
      <c r="C153" s="11" t="s">
        <v>685</v>
      </c>
      <c r="D153" s="1">
        <v>773358400</v>
      </c>
      <c r="E153" s="11">
        <v>56944270746</v>
      </c>
      <c r="F153" s="32">
        <v>44226</v>
      </c>
      <c r="G153" s="7">
        <f t="shared" ca="1" si="13"/>
        <v>44749</v>
      </c>
      <c r="H153" s="26">
        <f t="shared" ca="1" si="16"/>
        <v>17</v>
      </c>
      <c r="I153" s="6" t="s">
        <v>2</v>
      </c>
      <c r="J153" s="11" t="s">
        <v>748</v>
      </c>
      <c r="K153" s="1" t="s">
        <v>749</v>
      </c>
      <c r="L153" s="1" t="s">
        <v>53</v>
      </c>
      <c r="M153" s="9">
        <v>44226</v>
      </c>
      <c r="N153" s="7">
        <f t="shared" ca="1" si="14"/>
        <v>44749</v>
      </c>
      <c r="O153" s="26">
        <f t="shared" ca="1" si="17"/>
        <v>17</v>
      </c>
      <c r="P153" s="6">
        <f t="shared" ca="1" si="15"/>
        <v>-1</v>
      </c>
      <c r="Q153" s="7" t="str">
        <f t="shared" ca="1" si="18"/>
        <v>En Arriendo</v>
      </c>
      <c r="R153" s="1" t="s">
        <v>6</v>
      </c>
      <c r="S153" s="1" t="s">
        <v>7</v>
      </c>
      <c r="T153" s="1" t="s">
        <v>750</v>
      </c>
      <c r="U153" s="1" t="s">
        <v>689</v>
      </c>
      <c r="V153" s="11" t="s">
        <v>165</v>
      </c>
      <c r="W153" s="11"/>
      <c r="X153" s="1" t="s">
        <v>175</v>
      </c>
      <c r="Y153" s="11">
        <v>130030</v>
      </c>
      <c r="Z153" s="1" t="s">
        <v>690</v>
      </c>
      <c r="AA153" s="12" t="s">
        <v>13</v>
      </c>
      <c r="AB153" s="1" t="s">
        <v>58</v>
      </c>
    </row>
    <row r="154" spans="1:28" x14ac:dyDescent="0.35">
      <c r="A154" s="13"/>
      <c r="B154" s="14" t="s">
        <v>0</v>
      </c>
      <c r="C154" s="19" t="s">
        <v>685</v>
      </c>
      <c r="D154" s="2">
        <v>773358400</v>
      </c>
      <c r="E154" s="19">
        <v>56944467124</v>
      </c>
      <c r="F154" s="33">
        <v>44225</v>
      </c>
      <c r="G154" s="7">
        <f t="shared" ca="1" si="13"/>
        <v>44749</v>
      </c>
      <c r="H154" s="21">
        <f t="shared" ca="1" si="16"/>
        <v>17</v>
      </c>
      <c r="I154" s="21" t="s">
        <v>2</v>
      </c>
      <c r="J154" s="19" t="s">
        <v>757</v>
      </c>
      <c r="K154" s="2" t="s">
        <v>758</v>
      </c>
      <c r="L154" s="2" t="s">
        <v>541</v>
      </c>
      <c r="M154" s="17">
        <v>44225</v>
      </c>
      <c r="N154" s="7">
        <f t="shared" ca="1" si="14"/>
        <v>44749</v>
      </c>
      <c r="O154" s="21">
        <f t="shared" ca="1" si="17"/>
        <v>17</v>
      </c>
      <c r="P154" s="14">
        <f t="shared" ca="1" si="15"/>
        <v>-1</v>
      </c>
      <c r="Q154" s="15" t="str">
        <f t="shared" ca="1" si="18"/>
        <v>En Arriendo</v>
      </c>
      <c r="R154" s="2" t="s">
        <v>542</v>
      </c>
      <c r="S154" s="2" t="s">
        <v>7</v>
      </c>
      <c r="T154" s="2" t="s">
        <v>759</v>
      </c>
      <c r="U154" s="2" t="s">
        <v>42</v>
      </c>
      <c r="V154" s="19" t="s">
        <v>457</v>
      </c>
      <c r="W154" s="19"/>
      <c r="X154" s="2" t="s">
        <v>760</v>
      </c>
      <c r="Y154" s="19">
        <v>90006</v>
      </c>
      <c r="Z154" s="2" t="s">
        <v>322</v>
      </c>
      <c r="AA154" s="20" t="s">
        <v>13</v>
      </c>
      <c r="AB154" s="2" t="s">
        <v>13</v>
      </c>
    </row>
    <row r="155" spans="1:28" x14ac:dyDescent="0.35">
      <c r="A155" s="5"/>
      <c r="B155" s="6" t="s">
        <v>0</v>
      </c>
      <c r="C155" s="11" t="s">
        <v>685</v>
      </c>
      <c r="D155" s="1">
        <v>773358400</v>
      </c>
      <c r="E155" s="11">
        <v>56944467125</v>
      </c>
      <c r="F155" s="32">
        <v>44226</v>
      </c>
      <c r="G155" s="7">
        <f t="shared" ca="1" si="13"/>
        <v>44749</v>
      </c>
      <c r="H155" s="26">
        <f t="shared" ca="1" si="16"/>
        <v>17</v>
      </c>
      <c r="I155" s="26" t="s">
        <v>2</v>
      </c>
      <c r="J155" s="11" t="s">
        <v>761</v>
      </c>
      <c r="K155" s="1" t="s">
        <v>762</v>
      </c>
      <c r="L155" s="1" t="s">
        <v>53</v>
      </c>
      <c r="M155" s="9">
        <v>44226</v>
      </c>
      <c r="N155" s="7">
        <f t="shared" ca="1" si="14"/>
        <v>44749</v>
      </c>
      <c r="O155" s="26">
        <f t="shared" ca="1" si="17"/>
        <v>17</v>
      </c>
      <c r="P155" s="6">
        <f t="shared" ca="1" si="15"/>
        <v>-1</v>
      </c>
      <c r="Q155" s="7" t="str">
        <f t="shared" ca="1" si="18"/>
        <v>En Arriendo</v>
      </c>
      <c r="R155" s="1" t="s">
        <v>6</v>
      </c>
      <c r="S155" s="1" t="s">
        <v>7</v>
      </c>
      <c r="T155" s="1" t="s">
        <v>763</v>
      </c>
      <c r="U155" s="1" t="s">
        <v>220</v>
      </c>
      <c r="V155" s="11" t="s">
        <v>215</v>
      </c>
      <c r="W155" s="11"/>
      <c r="X155" s="1" t="s">
        <v>68</v>
      </c>
      <c r="Y155" s="11">
        <v>120201</v>
      </c>
      <c r="Z155" s="1" t="s">
        <v>216</v>
      </c>
      <c r="AA155" s="12" t="s">
        <v>13</v>
      </c>
      <c r="AB155" s="1" t="s">
        <v>13</v>
      </c>
    </row>
    <row r="156" spans="1:28" x14ac:dyDescent="0.35">
      <c r="A156" s="5"/>
      <c r="B156" s="6" t="s">
        <v>0</v>
      </c>
      <c r="C156" s="11" t="s">
        <v>685</v>
      </c>
      <c r="D156" s="1">
        <v>773358400</v>
      </c>
      <c r="E156" s="11">
        <v>56944558984</v>
      </c>
      <c r="F156" s="32">
        <v>44225</v>
      </c>
      <c r="G156" s="7">
        <f t="shared" ca="1" si="13"/>
        <v>44749</v>
      </c>
      <c r="H156" s="26">
        <f t="shared" ca="1" si="16"/>
        <v>17</v>
      </c>
      <c r="I156" s="6" t="s">
        <v>2</v>
      </c>
      <c r="J156" s="11" t="s">
        <v>767</v>
      </c>
      <c r="K156" s="1" t="s">
        <v>768</v>
      </c>
      <c r="L156" s="1" t="s">
        <v>541</v>
      </c>
      <c r="M156" s="9">
        <v>44225</v>
      </c>
      <c r="N156" s="7">
        <f t="shared" ca="1" si="14"/>
        <v>44749</v>
      </c>
      <c r="O156" s="26">
        <f t="shared" ca="1" si="17"/>
        <v>17</v>
      </c>
      <c r="P156" s="6">
        <f t="shared" ca="1" si="15"/>
        <v>-1</v>
      </c>
      <c r="Q156" s="7" t="str">
        <f t="shared" ca="1" si="18"/>
        <v>En Arriendo</v>
      </c>
      <c r="R156" s="1" t="s">
        <v>6</v>
      </c>
      <c r="S156" s="1" t="s">
        <v>7</v>
      </c>
      <c r="T156" s="1" t="s">
        <v>769</v>
      </c>
      <c r="U156" s="1" t="s">
        <v>42</v>
      </c>
      <c r="V156" s="11" t="s">
        <v>446</v>
      </c>
      <c r="W156" s="11"/>
      <c r="X156" s="1" t="s">
        <v>584</v>
      </c>
      <c r="Y156" s="11">
        <v>80008</v>
      </c>
      <c r="Z156" s="1" t="s">
        <v>199</v>
      </c>
      <c r="AA156" s="12" t="s">
        <v>13</v>
      </c>
      <c r="AB156" s="1" t="s">
        <v>58</v>
      </c>
    </row>
    <row r="157" spans="1:28" x14ac:dyDescent="0.35">
      <c r="A157" s="5"/>
      <c r="B157" s="6" t="s">
        <v>0</v>
      </c>
      <c r="C157" s="11" t="s">
        <v>685</v>
      </c>
      <c r="D157" s="1">
        <v>773358400</v>
      </c>
      <c r="E157" s="11">
        <v>56949524154</v>
      </c>
      <c r="F157" s="32">
        <v>44224</v>
      </c>
      <c r="G157" s="7">
        <f t="shared" ca="1" si="13"/>
        <v>44749</v>
      </c>
      <c r="H157" s="26">
        <f t="shared" ca="1" si="16"/>
        <v>17</v>
      </c>
      <c r="I157" s="26" t="s">
        <v>2</v>
      </c>
      <c r="J157" s="11" t="s">
        <v>790</v>
      </c>
      <c r="K157" s="1" t="s">
        <v>791</v>
      </c>
      <c r="L157" s="1" t="s">
        <v>310</v>
      </c>
      <c r="M157" s="9">
        <v>44224</v>
      </c>
      <c r="N157" s="7">
        <f t="shared" ca="1" si="14"/>
        <v>44749</v>
      </c>
      <c r="O157" s="26">
        <f t="shared" ca="1" si="17"/>
        <v>17</v>
      </c>
      <c r="P157" s="6">
        <f t="shared" ca="1" si="15"/>
        <v>-1</v>
      </c>
      <c r="Q157" s="7" t="str">
        <f t="shared" ca="1" si="18"/>
        <v>En Arriendo</v>
      </c>
      <c r="R157" s="1" t="s">
        <v>302</v>
      </c>
      <c r="S157" s="1" t="s">
        <v>246</v>
      </c>
      <c r="T157" s="1" t="s">
        <v>792</v>
      </c>
      <c r="U157" s="1" t="s">
        <v>689</v>
      </c>
      <c r="V157" s="11" t="s">
        <v>165</v>
      </c>
      <c r="W157" s="11"/>
      <c r="X157" s="1" t="s">
        <v>251</v>
      </c>
      <c r="Y157" s="11">
        <v>130030</v>
      </c>
      <c r="Z157" s="1" t="s">
        <v>690</v>
      </c>
      <c r="AA157" s="12" t="s">
        <v>13</v>
      </c>
      <c r="AB157" s="1" t="s">
        <v>13</v>
      </c>
    </row>
    <row r="158" spans="1:28" x14ac:dyDescent="0.35">
      <c r="A158" s="5"/>
      <c r="B158" s="6" t="s">
        <v>0</v>
      </c>
      <c r="C158" s="11" t="s">
        <v>685</v>
      </c>
      <c r="D158" s="1">
        <v>773358400</v>
      </c>
      <c r="E158" s="11">
        <v>56949548965</v>
      </c>
      <c r="F158" s="32">
        <v>44224</v>
      </c>
      <c r="G158" s="7">
        <f t="shared" ca="1" si="13"/>
        <v>44749</v>
      </c>
      <c r="H158" s="26">
        <f t="shared" ca="1" si="16"/>
        <v>17</v>
      </c>
      <c r="I158" s="26" t="s">
        <v>2</v>
      </c>
      <c r="J158" s="11" t="s">
        <v>795</v>
      </c>
      <c r="K158" s="1" t="s">
        <v>796</v>
      </c>
      <c r="L158" s="1" t="s">
        <v>310</v>
      </c>
      <c r="M158" s="9">
        <v>44224</v>
      </c>
      <c r="N158" s="7">
        <f t="shared" ca="1" si="14"/>
        <v>44749</v>
      </c>
      <c r="O158" s="26">
        <f t="shared" ca="1" si="17"/>
        <v>17</v>
      </c>
      <c r="P158" s="6">
        <f t="shared" ca="1" si="15"/>
        <v>-1</v>
      </c>
      <c r="Q158" s="7" t="str">
        <f t="shared" ca="1" si="18"/>
        <v>En Arriendo</v>
      </c>
      <c r="R158" s="1" t="s">
        <v>302</v>
      </c>
      <c r="S158" s="1" t="s">
        <v>246</v>
      </c>
      <c r="T158" s="1" t="s">
        <v>797</v>
      </c>
      <c r="U158" s="1" t="s">
        <v>689</v>
      </c>
      <c r="V158" s="11" t="s">
        <v>165</v>
      </c>
      <c r="W158" s="11"/>
      <c r="X158" s="1" t="s">
        <v>251</v>
      </c>
      <c r="Y158" s="11">
        <v>130030</v>
      </c>
      <c r="Z158" s="1" t="s">
        <v>690</v>
      </c>
      <c r="AA158" s="12" t="s">
        <v>13</v>
      </c>
      <c r="AB158" s="1" t="s">
        <v>13</v>
      </c>
    </row>
    <row r="159" spans="1:28" x14ac:dyDescent="0.35">
      <c r="A159" s="13"/>
      <c r="B159" s="14" t="s">
        <v>0</v>
      </c>
      <c r="C159" s="19" t="s">
        <v>685</v>
      </c>
      <c r="D159" s="2">
        <v>773358400</v>
      </c>
      <c r="E159" s="19">
        <v>56952076623</v>
      </c>
      <c r="F159" s="33">
        <v>44225</v>
      </c>
      <c r="G159" s="7">
        <f t="shared" ca="1" si="13"/>
        <v>44749</v>
      </c>
      <c r="H159" s="21">
        <f t="shared" ca="1" si="16"/>
        <v>17</v>
      </c>
      <c r="I159" s="21" t="s">
        <v>2</v>
      </c>
      <c r="J159" s="19" t="s">
        <v>798</v>
      </c>
      <c r="K159" s="2" t="s">
        <v>799</v>
      </c>
      <c r="L159" s="2" t="s">
        <v>541</v>
      </c>
      <c r="M159" s="17">
        <v>44225</v>
      </c>
      <c r="N159" s="7">
        <f t="shared" ca="1" si="14"/>
        <v>44749</v>
      </c>
      <c r="O159" s="21">
        <f t="shared" ca="1" si="17"/>
        <v>17</v>
      </c>
      <c r="P159" s="14">
        <f t="shared" ca="1" si="15"/>
        <v>-1</v>
      </c>
      <c r="Q159" s="15" t="str">
        <f t="shared" ca="1" si="18"/>
        <v>En Arriendo</v>
      </c>
      <c r="R159" s="2" t="s">
        <v>6</v>
      </c>
      <c r="S159" s="2" t="s">
        <v>7</v>
      </c>
      <c r="T159" s="2" t="s">
        <v>800</v>
      </c>
      <c r="U159" s="2" t="s">
        <v>285</v>
      </c>
      <c r="V159" s="19" t="s">
        <v>801</v>
      </c>
      <c r="W159" s="19"/>
      <c r="X159" s="2" t="s">
        <v>801</v>
      </c>
      <c r="Y159" s="19">
        <v>30002</v>
      </c>
      <c r="Z159" s="2" t="s">
        <v>139</v>
      </c>
      <c r="AA159" s="20" t="s">
        <v>13</v>
      </c>
      <c r="AB159" s="2" t="s">
        <v>13</v>
      </c>
    </row>
    <row r="160" spans="1:28" x14ac:dyDescent="0.35">
      <c r="A160" s="5"/>
      <c r="B160" s="6" t="s">
        <v>0</v>
      </c>
      <c r="C160" s="11" t="s">
        <v>685</v>
      </c>
      <c r="D160" s="1">
        <v>773358400</v>
      </c>
      <c r="E160" s="11">
        <v>56952280754</v>
      </c>
      <c r="F160" s="32">
        <v>44225</v>
      </c>
      <c r="G160" s="7">
        <f t="shared" ca="1" si="13"/>
        <v>44749</v>
      </c>
      <c r="H160" s="26">
        <f t="shared" ca="1" si="16"/>
        <v>17</v>
      </c>
      <c r="I160" s="26" t="s">
        <v>2</v>
      </c>
      <c r="J160" s="11" t="s">
        <v>802</v>
      </c>
      <c r="K160" s="1" t="s">
        <v>803</v>
      </c>
      <c r="L160" s="1" t="s">
        <v>541</v>
      </c>
      <c r="M160" s="9">
        <v>44225</v>
      </c>
      <c r="N160" s="7">
        <f t="shared" ca="1" si="14"/>
        <v>44749</v>
      </c>
      <c r="O160" s="26">
        <f t="shared" ca="1" si="17"/>
        <v>17</v>
      </c>
      <c r="P160" s="6">
        <f t="shared" ref="P160:P191" ca="1" si="19">O160-18</f>
        <v>-1</v>
      </c>
      <c r="Q160" s="7" t="str">
        <f t="shared" ca="1" si="18"/>
        <v>En Arriendo</v>
      </c>
      <c r="R160" s="1" t="s">
        <v>6</v>
      </c>
      <c r="S160" s="1" t="s">
        <v>7</v>
      </c>
      <c r="T160" s="1" t="s">
        <v>804</v>
      </c>
      <c r="U160" s="1" t="s">
        <v>42</v>
      </c>
      <c r="V160" s="11" t="s">
        <v>674</v>
      </c>
      <c r="W160" s="11"/>
      <c r="X160" s="1" t="s">
        <v>674</v>
      </c>
      <c r="Y160" s="11">
        <v>40003</v>
      </c>
      <c r="Z160" s="1" t="s">
        <v>10</v>
      </c>
      <c r="AA160" s="12" t="s">
        <v>13</v>
      </c>
      <c r="AB160" s="1" t="s">
        <v>13</v>
      </c>
    </row>
    <row r="161" spans="1:28" x14ac:dyDescent="0.35">
      <c r="A161" s="13"/>
      <c r="B161" s="14" t="s">
        <v>0</v>
      </c>
      <c r="C161" s="19" t="s">
        <v>685</v>
      </c>
      <c r="D161" s="2">
        <v>773358400</v>
      </c>
      <c r="E161" s="19">
        <v>56953509335</v>
      </c>
      <c r="F161" s="33">
        <v>43420</v>
      </c>
      <c r="G161" s="7">
        <f t="shared" ca="1" si="13"/>
        <v>44749</v>
      </c>
      <c r="H161" s="21">
        <f t="shared" ca="1" si="16"/>
        <v>43</v>
      </c>
      <c r="I161" s="21" t="s">
        <v>2</v>
      </c>
      <c r="J161" s="19" t="s">
        <v>805</v>
      </c>
      <c r="K161" s="2" t="s">
        <v>806</v>
      </c>
      <c r="L161" s="2" t="s">
        <v>807</v>
      </c>
      <c r="M161" s="17">
        <v>43420</v>
      </c>
      <c r="N161" s="7">
        <f t="shared" ca="1" si="14"/>
        <v>44749</v>
      </c>
      <c r="O161" s="21">
        <f t="shared" ca="1" si="17"/>
        <v>43</v>
      </c>
      <c r="P161" s="14">
        <f t="shared" ca="1" si="19"/>
        <v>25</v>
      </c>
      <c r="Q161" s="15" t="str">
        <f t="shared" ca="1" si="18"/>
        <v>Terminado</v>
      </c>
      <c r="R161" s="2" t="s">
        <v>302</v>
      </c>
      <c r="S161" s="2" t="s">
        <v>246</v>
      </c>
      <c r="T161" s="2" t="s">
        <v>808</v>
      </c>
      <c r="U161" s="2" t="s">
        <v>809</v>
      </c>
      <c r="V161" s="19" t="s">
        <v>165</v>
      </c>
      <c r="W161" s="19"/>
      <c r="X161" s="2" t="s">
        <v>251</v>
      </c>
      <c r="Y161" s="19">
        <v>130022</v>
      </c>
      <c r="Z161" s="2" t="s">
        <v>810</v>
      </c>
      <c r="AA161" s="20" t="s">
        <v>13</v>
      </c>
      <c r="AB161" s="2" t="s">
        <v>13</v>
      </c>
    </row>
    <row r="162" spans="1:28" x14ac:dyDescent="0.35">
      <c r="A162" s="5"/>
      <c r="B162" s="6" t="s">
        <v>0</v>
      </c>
      <c r="C162" s="11" t="s">
        <v>685</v>
      </c>
      <c r="D162" s="1">
        <v>773358400</v>
      </c>
      <c r="E162" s="11">
        <v>56953511244</v>
      </c>
      <c r="F162" s="32">
        <v>43420</v>
      </c>
      <c r="G162" s="7">
        <f t="shared" ca="1" si="13"/>
        <v>44749</v>
      </c>
      <c r="H162" s="26">
        <f t="shared" ca="1" si="16"/>
        <v>43</v>
      </c>
      <c r="I162" s="26" t="s">
        <v>2</v>
      </c>
      <c r="J162" s="11" t="s">
        <v>811</v>
      </c>
      <c r="K162" s="1" t="s">
        <v>812</v>
      </c>
      <c r="L162" s="1" t="s">
        <v>807</v>
      </c>
      <c r="M162" s="9">
        <v>43420</v>
      </c>
      <c r="N162" s="7">
        <f t="shared" ca="1" si="14"/>
        <v>44749</v>
      </c>
      <c r="O162" s="26">
        <f t="shared" ca="1" si="17"/>
        <v>43</v>
      </c>
      <c r="P162" s="6">
        <f t="shared" ca="1" si="19"/>
        <v>25</v>
      </c>
      <c r="Q162" s="7" t="str">
        <f t="shared" ca="1" si="18"/>
        <v>Terminado</v>
      </c>
      <c r="R162" s="1" t="s">
        <v>302</v>
      </c>
      <c r="S162" s="1" t="s">
        <v>246</v>
      </c>
      <c r="T162" s="1" t="s">
        <v>813</v>
      </c>
      <c r="U162" s="1" t="s">
        <v>809</v>
      </c>
      <c r="V162" s="11" t="s">
        <v>165</v>
      </c>
      <c r="W162" s="11"/>
      <c r="X162" s="1" t="s">
        <v>251</v>
      </c>
      <c r="Y162" s="11">
        <v>130022</v>
      </c>
      <c r="Z162" s="1" t="s">
        <v>810</v>
      </c>
      <c r="AA162" s="12" t="s">
        <v>13</v>
      </c>
      <c r="AB162" s="1" t="s">
        <v>13</v>
      </c>
    </row>
    <row r="163" spans="1:28" x14ac:dyDescent="0.35">
      <c r="A163" s="13"/>
      <c r="B163" s="14" t="s">
        <v>0</v>
      </c>
      <c r="C163" s="19" t="s">
        <v>685</v>
      </c>
      <c r="D163" s="2">
        <v>773358400</v>
      </c>
      <c r="E163" s="19">
        <v>56958063904</v>
      </c>
      <c r="F163" s="33">
        <v>44224</v>
      </c>
      <c r="G163" s="7">
        <f t="shared" ca="1" si="13"/>
        <v>44749</v>
      </c>
      <c r="H163" s="21">
        <f t="shared" ca="1" si="16"/>
        <v>17</v>
      </c>
      <c r="I163" s="21" t="s">
        <v>2</v>
      </c>
      <c r="J163" s="19" t="s">
        <v>820</v>
      </c>
      <c r="K163" s="2" t="s">
        <v>821</v>
      </c>
      <c r="L163" s="2" t="s">
        <v>310</v>
      </c>
      <c r="M163" s="17">
        <v>44224</v>
      </c>
      <c r="N163" s="7">
        <f t="shared" ca="1" si="14"/>
        <v>44749</v>
      </c>
      <c r="O163" s="21">
        <f t="shared" ca="1" si="17"/>
        <v>17</v>
      </c>
      <c r="P163" s="14">
        <f t="shared" ca="1" si="19"/>
        <v>-1</v>
      </c>
      <c r="Q163" s="15" t="str">
        <f t="shared" ca="1" si="18"/>
        <v>En Arriendo</v>
      </c>
      <c r="R163" s="2" t="s">
        <v>302</v>
      </c>
      <c r="S163" s="2" t="s">
        <v>246</v>
      </c>
      <c r="T163" s="2" t="s">
        <v>822</v>
      </c>
      <c r="U163" s="2" t="s">
        <v>398</v>
      </c>
      <c r="V163" s="19" t="s">
        <v>10</v>
      </c>
      <c r="W163" s="19"/>
      <c r="X163" s="2" t="s">
        <v>327</v>
      </c>
      <c r="Y163" s="19">
        <v>120101</v>
      </c>
      <c r="Z163" s="2" t="s">
        <v>400</v>
      </c>
      <c r="AA163" s="20" t="s">
        <v>13</v>
      </c>
      <c r="AB163" s="2" t="s">
        <v>13</v>
      </c>
    </row>
    <row r="164" spans="1:28" x14ac:dyDescent="0.35">
      <c r="A164" s="13"/>
      <c r="B164" s="14" t="s">
        <v>0</v>
      </c>
      <c r="C164" s="19" t="s">
        <v>685</v>
      </c>
      <c r="D164" s="2">
        <v>773358400</v>
      </c>
      <c r="E164" s="19">
        <v>56958068321</v>
      </c>
      <c r="F164" s="33">
        <v>44224</v>
      </c>
      <c r="G164" s="7">
        <f t="shared" ca="1" si="13"/>
        <v>44749</v>
      </c>
      <c r="H164" s="21">
        <f t="shared" ca="1" si="16"/>
        <v>17</v>
      </c>
      <c r="I164" s="21" t="s">
        <v>2</v>
      </c>
      <c r="J164" s="19" t="s">
        <v>827</v>
      </c>
      <c r="K164" s="2" t="s">
        <v>828</v>
      </c>
      <c r="L164" s="2" t="s">
        <v>310</v>
      </c>
      <c r="M164" s="17">
        <v>44224</v>
      </c>
      <c r="N164" s="7">
        <f t="shared" ca="1" si="14"/>
        <v>44749</v>
      </c>
      <c r="O164" s="21">
        <f t="shared" ca="1" si="17"/>
        <v>17</v>
      </c>
      <c r="P164" s="14">
        <f t="shared" ca="1" si="19"/>
        <v>-1</v>
      </c>
      <c r="Q164" s="15" t="str">
        <f t="shared" ca="1" si="18"/>
        <v>En Arriendo</v>
      </c>
      <c r="R164" s="2" t="s">
        <v>302</v>
      </c>
      <c r="S164" s="2" t="s">
        <v>246</v>
      </c>
      <c r="T164" s="2" t="s">
        <v>829</v>
      </c>
      <c r="U164" s="2" t="s">
        <v>42</v>
      </c>
      <c r="V164" s="19" t="s">
        <v>311</v>
      </c>
      <c r="W164" s="19"/>
      <c r="X164" s="2" t="s">
        <v>830</v>
      </c>
      <c r="Y164" s="19">
        <v>10001</v>
      </c>
      <c r="Z164" s="2" t="s">
        <v>311</v>
      </c>
      <c r="AA164" s="20" t="s">
        <v>13</v>
      </c>
      <c r="AB164" s="2" t="s">
        <v>44</v>
      </c>
    </row>
    <row r="165" spans="1:28" x14ac:dyDescent="0.35">
      <c r="A165" s="5"/>
      <c r="B165" s="6" t="s">
        <v>0</v>
      </c>
      <c r="C165" s="11" t="s">
        <v>685</v>
      </c>
      <c r="D165" s="1">
        <v>773358400</v>
      </c>
      <c r="E165" s="11">
        <v>56958072559</v>
      </c>
      <c r="F165" s="32">
        <v>44224</v>
      </c>
      <c r="G165" s="7">
        <f t="shared" ca="1" si="13"/>
        <v>44749</v>
      </c>
      <c r="H165" s="26">
        <f t="shared" ca="1" si="16"/>
        <v>17</v>
      </c>
      <c r="I165" s="26" t="s">
        <v>2</v>
      </c>
      <c r="J165" s="11" t="s">
        <v>841</v>
      </c>
      <c r="K165" s="1" t="s">
        <v>842</v>
      </c>
      <c r="L165" s="1" t="s">
        <v>310</v>
      </c>
      <c r="M165" s="9">
        <v>44224</v>
      </c>
      <c r="N165" s="7">
        <f t="shared" ca="1" si="14"/>
        <v>44749</v>
      </c>
      <c r="O165" s="26">
        <f t="shared" ca="1" si="17"/>
        <v>17</v>
      </c>
      <c r="P165" s="6">
        <f t="shared" ca="1" si="19"/>
        <v>-1</v>
      </c>
      <c r="Q165" s="7" t="str">
        <f t="shared" ca="1" si="18"/>
        <v>En Arriendo</v>
      </c>
      <c r="R165" s="1" t="s">
        <v>302</v>
      </c>
      <c r="S165" s="1" t="s">
        <v>246</v>
      </c>
      <c r="T165" s="1" t="s">
        <v>843</v>
      </c>
      <c r="U165" s="1" t="s">
        <v>17</v>
      </c>
      <c r="V165" s="11" t="s">
        <v>10</v>
      </c>
      <c r="W165" s="11"/>
      <c r="X165" s="1" t="s">
        <v>327</v>
      </c>
      <c r="Y165" s="11">
        <v>120013</v>
      </c>
      <c r="Z165" s="1" t="s">
        <v>18</v>
      </c>
      <c r="AA165" s="12" t="s">
        <v>13</v>
      </c>
      <c r="AB165" s="1" t="s">
        <v>13</v>
      </c>
    </row>
    <row r="166" spans="1:28" x14ac:dyDescent="0.35">
      <c r="A166" s="13"/>
      <c r="B166" s="14" t="s">
        <v>0</v>
      </c>
      <c r="C166" s="19" t="s">
        <v>685</v>
      </c>
      <c r="D166" s="2">
        <v>773358400</v>
      </c>
      <c r="E166" s="19">
        <v>56958072734</v>
      </c>
      <c r="F166" s="33">
        <v>44224</v>
      </c>
      <c r="G166" s="7">
        <f t="shared" ca="1" si="13"/>
        <v>44749</v>
      </c>
      <c r="H166" s="21">
        <f t="shared" ca="1" si="16"/>
        <v>17</v>
      </c>
      <c r="I166" s="21" t="s">
        <v>2</v>
      </c>
      <c r="J166" s="19" t="s">
        <v>844</v>
      </c>
      <c r="K166" s="2" t="s">
        <v>845</v>
      </c>
      <c r="L166" s="2" t="s">
        <v>310</v>
      </c>
      <c r="M166" s="17">
        <v>44224</v>
      </c>
      <c r="N166" s="7">
        <f t="shared" ca="1" si="14"/>
        <v>44749</v>
      </c>
      <c r="O166" s="21">
        <f t="shared" ca="1" si="17"/>
        <v>17</v>
      </c>
      <c r="P166" s="14">
        <f t="shared" ca="1" si="19"/>
        <v>-1</v>
      </c>
      <c r="Q166" s="15" t="str">
        <f t="shared" ca="1" si="18"/>
        <v>En Arriendo</v>
      </c>
      <c r="R166" s="2" t="s">
        <v>302</v>
      </c>
      <c r="S166" s="2" t="s">
        <v>246</v>
      </c>
      <c r="T166" s="2" t="s">
        <v>846</v>
      </c>
      <c r="U166" s="2" t="s">
        <v>326</v>
      </c>
      <c r="V166" s="19" t="s">
        <v>10</v>
      </c>
      <c r="W166" s="19"/>
      <c r="X166" s="2" t="s">
        <v>327</v>
      </c>
      <c r="Y166" s="19">
        <v>120011</v>
      </c>
      <c r="Z166" s="2" t="s">
        <v>328</v>
      </c>
      <c r="AA166" s="20" t="s">
        <v>13</v>
      </c>
      <c r="AB166" s="2" t="s">
        <v>13</v>
      </c>
    </row>
    <row r="167" spans="1:28" x14ac:dyDescent="0.35">
      <c r="A167" s="5"/>
      <c r="B167" s="6" t="s">
        <v>0</v>
      </c>
      <c r="C167" s="11" t="s">
        <v>685</v>
      </c>
      <c r="D167" s="1">
        <v>773358400</v>
      </c>
      <c r="E167" s="11">
        <v>56958073659</v>
      </c>
      <c r="F167" s="32">
        <v>44224</v>
      </c>
      <c r="G167" s="7">
        <f t="shared" ca="1" si="13"/>
        <v>44749</v>
      </c>
      <c r="H167" s="26">
        <f t="shared" ca="1" si="16"/>
        <v>17</v>
      </c>
      <c r="I167" s="26" t="s">
        <v>2</v>
      </c>
      <c r="J167" s="11" t="s">
        <v>847</v>
      </c>
      <c r="K167" s="1" t="s">
        <v>848</v>
      </c>
      <c r="L167" s="1" t="s">
        <v>310</v>
      </c>
      <c r="M167" s="9">
        <v>44224</v>
      </c>
      <c r="N167" s="7">
        <f t="shared" ca="1" si="14"/>
        <v>44749</v>
      </c>
      <c r="O167" s="26">
        <f t="shared" ca="1" si="17"/>
        <v>17</v>
      </c>
      <c r="P167" s="6">
        <f t="shared" ca="1" si="19"/>
        <v>-1</v>
      </c>
      <c r="Q167" s="7" t="str">
        <f t="shared" ca="1" si="18"/>
        <v>En Arriendo</v>
      </c>
      <c r="R167" s="1" t="s">
        <v>302</v>
      </c>
      <c r="S167" s="1" t="s">
        <v>246</v>
      </c>
      <c r="T167" s="1" t="s">
        <v>849</v>
      </c>
      <c r="U167" s="1" t="s">
        <v>414</v>
      </c>
      <c r="V167" s="11" t="s">
        <v>10</v>
      </c>
      <c r="W167" s="11"/>
      <c r="X167" s="1" t="s">
        <v>251</v>
      </c>
      <c r="Y167" s="11">
        <v>120104</v>
      </c>
      <c r="Z167" s="1" t="s">
        <v>415</v>
      </c>
      <c r="AA167" s="12" t="s">
        <v>13</v>
      </c>
      <c r="AB167" s="1" t="s">
        <v>13</v>
      </c>
    </row>
    <row r="168" spans="1:28" x14ac:dyDescent="0.35">
      <c r="A168" s="13"/>
      <c r="B168" s="14" t="s">
        <v>0</v>
      </c>
      <c r="C168" s="19" t="s">
        <v>685</v>
      </c>
      <c r="D168" s="2">
        <v>773358400</v>
      </c>
      <c r="E168" s="19">
        <v>56958074475</v>
      </c>
      <c r="F168" s="33">
        <v>44224</v>
      </c>
      <c r="G168" s="7">
        <f t="shared" ca="1" si="13"/>
        <v>44749</v>
      </c>
      <c r="H168" s="21">
        <f t="shared" ca="1" si="16"/>
        <v>17</v>
      </c>
      <c r="I168" s="21" t="s">
        <v>2</v>
      </c>
      <c r="J168" s="19" t="s">
        <v>850</v>
      </c>
      <c r="K168" s="2" t="s">
        <v>851</v>
      </c>
      <c r="L168" s="2" t="s">
        <v>310</v>
      </c>
      <c r="M168" s="17">
        <v>44224</v>
      </c>
      <c r="N168" s="7">
        <f t="shared" ca="1" si="14"/>
        <v>44749</v>
      </c>
      <c r="O168" s="21">
        <f t="shared" ca="1" si="17"/>
        <v>17</v>
      </c>
      <c r="P168" s="14">
        <f t="shared" ca="1" si="19"/>
        <v>-1</v>
      </c>
      <c r="Q168" s="15" t="str">
        <f t="shared" ca="1" si="18"/>
        <v>En Arriendo</v>
      </c>
      <c r="R168" s="2" t="s">
        <v>302</v>
      </c>
      <c r="S168" s="2" t="s">
        <v>246</v>
      </c>
      <c r="T168" s="2" t="s">
        <v>852</v>
      </c>
      <c r="U168" s="2" t="s">
        <v>853</v>
      </c>
      <c r="V168" s="19" t="s">
        <v>10</v>
      </c>
      <c r="W168" s="19"/>
      <c r="X168" s="2" t="s">
        <v>251</v>
      </c>
      <c r="Y168" s="19">
        <v>120266</v>
      </c>
      <c r="Z168" s="2" t="s">
        <v>854</v>
      </c>
      <c r="AA168" s="20" t="s">
        <v>13</v>
      </c>
      <c r="AB168" s="2" t="s">
        <v>13</v>
      </c>
    </row>
    <row r="169" spans="1:28" x14ac:dyDescent="0.35">
      <c r="A169" s="5"/>
      <c r="B169" s="6" t="s">
        <v>0</v>
      </c>
      <c r="C169" s="11" t="s">
        <v>685</v>
      </c>
      <c r="D169" s="1">
        <v>773358400</v>
      </c>
      <c r="E169" s="11">
        <v>56958075859</v>
      </c>
      <c r="F169" s="32">
        <v>44224</v>
      </c>
      <c r="G169" s="7">
        <f t="shared" ca="1" si="13"/>
        <v>44749</v>
      </c>
      <c r="H169" s="26">
        <f t="shared" ca="1" si="16"/>
        <v>17</v>
      </c>
      <c r="I169" s="26" t="s">
        <v>2</v>
      </c>
      <c r="J169" s="11" t="s">
        <v>859</v>
      </c>
      <c r="K169" s="1" t="s">
        <v>860</v>
      </c>
      <c r="L169" s="1" t="s">
        <v>310</v>
      </c>
      <c r="M169" s="9">
        <v>44224</v>
      </c>
      <c r="N169" s="7">
        <f t="shared" ca="1" si="14"/>
        <v>44749</v>
      </c>
      <c r="O169" s="26">
        <f t="shared" ca="1" si="17"/>
        <v>17</v>
      </c>
      <c r="P169" s="6">
        <f t="shared" ca="1" si="19"/>
        <v>-1</v>
      </c>
      <c r="Q169" s="7" t="str">
        <f t="shared" ca="1" si="18"/>
        <v>En Arriendo</v>
      </c>
      <c r="R169" s="1" t="s">
        <v>302</v>
      </c>
      <c r="S169" s="1" t="s">
        <v>246</v>
      </c>
      <c r="T169" s="1" t="s">
        <v>861</v>
      </c>
      <c r="U169" s="1" t="s">
        <v>206</v>
      </c>
      <c r="V169" s="11" t="s">
        <v>10</v>
      </c>
      <c r="W169" s="11"/>
      <c r="X169" s="1" t="s">
        <v>251</v>
      </c>
      <c r="Y169" s="11">
        <v>120004</v>
      </c>
      <c r="Z169" s="1" t="s">
        <v>207</v>
      </c>
      <c r="AA169" s="12" t="s">
        <v>13</v>
      </c>
      <c r="AB169" s="1" t="s">
        <v>13</v>
      </c>
    </row>
    <row r="170" spans="1:28" x14ac:dyDescent="0.35">
      <c r="A170" s="13"/>
      <c r="B170" s="14" t="s">
        <v>0</v>
      </c>
      <c r="C170" s="19" t="s">
        <v>685</v>
      </c>
      <c r="D170" s="2">
        <v>773358400</v>
      </c>
      <c r="E170" s="19">
        <v>56958076690</v>
      </c>
      <c r="F170" s="33">
        <v>44224</v>
      </c>
      <c r="G170" s="7">
        <f t="shared" ca="1" si="13"/>
        <v>44749</v>
      </c>
      <c r="H170" s="21">
        <f t="shared" ca="1" si="16"/>
        <v>17</v>
      </c>
      <c r="I170" s="21" t="s">
        <v>2</v>
      </c>
      <c r="J170" s="19" t="s">
        <v>862</v>
      </c>
      <c r="K170" s="2" t="s">
        <v>863</v>
      </c>
      <c r="L170" s="2" t="s">
        <v>310</v>
      </c>
      <c r="M170" s="17">
        <v>44224</v>
      </c>
      <c r="N170" s="7">
        <f t="shared" ca="1" si="14"/>
        <v>44749</v>
      </c>
      <c r="O170" s="21">
        <f t="shared" ca="1" si="17"/>
        <v>17</v>
      </c>
      <c r="P170" s="14">
        <f t="shared" ca="1" si="19"/>
        <v>-1</v>
      </c>
      <c r="Q170" s="15" t="str">
        <f t="shared" ca="1" si="18"/>
        <v>En Arriendo</v>
      </c>
      <c r="R170" s="2" t="s">
        <v>302</v>
      </c>
      <c r="S170" s="2" t="s">
        <v>246</v>
      </c>
      <c r="T170" s="2" t="s">
        <v>864</v>
      </c>
      <c r="U170" s="2" t="s">
        <v>865</v>
      </c>
      <c r="V170" s="19" t="s">
        <v>10</v>
      </c>
      <c r="W170" s="19"/>
      <c r="X170" s="2" t="s">
        <v>251</v>
      </c>
      <c r="Y170" s="19">
        <v>120012</v>
      </c>
      <c r="Z170" s="2" t="s">
        <v>866</v>
      </c>
      <c r="AA170" s="20" t="s">
        <v>13</v>
      </c>
      <c r="AB170" s="2" t="s">
        <v>13</v>
      </c>
    </row>
    <row r="171" spans="1:28" x14ac:dyDescent="0.35">
      <c r="A171" s="5"/>
      <c r="B171" s="6" t="s">
        <v>0</v>
      </c>
      <c r="C171" s="11" t="s">
        <v>685</v>
      </c>
      <c r="D171" s="1">
        <v>773358400</v>
      </c>
      <c r="E171" s="11">
        <v>56962306312</v>
      </c>
      <c r="F171" s="32">
        <v>44271</v>
      </c>
      <c r="G171" s="7">
        <f t="shared" ca="1" si="13"/>
        <v>44749</v>
      </c>
      <c r="H171" s="26">
        <f t="shared" ca="1" si="16"/>
        <v>15</v>
      </c>
      <c r="I171" s="6" t="s">
        <v>2</v>
      </c>
      <c r="J171" s="11" t="s">
        <v>867</v>
      </c>
      <c r="K171" s="1" t="s">
        <v>300</v>
      </c>
      <c r="L171" s="1" t="s">
        <v>301</v>
      </c>
      <c r="M171" s="9">
        <v>1</v>
      </c>
      <c r="N171" s="7">
        <f t="shared" ca="1" si="14"/>
        <v>44749</v>
      </c>
      <c r="O171" s="26">
        <f t="shared" ca="1" si="17"/>
        <v>1470</v>
      </c>
      <c r="P171" s="6">
        <f t="shared" ca="1" si="19"/>
        <v>1452</v>
      </c>
      <c r="Q171" s="7" t="str">
        <f t="shared" ca="1" si="18"/>
        <v>Terminado</v>
      </c>
      <c r="R171" s="1" t="s">
        <v>6</v>
      </c>
      <c r="S171" s="1" t="s">
        <v>7</v>
      </c>
      <c r="T171" s="1" t="s">
        <v>868</v>
      </c>
      <c r="U171" s="1" t="s">
        <v>42</v>
      </c>
      <c r="V171" s="11" t="s">
        <v>446</v>
      </c>
      <c r="W171" s="11"/>
      <c r="X171" s="1" t="s">
        <v>869</v>
      </c>
      <c r="Y171" s="11">
        <v>70001</v>
      </c>
      <c r="Z171" s="1" t="s">
        <v>139</v>
      </c>
      <c r="AA171" s="12" t="s">
        <v>13</v>
      </c>
      <c r="AB171" s="1" t="s">
        <v>44</v>
      </c>
    </row>
    <row r="172" spans="1:28" x14ac:dyDescent="0.35">
      <c r="A172" s="5"/>
      <c r="B172" s="6" t="s">
        <v>0</v>
      </c>
      <c r="C172" s="11" t="s">
        <v>685</v>
      </c>
      <c r="D172" s="1">
        <v>773358400</v>
      </c>
      <c r="E172" s="11">
        <v>56966740786</v>
      </c>
      <c r="F172" s="32">
        <v>44226</v>
      </c>
      <c r="G172" s="7">
        <f t="shared" ca="1" si="13"/>
        <v>44749</v>
      </c>
      <c r="H172" s="26">
        <f t="shared" ca="1" si="16"/>
        <v>17</v>
      </c>
      <c r="I172" s="6" t="s">
        <v>2</v>
      </c>
      <c r="J172" s="11" t="s">
        <v>877</v>
      </c>
      <c r="K172" s="1" t="s">
        <v>878</v>
      </c>
      <c r="L172" s="1" t="s">
        <v>53</v>
      </c>
      <c r="M172" s="9">
        <v>44226</v>
      </c>
      <c r="N172" s="7">
        <f t="shared" ca="1" si="14"/>
        <v>44749</v>
      </c>
      <c r="O172" s="26">
        <f t="shared" ca="1" si="17"/>
        <v>17</v>
      </c>
      <c r="P172" s="6">
        <f t="shared" ca="1" si="19"/>
        <v>-1</v>
      </c>
      <c r="Q172" s="7" t="str">
        <f t="shared" ca="1" si="18"/>
        <v>En Arriendo</v>
      </c>
      <c r="R172" s="1" t="s">
        <v>6</v>
      </c>
      <c r="S172" s="1" t="s">
        <v>7</v>
      </c>
      <c r="T172" s="1" t="s">
        <v>879</v>
      </c>
      <c r="U172" s="1" t="s">
        <v>125</v>
      </c>
      <c r="V172" s="11" t="s">
        <v>215</v>
      </c>
      <c r="W172" s="11"/>
      <c r="X172" s="1" t="s">
        <v>11</v>
      </c>
      <c r="Y172" s="11">
        <v>40002</v>
      </c>
      <c r="Z172" s="1" t="s">
        <v>10</v>
      </c>
      <c r="AA172" s="12" t="s">
        <v>13</v>
      </c>
      <c r="AB172" s="1" t="s">
        <v>13</v>
      </c>
    </row>
    <row r="173" spans="1:28" x14ac:dyDescent="0.35">
      <c r="A173" s="13"/>
      <c r="B173" s="14" t="s">
        <v>0</v>
      </c>
      <c r="C173" s="19" t="s">
        <v>685</v>
      </c>
      <c r="D173" s="2">
        <v>773358400</v>
      </c>
      <c r="E173" s="19">
        <v>56968238283</v>
      </c>
      <c r="F173" s="33">
        <v>44186</v>
      </c>
      <c r="G173" s="7">
        <f t="shared" ca="1" si="13"/>
        <v>44749</v>
      </c>
      <c r="H173" s="21">
        <f t="shared" ca="1" si="16"/>
        <v>18</v>
      </c>
      <c r="I173" s="14" t="s">
        <v>2</v>
      </c>
      <c r="J173" s="19" t="s">
        <v>880</v>
      </c>
      <c r="K173" s="2" t="s">
        <v>300</v>
      </c>
      <c r="L173" s="2" t="s">
        <v>301</v>
      </c>
      <c r="M173" s="17">
        <v>1</v>
      </c>
      <c r="N173" s="7">
        <f t="shared" ca="1" si="14"/>
        <v>44749</v>
      </c>
      <c r="O173" s="21">
        <f t="shared" ca="1" si="17"/>
        <v>1470</v>
      </c>
      <c r="P173" s="14">
        <f t="shared" ca="1" si="19"/>
        <v>1452</v>
      </c>
      <c r="Q173" s="15" t="str">
        <f t="shared" ca="1" si="18"/>
        <v>Terminado</v>
      </c>
      <c r="R173" s="2" t="s">
        <v>455</v>
      </c>
      <c r="S173" s="2" t="s">
        <v>7</v>
      </c>
      <c r="T173" s="41" t="s">
        <v>881</v>
      </c>
      <c r="U173" s="2" t="s">
        <v>120</v>
      </c>
      <c r="V173" s="19" t="s">
        <v>10</v>
      </c>
      <c r="W173" s="19"/>
      <c r="X173" s="2" t="s">
        <v>11</v>
      </c>
      <c r="Y173" s="24">
        <v>120002</v>
      </c>
      <c r="Z173" s="25" t="s">
        <v>121</v>
      </c>
      <c r="AA173" s="20" t="s">
        <v>13</v>
      </c>
      <c r="AB173" s="2" t="s">
        <v>13</v>
      </c>
    </row>
    <row r="174" spans="1:28" x14ac:dyDescent="0.35">
      <c r="A174" s="5"/>
      <c r="B174" s="6" t="s">
        <v>0</v>
      </c>
      <c r="C174" s="11" t="s">
        <v>685</v>
      </c>
      <c r="D174" s="1">
        <v>773358400</v>
      </c>
      <c r="E174" s="11">
        <v>56969080164</v>
      </c>
      <c r="F174" s="32">
        <v>44232</v>
      </c>
      <c r="G174" s="7">
        <f t="shared" ca="1" si="13"/>
        <v>44749</v>
      </c>
      <c r="H174" s="26">
        <f t="shared" ca="1" si="16"/>
        <v>17</v>
      </c>
      <c r="I174" s="6" t="s">
        <v>2</v>
      </c>
      <c r="J174" s="11" t="s">
        <v>882</v>
      </c>
      <c r="K174" s="1" t="s">
        <v>883</v>
      </c>
      <c r="L174" s="1" t="s">
        <v>53</v>
      </c>
      <c r="M174" s="9">
        <v>44232</v>
      </c>
      <c r="N174" s="7">
        <f t="shared" ca="1" si="14"/>
        <v>44749</v>
      </c>
      <c r="O174" s="26">
        <f t="shared" ca="1" si="17"/>
        <v>17</v>
      </c>
      <c r="P174" s="6">
        <f t="shared" ca="1" si="19"/>
        <v>-1</v>
      </c>
      <c r="Q174" s="7" t="str">
        <f t="shared" ca="1" si="18"/>
        <v>En Arriendo</v>
      </c>
      <c r="R174" s="1" t="s">
        <v>6</v>
      </c>
      <c r="S174" s="1" t="s">
        <v>7</v>
      </c>
      <c r="T174" s="1" t="s">
        <v>884</v>
      </c>
      <c r="U174" s="1" t="s">
        <v>220</v>
      </c>
      <c r="V174" s="11" t="s">
        <v>215</v>
      </c>
      <c r="W174" s="11"/>
      <c r="X174" s="1" t="s">
        <v>68</v>
      </c>
      <c r="Y174" s="11">
        <v>120201</v>
      </c>
      <c r="Z174" s="1" t="s">
        <v>216</v>
      </c>
      <c r="AA174" s="12" t="s">
        <v>13</v>
      </c>
      <c r="AB174" s="1" t="s">
        <v>13</v>
      </c>
    </row>
    <row r="175" spans="1:28" x14ac:dyDescent="0.35">
      <c r="A175" s="13"/>
      <c r="B175" s="14" t="s">
        <v>0</v>
      </c>
      <c r="C175" s="19" t="s">
        <v>685</v>
      </c>
      <c r="D175" s="2">
        <v>773358400</v>
      </c>
      <c r="E175" s="19">
        <v>56969084029</v>
      </c>
      <c r="F175" s="33">
        <v>44225</v>
      </c>
      <c r="G175" s="7">
        <f t="shared" ca="1" si="13"/>
        <v>44749</v>
      </c>
      <c r="H175" s="21">
        <f t="shared" ca="1" si="16"/>
        <v>17</v>
      </c>
      <c r="I175" s="14" t="s">
        <v>2</v>
      </c>
      <c r="J175" s="19" t="s">
        <v>885</v>
      </c>
      <c r="K175" s="2" t="s">
        <v>886</v>
      </c>
      <c r="L175" s="2" t="s">
        <v>541</v>
      </c>
      <c r="M175" s="17">
        <v>44225</v>
      </c>
      <c r="N175" s="7">
        <f t="shared" ca="1" si="14"/>
        <v>44749</v>
      </c>
      <c r="O175" s="21">
        <f t="shared" ca="1" si="17"/>
        <v>17</v>
      </c>
      <c r="P175" s="14">
        <f t="shared" ca="1" si="19"/>
        <v>-1</v>
      </c>
      <c r="Q175" s="15" t="str">
        <f t="shared" ca="1" si="18"/>
        <v>En Arriendo</v>
      </c>
      <c r="R175" s="2" t="s">
        <v>6</v>
      </c>
      <c r="S175" s="2" t="s">
        <v>7</v>
      </c>
      <c r="T175" s="2" t="s">
        <v>887</v>
      </c>
      <c r="U175" s="2" t="s">
        <v>42</v>
      </c>
      <c r="V175" s="19" t="s">
        <v>106</v>
      </c>
      <c r="W175" s="19"/>
      <c r="X175" s="2" t="s">
        <v>180</v>
      </c>
      <c r="Y175" s="19">
        <v>50001</v>
      </c>
      <c r="Z175" s="2" t="s">
        <v>108</v>
      </c>
      <c r="AA175" s="20" t="s">
        <v>13</v>
      </c>
      <c r="AB175" s="2" t="s">
        <v>58</v>
      </c>
    </row>
    <row r="176" spans="1:28" x14ac:dyDescent="0.35">
      <c r="A176" s="5"/>
      <c r="B176" s="6" t="s">
        <v>0</v>
      </c>
      <c r="C176" s="11" t="s">
        <v>685</v>
      </c>
      <c r="D176" s="1">
        <v>773358400</v>
      </c>
      <c r="E176" s="11">
        <v>56969185117</v>
      </c>
      <c r="F176" s="32">
        <v>44225</v>
      </c>
      <c r="G176" s="7">
        <f t="shared" ca="1" si="13"/>
        <v>44749</v>
      </c>
      <c r="H176" s="26">
        <f t="shared" ca="1" si="16"/>
        <v>17</v>
      </c>
      <c r="I176" s="6" t="s">
        <v>2</v>
      </c>
      <c r="J176" s="11" t="s">
        <v>892</v>
      </c>
      <c r="K176" s="1" t="s">
        <v>893</v>
      </c>
      <c r="L176" s="1" t="s">
        <v>541</v>
      </c>
      <c r="M176" s="9">
        <v>44225</v>
      </c>
      <c r="N176" s="7">
        <f t="shared" ca="1" si="14"/>
        <v>44749</v>
      </c>
      <c r="O176" s="26">
        <f t="shared" ca="1" si="17"/>
        <v>17</v>
      </c>
      <c r="P176" s="6">
        <f t="shared" ca="1" si="19"/>
        <v>-1</v>
      </c>
      <c r="Q176" s="7" t="str">
        <f t="shared" ca="1" si="18"/>
        <v>En Arriendo</v>
      </c>
      <c r="R176" s="1" t="s">
        <v>6</v>
      </c>
      <c r="S176" s="1" t="s">
        <v>7</v>
      </c>
      <c r="T176" s="1" t="s">
        <v>180</v>
      </c>
      <c r="U176" s="1" t="s">
        <v>42</v>
      </c>
      <c r="V176" s="11" t="s">
        <v>106</v>
      </c>
      <c r="W176" s="11"/>
      <c r="X176" s="1" t="s">
        <v>180</v>
      </c>
      <c r="Y176" s="11">
        <v>50001</v>
      </c>
      <c r="Z176" s="1" t="s">
        <v>108</v>
      </c>
      <c r="AA176" s="12" t="s">
        <v>13</v>
      </c>
      <c r="AB176" s="1" t="s">
        <v>58</v>
      </c>
    </row>
    <row r="177" spans="1:28" x14ac:dyDescent="0.35">
      <c r="A177" s="13"/>
      <c r="B177" s="14" t="s">
        <v>0</v>
      </c>
      <c r="C177" s="19" t="s">
        <v>685</v>
      </c>
      <c r="D177" s="2">
        <v>773358400</v>
      </c>
      <c r="E177" s="19">
        <v>56973779277</v>
      </c>
      <c r="F177" s="33">
        <v>44232</v>
      </c>
      <c r="G177" s="7">
        <f t="shared" ca="1" si="13"/>
        <v>44749</v>
      </c>
      <c r="H177" s="21">
        <f t="shared" ca="1" si="16"/>
        <v>17</v>
      </c>
      <c r="I177" s="21" t="s">
        <v>2</v>
      </c>
      <c r="J177" s="19" t="s">
        <v>894</v>
      </c>
      <c r="K177" s="2" t="s">
        <v>895</v>
      </c>
      <c r="L177" s="2" t="s">
        <v>53</v>
      </c>
      <c r="M177" s="17">
        <v>44232</v>
      </c>
      <c r="N177" s="7">
        <f t="shared" ca="1" si="14"/>
        <v>44749</v>
      </c>
      <c r="O177" s="21">
        <f t="shared" ca="1" si="17"/>
        <v>17</v>
      </c>
      <c r="P177" s="14">
        <f t="shared" ca="1" si="19"/>
        <v>-1</v>
      </c>
      <c r="Q177" s="15" t="str">
        <f t="shared" ca="1" si="18"/>
        <v>En Arriendo</v>
      </c>
      <c r="R177" s="2" t="s">
        <v>6</v>
      </c>
      <c r="S177" s="2" t="s">
        <v>7</v>
      </c>
      <c r="T177" s="2" t="s">
        <v>896</v>
      </c>
      <c r="U177" s="2" t="s">
        <v>9</v>
      </c>
      <c r="V177" s="19" t="s">
        <v>215</v>
      </c>
      <c r="W177" s="19"/>
      <c r="X177" s="2" t="s">
        <v>68</v>
      </c>
      <c r="Y177" s="19">
        <v>120202</v>
      </c>
      <c r="Z177" s="31" t="s">
        <v>12</v>
      </c>
      <c r="AA177" s="20" t="s">
        <v>13</v>
      </c>
      <c r="AB177" s="2" t="s">
        <v>13</v>
      </c>
    </row>
    <row r="178" spans="1:28" x14ac:dyDescent="0.35">
      <c r="A178" s="5"/>
      <c r="B178" s="6" t="s">
        <v>0</v>
      </c>
      <c r="C178" s="11" t="s">
        <v>685</v>
      </c>
      <c r="D178" s="1">
        <v>773358400</v>
      </c>
      <c r="E178" s="11">
        <v>56973899293</v>
      </c>
      <c r="F178" s="32">
        <v>44225</v>
      </c>
      <c r="G178" s="7">
        <f t="shared" ca="1" si="13"/>
        <v>44749</v>
      </c>
      <c r="H178" s="26">
        <f t="shared" ca="1" si="16"/>
        <v>17</v>
      </c>
      <c r="I178" s="26" t="s">
        <v>2</v>
      </c>
      <c r="J178" s="11" t="s">
        <v>897</v>
      </c>
      <c r="K178" s="1" t="s">
        <v>898</v>
      </c>
      <c r="L178" s="1" t="s">
        <v>541</v>
      </c>
      <c r="M178" s="9">
        <v>44225</v>
      </c>
      <c r="N178" s="7">
        <f t="shared" ca="1" si="14"/>
        <v>44749</v>
      </c>
      <c r="O178" s="26">
        <f t="shared" ca="1" si="17"/>
        <v>17</v>
      </c>
      <c r="P178" s="6">
        <f t="shared" ca="1" si="19"/>
        <v>-1</v>
      </c>
      <c r="Q178" s="7" t="str">
        <f t="shared" ca="1" si="18"/>
        <v>En Arriendo</v>
      </c>
      <c r="R178" s="1" t="s">
        <v>6</v>
      </c>
      <c r="S178" s="1" t="s">
        <v>7</v>
      </c>
      <c r="T178" s="43" t="s">
        <v>899</v>
      </c>
      <c r="U178" s="1" t="s">
        <v>42</v>
      </c>
      <c r="V178" s="11" t="s">
        <v>610</v>
      </c>
      <c r="W178" s="19" t="s">
        <v>1761</v>
      </c>
      <c r="X178" s="1" t="s">
        <v>900</v>
      </c>
      <c r="Y178" s="11">
        <v>20001</v>
      </c>
      <c r="Z178" s="1" t="s">
        <v>612</v>
      </c>
      <c r="AA178" s="12" t="s">
        <v>13</v>
      </c>
      <c r="AB178" s="1" t="s">
        <v>13</v>
      </c>
    </row>
    <row r="179" spans="1:28" x14ac:dyDescent="0.35">
      <c r="A179" s="13"/>
      <c r="B179" s="14" t="s">
        <v>0</v>
      </c>
      <c r="C179" s="19" t="s">
        <v>685</v>
      </c>
      <c r="D179" s="2">
        <v>773358400</v>
      </c>
      <c r="E179" s="19">
        <v>56973994547</v>
      </c>
      <c r="F179" s="33">
        <v>44357</v>
      </c>
      <c r="G179" s="7">
        <f t="shared" ca="1" si="13"/>
        <v>44749</v>
      </c>
      <c r="H179" s="21">
        <f t="shared" ca="1" si="16"/>
        <v>12</v>
      </c>
      <c r="I179" s="21" t="s">
        <v>2</v>
      </c>
      <c r="J179" s="19" t="s">
        <v>901</v>
      </c>
      <c r="K179" s="2" t="s">
        <v>300</v>
      </c>
      <c r="L179" s="2" t="s">
        <v>301</v>
      </c>
      <c r="M179" s="17">
        <v>1</v>
      </c>
      <c r="N179" s="7">
        <f t="shared" ca="1" si="14"/>
        <v>44749</v>
      </c>
      <c r="O179" s="21">
        <f t="shared" ca="1" si="17"/>
        <v>1470</v>
      </c>
      <c r="P179" s="14">
        <f t="shared" ca="1" si="19"/>
        <v>1452</v>
      </c>
      <c r="Q179" s="15" t="str">
        <f t="shared" ca="1" si="18"/>
        <v>Terminado</v>
      </c>
      <c r="R179" s="2" t="s">
        <v>6</v>
      </c>
      <c r="S179" s="2" t="s">
        <v>7</v>
      </c>
      <c r="T179" s="2" t="s">
        <v>902</v>
      </c>
      <c r="U179" s="2" t="s">
        <v>164</v>
      </c>
      <c r="V179" s="19" t="s">
        <v>165</v>
      </c>
      <c r="W179" s="19"/>
      <c r="X179" s="2" t="s">
        <v>175</v>
      </c>
      <c r="Y179" s="19">
        <v>130033</v>
      </c>
      <c r="Z179" s="2" t="s">
        <v>166</v>
      </c>
      <c r="AA179" s="20" t="s">
        <v>13</v>
      </c>
      <c r="AB179" s="2" t="s">
        <v>58</v>
      </c>
    </row>
    <row r="180" spans="1:28" x14ac:dyDescent="0.35">
      <c r="A180" s="5"/>
      <c r="B180" s="6" t="s">
        <v>0</v>
      </c>
      <c r="C180" s="11" t="s">
        <v>685</v>
      </c>
      <c r="D180" s="1">
        <v>773358400</v>
      </c>
      <c r="E180" s="11">
        <v>56973994557</v>
      </c>
      <c r="F180" s="32">
        <v>44225</v>
      </c>
      <c r="G180" s="7">
        <f t="shared" ca="1" si="13"/>
        <v>44749</v>
      </c>
      <c r="H180" s="26">
        <f t="shared" ca="1" si="16"/>
        <v>17</v>
      </c>
      <c r="I180" s="26" t="s">
        <v>2</v>
      </c>
      <c r="J180" s="11" t="s">
        <v>903</v>
      </c>
      <c r="K180" s="1" t="s">
        <v>904</v>
      </c>
      <c r="L180" s="1" t="s">
        <v>541</v>
      </c>
      <c r="M180" s="9">
        <v>44225</v>
      </c>
      <c r="N180" s="7">
        <f t="shared" ca="1" si="14"/>
        <v>44749</v>
      </c>
      <c r="O180" s="26">
        <f t="shared" ca="1" si="17"/>
        <v>17</v>
      </c>
      <c r="P180" s="6">
        <f t="shared" ca="1" si="19"/>
        <v>-1</v>
      </c>
      <c r="Q180" s="7" t="str">
        <f t="shared" ca="1" si="18"/>
        <v>En Arriendo</v>
      </c>
      <c r="R180" s="1" t="s">
        <v>6</v>
      </c>
      <c r="S180" s="1" t="s">
        <v>7</v>
      </c>
      <c r="T180" s="43" t="s">
        <v>905</v>
      </c>
      <c r="U180" s="1" t="s">
        <v>120</v>
      </c>
      <c r="V180" s="11" t="s">
        <v>10</v>
      </c>
      <c r="W180" s="11"/>
      <c r="X180" s="1" t="s">
        <v>399</v>
      </c>
      <c r="Y180" s="27">
        <v>120002</v>
      </c>
      <c r="Z180" s="28" t="s">
        <v>121</v>
      </c>
      <c r="AA180" s="12" t="s">
        <v>13</v>
      </c>
      <c r="AB180" s="1" t="s">
        <v>58</v>
      </c>
    </row>
    <row r="181" spans="1:28" x14ac:dyDescent="0.35">
      <c r="A181" s="5"/>
      <c r="B181" s="6" t="s">
        <v>0</v>
      </c>
      <c r="C181" s="11" t="s">
        <v>685</v>
      </c>
      <c r="D181" s="1">
        <v>773358400</v>
      </c>
      <c r="E181" s="11">
        <v>56973994597</v>
      </c>
      <c r="F181" s="32">
        <v>44232</v>
      </c>
      <c r="G181" s="7">
        <f t="shared" ca="1" si="13"/>
        <v>44749</v>
      </c>
      <c r="H181" s="26">
        <f t="shared" ca="1" si="16"/>
        <v>17</v>
      </c>
      <c r="I181" s="26" t="s">
        <v>2</v>
      </c>
      <c r="J181" s="11" t="s">
        <v>908</v>
      </c>
      <c r="K181" s="1" t="s">
        <v>909</v>
      </c>
      <c r="L181" s="1" t="s">
        <v>53</v>
      </c>
      <c r="M181" s="9">
        <v>44232</v>
      </c>
      <c r="N181" s="7">
        <f t="shared" ca="1" si="14"/>
        <v>44749</v>
      </c>
      <c r="O181" s="26">
        <f t="shared" ca="1" si="17"/>
        <v>17</v>
      </c>
      <c r="P181" s="6">
        <f t="shared" ca="1" si="19"/>
        <v>-1</v>
      </c>
      <c r="Q181" s="7" t="str">
        <f t="shared" ca="1" si="18"/>
        <v>En Arriendo</v>
      </c>
      <c r="R181" s="1" t="s">
        <v>6</v>
      </c>
      <c r="S181" s="1" t="s">
        <v>7</v>
      </c>
      <c r="T181" s="1" t="s">
        <v>910</v>
      </c>
      <c r="U181" s="1" t="s">
        <v>9</v>
      </c>
      <c r="V181" s="11" t="s">
        <v>215</v>
      </c>
      <c r="W181" s="11"/>
      <c r="X181" s="1" t="s">
        <v>68</v>
      </c>
      <c r="Y181" s="11">
        <v>120202</v>
      </c>
      <c r="Z181" s="29" t="s">
        <v>12</v>
      </c>
      <c r="AA181" s="12" t="s">
        <v>13</v>
      </c>
      <c r="AB181" s="1" t="s">
        <v>13</v>
      </c>
    </row>
    <row r="182" spans="1:28" x14ac:dyDescent="0.35">
      <c r="A182" s="13"/>
      <c r="B182" s="14" t="s">
        <v>0</v>
      </c>
      <c r="C182" s="19" t="s">
        <v>685</v>
      </c>
      <c r="D182" s="2">
        <v>773358400</v>
      </c>
      <c r="E182" s="19">
        <v>56973994702</v>
      </c>
      <c r="F182" s="33">
        <v>44225</v>
      </c>
      <c r="G182" s="7">
        <f t="shared" ca="1" si="13"/>
        <v>44749</v>
      </c>
      <c r="H182" s="21">
        <f t="shared" ca="1" si="16"/>
        <v>17</v>
      </c>
      <c r="I182" s="21" t="s">
        <v>2</v>
      </c>
      <c r="J182" s="19" t="s">
        <v>911</v>
      </c>
      <c r="K182" s="2" t="s">
        <v>912</v>
      </c>
      <c r="L182" s="2" t="s">
        <v>541</v>
      </c>
      <c r="M182" s="17">
        <v>44225</v>
      </c>
      <c r="N182" s="7">
        <f t="shared" ca="1" si="14"/>
        <v>44749</v>
      </c>
      <c r="O182" s="21">
        <f t="shared" ca="1" si="17"/>
        <v>17</v>
      </c>
      <c r="P182" s="14">
        <f t="shared" ca="1" si="19"/>
        <v>-1</v>
      </c>
      <c r="Q182" s="15" t="str">
        <f t="shared" ca="1" si="18"/>
        <v>En Arriendo</v>
      </c>
      <c r="R182" s="2" t="s">
        <v>542</v>
      </c>
      <c r="S182" s="2" t="s">
        <v>7</v>
      </c>
      <c r="T182" s="2" t="s">
        <v>913</v>
      </c>
      <c r="U182" s="2" t="s">
        <v>42</v>
      </c>
      <c r="V182" s="19" t="s">
        <v>457</v>
      </c>
      <c r="W182" s="19"/>
      <c r="X182" s="2" t="s">
        <v>914</v>
      </c>
      <c r="Y182" s="19">
        <v>100003</v>
      </c>
      <c r="Z182" s="2" t="s">
        <v>459</v>
      </c>
      <c r="AA182" s="20" t="s">
        <v>13</v>
      </c>
      <c r="AB182" s="2" t="s">
        <v>58</v>
      </c>
    </row>
    <row r="183" spans="1:28" x14ac:dyDescent="0.35">
      <c r="A183" s="5"/>
      <c r="B183" s="6" t="s">
        <v>0</v>
      </c>
      <c r="C183" s="11" t="s">
        <v>685</v>
      </c>
      <c r="D183" s="1">
        <v>773358400</v>
      </c>
      <c r="E183" s="11">
        <v>56975389237</v>
      </c>
      <c r="F183" s="32">
        <v>44225</v>
      </c>
      <c r="G183" s="7">
        <f t="shared" ca="1" si="13"/>
        <v>44749</v>
      </c>
      <c r="H183" s="26">
        <f t="shared" ca="1" si="16"/>
        <v>17</v>
      </c>
      <c r="I183" s="26" t="s">
        <v>2</v>
      </c>
      <c r="J183" s="11" t="s">
        <v>915</v>
      </c>
      <c r="K183" s="1" t="s">
        <v>916</v>
      </c>
      <c r="L183" s="1" t="s">
        <v>541</v>
      </c>
      <c r="M183" s="9">
        <v>44225</v>
      </c>
      <c r="N183" s="7">
        <f t="shared" ca="1" si="14"/>
        <v>44749</v>
      </c>
      <c r="O183" s="26">
        <f t="shared" ca="1" si="17"/>
        <v>17</v>
      </c>
      <c r="P183" s="6">
        <f t="shared" ca="1" si="19"/>
        <v>-1</v>
      </c>
      <c r="Q183" s="7" t="str">
        <f t="shared" ca="1" si="18"/>
        <v>En Arriendo</v>
      </c>
      <c r="R183" s="1" t="s">
        <v>6</v>
      </c>
      <c r="S183" s="1" t="s">
        <v>7</v>
      </c>
      <c r="T183" s="1" t="s">
        <v>917</v>
      </c>
      <c r="U183" s="1" t="s">
        <v>918</v>
      </c>
      <c r="V183" s="11" t="s">
        <v>106</v>
      </c>
      <c r="W183" s="11"/>
      <c r="X183" s="1" t="s">
        <v>180</v>
      </c>
      <c r="Y183" s="11">
        <v>50001</v>
      </c>
      <c r="Z183" s="1" t="s">
        <v>108</v>
      </c>
      <c r="AA183" s="26" t="s">
        <v>13</v>
      </c>
      <c r="AB183" s="1" t="s">
        <v>58</v>
      </c>
    </row>
    <row r="184" spans="1:28" x14ac:dyDescent="0.35">
      <c r="A184" s="13"/>
      <c r="B184" s="14" t="s">
        <v>0</v>
      </c>
      <c r="C184" s="19" t="s">
        <v>685</v>
      </c>
      <c r="D184" s="2">
        <v>773358400</v>
      </c>
      <c r="E184" s="19">
        <v>56976125565</v>
      </c>
      <c r="F184" s="33">
        <v>43924</v>
      </c>
      <c r="G184" s="7">
        <f t="shared" ca="1" si="13"/>
        <v>44749</v>
      </c>
      <c r="H184" s="21">
        <f t="shared" ca="1" si="16"/>
        <v>27</v>
      </c>
      <c r="I184" s="21" t="s">
        <v>2</v>
      </c>
      <c r="J184" s="19" t="s">
        <v>919</v>
      </c>
      <c r="K184" s="2" t="s">
        <v>920</v>
      </c>
      <c r="L184" s="2" t="s">
        <v>663</v>
      </c>
      <c r="M184" s="17">
        <v>43924</v>
      </c>
      <c r="N184" s="7">
        <f t="shared" ca="1" si="14"/>
        <v>44749</v>
      </c>
      <c r="O184" s="21">
        <f t="shared" ca="1" si="17"/>
        <v>27</v>
      </c>
      <c r="P184" s="14">
        <f t="shared" ca="1" si="19"/>
        <v>9</v>
      </c>
      <c r="Q184" s="15" t="str">
        <f t="shared" ca="1" si="18"/>
        <v>Terminado</v>
      </c>
      <c r="R184" s="2" t="s">
        <v>245</v>
      </c>
      <c r="S184" s="2" t="s">
        <v>246</v>
      </c>
      <c r="T184" s="2" t="s">
        <v>921</v>
      </c>
      <c r="U184" s="2" t="s">
        <v>125</v>
      </c>
      <c r="V184" s="19" t="s">
        <v>215</v>
      </c>
      <c r="W184" s="19"/>
      <c r="X184" s="2" t="s">
        <v>11</v>
      </c>
      <c r="Y184" s="19">
        <v>40002</v>
      </c>
      <c r="Z184" s="2" t="s">
        <v>10</v>
      </c>
      <c r="AA184" s="20" t="s">
        <v>13</v>
      </c>
      <c r="AB184" s="2" t="s">
        <v>13</v>
      </c>
    </row>
    <row r="185" spans="1:28" x14ac:dyDescent="0.35">
      <c r="A185" s="13"/>
      <c r="B185" s="14" t="s">
        <v>0</v>
      </c>
      <c r="C185" s="19" t="s">
        <v>685</v>
      </c>
      <c r="D185" s="2">
        <v>773358400</v>
      </c>
      <c r="E185" s="19">
        <v>56976173035</v>
      </c>
      <c r="F185" s="33">
        <v>43308</v>
      </c>
      <c r="G185" s="7">
        <f t="shared" ca="1" si="13"/>
        <v>44749</v>
      </c>
      <c r="H185" s="21">
        <f t="shared" ca="1" si="16"/>
        <v>47</v>
      </c>
      <c r="I185" s="21" t="s">
        <v>2</v>
      </c>
      <c r="J185" s="19" t="s">
        <v>924</v>
      </c>
      <c r="K185" s="2" t="s">
        <v>925</v>
      </c>
      <c r="L185" s="2" t="s">
        <v>807</v>
      </c>
      <c r="M185" s="17">
        <v>43308</v>
      </c>
      <c r="N185" s="7">
        <f t="shared" ca="1" si="14"/>
        <v>44749</v>
      </c>
      <c r="O185" s="21">
        <f t="shared" ca="1" si="17"/>
        <v>47</v>
      </c>
      <c r="P185" s="14">
        <f t="shared" ca="1" si="19"/>
        <v>29</v>
      </c>
      <c r="Q185" s="15" t="str">
        <f t="shared" ca="1" si="18"/>
        <v>Terminado</v>
      </c>
      <c r="R185" s="2" t="s">
        <v>302</v>
      </c>
      <c r="S185" s="2" t="s">
        <v>246</v>
      </c>
      <c r="T185" s="2" t="s">
        <v>926</v>
      </c>
      <c r="U185" s="2" t="s">
        <v>353</v>
      </c>
      <c r="V185" s="19" t="s">
        <v>165</v>
      </c>
      <c r="W185" s="19"/>
      <c r="X185" s="2" t="s">
        <v>251</v>
      </c>
      <c r="Y185" s="19">
        <v>130018</v>
      </c>
      <c r="Z185" s="2" t="s">
        <v>354</v>
      </c>
      <c r="AA185" s="20" t="s">
        <v>13</v>
      </c>
      <c r="AB185" s="2" t="s">
        <v>13</v>
      </c>
    </row>
    <row r="186" spans="1:28" x14ac:dyDescent="0.35">
      <c r="A186" s="5"/>
      <c r="B186" s="6" t="s">
        <v>0</v>
      </c>
      <c r="C186" s="11" t="s">
        <v>685</v>
      </c>
      <c r="D186" s="1">
        <v>773358400</v>
      </c>
      <c r="E186" s="11">
        <v>56983617028</v>
      </c>
      <c r="F186" s="32">
        <v>43346</v>
      </c>
      <c r="G186" s="7">
        <f t="shared" ca="1" si="13"/>
        <v>44749</v>
      </c>
      <c r="H186" s="26">
        <f t="shared" ca="1" si="16"/>
        <v>46</v>
      </c>
      <c r="I186" s="26" t="s">
        <v>2</v>
      </c>
      <c r="J186" s="11" t="s">
        <v>927</v>
      </c>
      <c r="K186" s="1" t="s">
        <v>928</v>
      </c>
      <c r="L186" s="1" t="s">
        <v>807</v>
      </c>
      <c r="M186" s="9">
        <v>43346</v>
      </c>
      <c r="N186" s="7">
        <f t="shared" ca="1" si="14"/>
        <v>44749</v>
      </c>
      <c r="O186" s="26">
        <f t="shared" ca="1" si="17"/>
        <v>46</v>
      </c>
      <c r="P186" s="6">
        <f t="shared" ca="1" si="19"/>
        <v>28</v>
      </c>
      <c r="Q186" s="7" t="str">
        <f t="shared" ca="1" si="18"/>
        <v>Terminado</v>
      </c>
      <c r="R186" s="1" t="s">
        <v>245</v>
      </c>
      <c r="S186" s="1" t="s">
        <v>246</v>
      </c>
      <c r="T186" s="1" t="s">
        <v>926</v>
      </c>
      <c r="U186" s="1" t="s">
        <v>353</v>
      </c>
      <c r="V186" s="11" t="s">
        <v>165</v>
      </c>
      <c r="W186" s="11"/>
      <c r="X186" s="1" t="s">
        <v>251</v>
      </c>
      <c r="Y186" s="11">
        <v>130018</v>
      </c>
      <c r="Z186" s="1" t="s">
        <v>354</v>
      </c>
      <c r="AA186" s="12" t="s">
        <v>13</v>
      </c>
      <c r="AB186" s="1" t="s">
        <v>13</v>
      </c>
    </row>
    <row r="187" spans="1:28" x14ac:dyDescent="0.35">
      <c r="A187" s="13"/>
      <c r="B187" s="14" t="s">
        <v>0</v>
      </c>
      <c r="C187" s="19" t="s">
        <v>685</v>
      </c>
      <c r="D187" s="2">
        <v>773358400</v>
      </c>
      <c r="E187" s="19">
        <v>56985496272</v>
      </c>
      <c r="F187" s="33">
        <v>42087</v>
      </c>
      <c r="G187" s="7">
        <f t="shared" ca="1" si="13"/>
        <v>44749</v>
      </c>
      <c r="H187" s="21">
        <f t="shared" ca="1" si="16"/>
        <v>87</v>
      </c>
      <c r="I187" s="21" t="s">
        <v>2</v>
      </c>
      <c r="J187" s="19" t="s">
        <v>929</v>
      </c>
      <c r="K187" s="2" t="s">
        <v>930</v>
      </c>
      <c r="L187" s="2" t="s">
        <v>931</v>
      </c>
      <c r="M187" s="17">
        <v>42087</v>
      </c>
      <c r="N187" s="7">
        <f t="shared" ca="1" si="14"/>
        <v>44749</v>
      </c>
      <c r="O187" s="21">
        <f t="shared" ca="1" si="17"/>
        <v>87</v>
      </c>
      <c r="P187" s="14">
        <f t="shared" ca="1" si="19"/>
        <v>69</v>
      </c>
      <c r="Q187" s="15" t="str">
        <f t="shared" ca="1" si="18"/>
        <v>Terminado</v>
      </c>
      <c r="R187" s="2" t="s">
        <v>245</v>
      </c>
      <c r="S187" s="2" t="s">
        <v>246</v>
      </c>
      <c r="T187" s="41" t="s">
        <v>932</v>
      </c>
      <c r="U187" s="2" t="s">
        <v>918</v>
      </c>
      <c r="V187" s="19" t="s">
        <v>10</v>
      </c>
      <c r="W187" s="19"/>
      <c r="X187" s="2" t="s">
        <v>56</v>
      </c>
      <c r="Y187" s="19">
        <v>40002</v>
      </c>
      <c r="Z187" s="2" t="s">
        <v>10</v>
      </c>
      <c r="AA187" s="20" t="s">
        <v>13</v>
      </c>
      <c r="AB187" s="2" t="s">
        <v>58</v>
      </c>
    </row>
    <row r="188" spans="1:28" x14ac:dyDescent="0.35">
      <c r="A188" s="5"/>
      <c r="B188" s="6" t="s">
        <v>0</v>
      </c>
      <c r="C188" s="11" t="s">
        <v>685</v>
      </c>
      <c r="D188" s="1">
        <v>773358400</v>
      </c>
      <c r="E188" s="11">
        <v>56930825921</v>
      </c>
      <c r="F188" s="32">
        <v>44109</v>
      </c>
      <c r="G188" s="7">
        <f t="shared" ca="1" si="13"/>
        <v>44749</v>
      </c>
      <c r="H188" s="26">
        <f t="shared" ca="1" si="16"/>
        <v>21</v>
      </c>
      <c r="I188" s="6" t="s">
        <v>2</v>
      </c>
      <c r="J188" s="11" t="s">
        <v>933</v>
      </c>
      <c r="K188" s="1" t="s">
        <v>934</v>
      </c>
      <c r="L188" s="1" t="s">
        <v>53</v>
      </c>
      <c r="M188" s="9">
        <v>44109</v>
      </c>
      <c r="N188" s="7">
        <f t="shared" ca="1" si="14"/>
        <v>44749</v>
      </c>
      <c r="O188" s="26">
        <f t="shared" ca="1" si="17"/>
        <v>21</v>
      </c>
      <c r="P188" s="6">
        <f t="shared" ca="1" si="19"/>
        <v>3</v>
      </c>
      <c r="Q188" s="7" t="str">
        <f t="shared" ca="1" si="18"/>
        <v>Terminado</v>
      </c>
      <c r="R188" s="1" t="s">
        <v>6</v>
      </c>
      <c r="S188" s="1" t="s">
        <v>7</v>
      </c>
      <c r="T188" s="1" t="s">
        <v>935</v>
      </c>
      <c r="U188" s="1" t="s">
        <v>42</v>
      </c>
      <c r="V188" s="11" t="s">
        <v>558</v>
      </c>
      <c r="W188" s="11"/>
      <c r="X188" s="1" t="s">
        <v>557</v>
      </c>
      <c r="Y188" s="11">
        <v>60001</v>
      </c>
      <c r="Z188" s="1" t="s">
        <v>558</v>
      </c>
      <c r="AA188" s="12" t="s">
        <v>13</v>
      </c>
      <c r="AB188" s="1" t="s">
        <v>58</v>
      </c>
    </row>
    <row r="189" spans="1:28" x14ac:dyDescent="0.35">
      <c r="A189" s="13"/>
      <c r="B189" s="14" t="s">
        <v>0</v>
      </c>
      <c r="C189" s="19" t="s">
        <v>685</v>
      </c>
      <c r="D189" s="2">
        <v>773358400</v>
      </c>
      <c r="E189" s="19">
        <v>56931869025</v>
      </c>
      <c r="F189" s="33">
        <v>43707</v>
      </c>
      <c r="G189" s="7">
        <f t="shared" ca="1" si="13"/>
        <v>44749</v>
      </c>
      <c r="H189" s="21">
        <f t="shared" ca="1" si="16"/>
        <v>34</v>
      </c>
      <c r="I189" s="6" t="s">
        <v>2</v>
      </c>
      <c r="J189" s="19" t="s">
        <v>936</v>
      </c>
      <c r="K189" s="2" t="s">
        <v>937</v>
      </c>
      <c r="L189" s="2" t="s">
        <v>938</v>
      </c>
      <c r="M189" s="17">
        <v>44594</v>
      </c>
      <c r="N189" s="7">
        <f t="shared" ca="1" si="14"/>
        <v>44749</v>
      </c>
      <c r="O189" s="21">
        <f t="shared" ca="1" si="17"/>
        <v>5</v>
      </c>
      <c r="P189" s="14">
        <f t="shared" ca="1" si="19"/>
        <v>-13</v>
      </c>
      <c r="Q189" s="15" t="str">
        <f t="shared" ca="1" si="18"/>
        <v>En Arriendo</v>
      </c>
      <c r="R189" s="2" t="s">
        <v>6</v>
      </c>
      <c r="S189" s="2" t="s">
        <v>7</v>
      </c>
      <c r="T189" s="2" t="s">
        <v>939</v>
      </c>
      <c r="U189" s="2" t="s">
        <v>125</v>
      </c>
      <c r="V189" s="19" t="s">
        <v>446</v>
      </c>
      <c r="W189" s="19"/>
      <c r="X189" s="2" t="s">
        <v>940</v>
      </c>
      <c r="Y189" s="19">
        <v>80002</v>
      </c>
      <c r="Z189" s="2" t="s">
        <v>199</v>
      </c>
      <c r="AA189" s="20" t="s">
        <v>13</v>
      </c>
      <c r="AB189" s="2" t="s">
        <v>58</v>
      </c>
    </row>
    <row r="190" spans="1:28" x14ac:dyDescent="0.35">
      <c r="A190" s="5"/>
      <c r="B190" s="6" t="s">
        <v>0</v>
      </c>
      <c r="C190" s="11" t="s">
        <v>685</v>
      </c>
      <c r="D190" s="1">
        <v>773358400</v>
      </c>
      <c r="E190" s="11">
        <v>56931869026</v>
      </c>
      <c r="F190" s="32">
        <v>43713</v>
      </c>
      <c r="G190" s="7">
        <f t="shared" ca="1" si="13"/>
        <v>44749</v>
      </c>
      <c r="H190" s="26">
        <f t="shared" ca="1" si="16"/>
        <v>34</v>
      </c>
      <c r="I190" s="6" t="s">
        <v>2</v>
      </c>
      <c r="J190" s="11" t="s">
        <v>941</v>
      </c>
      <c r="K190" s="1" t="s">
        <v>942</v>
      </c>
      <c r="L190" s="1" t="s">
        <v>16</v>
      </c>
      <c r="M190" s="9">
        <v>43713</v>
      </c>
      <c r="N190" s="7">
        <f t="shared" ca="1" si="14"/>
        <v>44749</v>
      </c>
      <c r="O190" s="26">
        <f t="shared" ca="1" si="17"/>
        <v>34</v>
      </c>
      <c r="P190" s="6">
        <f t="shared" ca="1" si="19"/>
        <v>16</v>
      </c>
      <c r="Q190" s="7" t="str">
        <f t="shared" ca="1" si="18"/>
        <v>Terminado</v>
      </c>
      <c r="R190" s="1" t="s">
        <v>6</v>
      </c>
      <c r="S190" s="1" t="s">
        <v>7</v>
      </c>
      <c r="T190" s="1" t="s">
        <v>943</v>
      </c>
      <c r="U190" s="1" t="s">
        <v>285</v>
      </c>
      <c r="V190" s="11" t="s">
        <v>446</v>
      </c>
      <c r="W190" s="11"/>
      <c r="X190" s="1" t="s">
        <v>944</v>
      </c>
      <c r="Y190" s="11">
        <v>70007</v>
      </c>
      <c r="Z190" s="1" t="s">
        <v>139</v>
      </c>
      <c r="AA190" s="12" t="s">
        <v>13</v>
      </c>
      <c r="AB190" s="1" t="s">
        <v>58</v>
      </c>
    </row>
    <row r="191" spans="1:28" x14ac:dyDescent="0.35">
      <c r="A191" s="5"/>
      <c r="B191" s="6" t="s">
        <v>0</v>
      </c>
      <c r="C191" s="11" t="s">
        <v>685</v>
      </c>
      <c r="D191" s="1">
        <v>773358400</v>
      </c>
      <c r="E191" s="11">
        <v>56932010840</v>
      </c>
      <c r="F191" s="32">
        <v>43677</v>
      </c>
      <c r="G191" s="7">
        <f t="shared" ca="1" si="13"/>
        <v>44749</v>
      </c>
      <c r="H191" s="26">
        <f t="shared" ca="1" si="16"/>
        <v>35</v>
      </c>
      <c r="I191" s="6" t="s">
        <v>2</v>
      </c>
      <c r="J191" s="11" t="s">
        <v>948</v>
      </c>
      <c r="K191" s="1" t="s">
        <v>949</v>
      </c>
      <c r="L191" s="1" t="s">
        <v>938</v>
      </c>
      <c r="M191" s="9">
        <v>44594</v>
      </c>
      <c r="N191" s="7">
        <f t="shared" ca="1" si="14"/>
        <v>44749</v>
      </c>
      <c r="O191" s="26">
        <f t="shared" ca="1" si="17"/>
        <v>5</v>
      </c>
      <c r="P191" s="6">
        <f t="shared" ca="1" si="19"/>
        <v>-13</v>
      </c>
      <c r="Q191" s="7" t="str">
        <f t="shared" ca="1" si="18"/>
        <v>En Arriendo</v>
      </c>
      <c r="R191" s="1" t="s">
        <v>6</v>
      </c>
      <c r="S191" s="1" t="s">
        <v>7</v>
      </c>
      <c r="T191" s="1" t="s">
        <v>950</v>
      </c>
      <c r="U191" s="1" t="s">
        <v>42</v>
      </c>
      <c r="V191" s="11" t="s">
        <v>10</v>
      </c>
      <c r="W191" s="11"/>
      <c r="X191" s="1" t="s">
        <v>951</v>
      </c>
      <c r="Y191" s="11">
        <v>40003</v>
      </c>
      <c r="Z191" s="1" t="s">
        <v>10</v>
      </c>
      <c r="AA191" s="12" t="s">
        <v>13</v>
      </c>
      <c r="AB191" s="1" t="s">
        <v>13</v>
      </c>
    </row>
    <row r="192" spans="1:28" x14ac:dyDescent="0.35">
      <c r="A192" s="5"/>
      <c r="B192" s="6" t="s">
        <v>0</v>
      </c>
      <c r="C192" s="11" t="s">
        <v>685</v>
      </c>
      <c r="D192" s="1">
        <v>773358400</v>
      </c>
      <c r="E192" s="11">
        <v>56932509188</v>
      </c>
      <c r="F192" s="32">
        <v>44064</v>
      </c>
      <c r="G192" s="7">
        <f t="shared" ref="G192:G255" ca="1" si="20">TODAY()</f>
        <v>44749</v>
      </c>
      <c r="H192" s="26">
        <f t="shared" ca="1" si="16"/>
        <v>22</v>
      </c>
      <c r="I192" s="6" t="s">
        <v>2</v>
      </c>
      <c r="J192" s="11" t="s">
        <v>961</v>
      </c>
      <c r="K192" s="1" t="s">
        <v>962</v>
      </c>
      <c r="L192" s="1" t="s">
        <v>938</v>
      </c>
      <c r="M192" s="9">
        <v>44600</v>
      </c>
      <c r="N192" s="7">
        <f t="shared" ref="N192:N255" ca="1" si="21">TODAY()</f>
        <v>44749</v>
      </c>
      <c r="O192" s="26">
        <f t="shared" ca="1" si="17"/>
        <v>4</v>
      </c>
      <c r="P192" s="6">
        <f t="shared" ref="P192:P223" ca="1" si="22">O192-18</f>
        <v>-14</v>
      </c>
      <c r="Q192" s="7" t="str">
        <f t="shared" ca="1" si="18"/>
        <v>En Arriendo</v>
      </c>
      <c r="R192" s="1" t="s">
        <v>6</v>
      </c>
      <c r="S192" s="1" t="s">
        <v>7</v>
      </c>
      <c r="T192" s="1" t="s">
        <v>963</v>
      </c>
      <c r="U192" s="1" t="s">
        <v>105</v>
      </c>
      <c r="V192" s="11" t="s">
        <v>446</v>
      </c>
      <c r="W192" s="11"/>
      <c r="X192" s="1" t="s">
        <v>562</v>
      </c>
      <c r="Y192" s="11">
        <v>80002</v>
      </c>
      <c r="Z192" s="1" t="s">
        <v>589</v>
      </c>
      <c r="AA192" s="12" t="s">
        <v>13</v>
      </c>
      <c r="AB192" s="1" t="s">
        <v>58</v>
      </c>
    </row>
    <row r="193" spans="1:28" x14ac:dyDescent="0.35">
      <c r="A193" s="5"/>
      <c r="B193" s="6" t="s">
        <v>0</v>
      </c>
      <c r="C193" s="11" t="s">
        <v>685</v>
      </c>
      <c r="D193" s="1">
        <v>773358400</v>
      </c>
      <c r="E193" s="11">
        <v>56932601978</v>
      </c>
      <c r="F193" s="32">
        <v>43798</v>
      </c>
      <c r="G193" s="7">
        <f t="shared" ca="1" si="20"/>
        <v>44749</v>
      </c>
      <c r="H193" s="26">
        <f t="shared" ca="1" si="16"/>
        <v>31</v>
      </c>
      <c r="I193" s="6" t="s">
        <v>2</v>
      </c>
      <c r="J193" s="11" t="s">
        <v>968</v>
      </c>
      <c r="K193" s="1" t="s">
        <v>969</v>
      </c>
      <c r="L193" s="1" t="s">
        <v>938</v>
      </c>
      <c r="M193" s="9">
        <v>44594</v>
      </c>
      <c r="N193" s="7">
        <f t="shared" ca="1" si="21"/>
        <v>44749</v>
      </c>
      <c r="O193" s="26">
        <f t="shared" ca="1" si="17"/>
        <v>5</v>
      </c>
      <c r="P193" s="6">
        <f t="shared" ca="1" si="22"/>
        <v>-13</v>
      </c>
      <c r="Q193" s="7" t="str">
        <f t="shared" ca="1" si="18"/>
        <v>En Arriendo</v>
      </c>
      <c r="R193" s="1" t="s">
        <v>6</v>
      </c>
      <c r="S193" s="1" t="s">
        <v>7</v>
      </c>
      <c r="T193" s="1" t="s">
        <v>970</v>
      </c>
      <c r="U193" s="1" t="s">
        <v>42</v>
      </c>
      <c r="V193" s="11" t="s">
        <v>674</v>
      </c>
      <c r="W193" s="11"/>
      <c r="X193" s="1" t="s">
        <v>951</v>
      </c>
      <c r="Y193" s="11">
        <v>40002</v>
      </c>
      <c r="Z193" s="1" t="s">
        <v>10</v>
      </c>
      <c r="AA193" s="12" t="s">
        <v>13</v>
      </c>
      <c r="AB193" s="1" t="s">
        <v>13</v>
      </c>
    </row>
    <row r="194" spans="1:28" x14ac:dyDescent="0.35">
      <c r="A194" s="13"/>
      <c r="B194" s="14" t="s">
        <v>0</v>
      </c>
      <c r="C194" s="19" t="s">
        <v>685</v>
      </c>
      <c r="D194" s="2">
        <v>773358400</v>
      </c>
      <c r="E194" s="19">
        <v>56932601980</v>
      </c>
      <c r="F194" s="33">
        <v>43798</v>
      </c>
      <c r="G194" s="7">
        <f t="shared" ca="1" si="20"/>
        <v>44749</v>
      </c>
      <c r="H194" s="21">
        <f t="shared" ref="H194:H241" ca="1" si="23">DATEDIF(F194,G194,"M")</f>
        <v>31</v>
      </c>
      <c r="I194" s="6" t="s">
        <v>2</v>
      </c>
      <c r="J194" s="19" t="s">
        <v>971</v>
      </c>
      <c r="K194" s="2" t="s">
        <v>972</v>
      </c>
      <c r="L194" s="2" t="s">
        <v>938</v>
      </c>
      <c r="M194" s="17">
        <v>44594</v>
      </c>
      <c r="N194" s="7">
        <f t="shared" ca="1" si="21"/>
        <v>44749</v>
      </c>
      <c r="O194" s="21">
        <f t="shared" ref="O194:O241" ca="1" si="24">DATEDIF(M194,N194,"M")</f>
        <v>5</v>
      </c>
      <c r="P194" s="14">
        <f t="shared" ca="1" si="22"/>
        <v>-13</v>
      </c>
      <c r="Q194" s="15" t="str">
        <f t="shared" ref="Q194:Q241" ca="1" si="25">IF(P194&gt;0,"Terminado","En Arriendo")</f>
        <v>En Arriendo</v>
      </c>
      <c r="R194" s="2" t="s">
        <v>6</v>
      </c>
      <c r="S194" s="2" t="s">
        <v>7</v>
      </c>
      <c r="T194" s="2" t="s">
        <v>973</v>
      </c>
      <c r="U194" s="2" t="s">
        <v>285</v>
      </c>
      <c r="V194" s="19" t="s">
        <v>446</v>
      </c>
      <c r="W194" s="19"/>
      <c r="X194" s="2" t="s">
        <v>29</v>
      </c>
      <c r="Y194" s="19">
        <v>70007</v>
      </c>
      <c r="Z194" s="2" t="s">
        <v>139</v>
      </c>
      <c r="AA194" s="20" t="s">
        <v>13</v>
      </c>
      <c r="AB194" s="2" t="s">
        <v>13</v>
      </c>
    </row>
    <row r="195" spans="1:28" x14ac:dyDescent="0.35">
      <c r="A195" s="5"/>
      <c r="B195" s="6" t="s">
        <v>0</v>
      </c>
      <c r="C195" s="11" t="s">
        <v>685</v>
      </c>
      <c r="D195" s="1">
        <v>773358400</v>
      </c>
      <c r="E195" s="11">
        <v>56932601981</v>
      </c>
      <c r="F195" s="32">
        <v>43798</v>
      </c>
      <c r="G195" s="7">
        <f t="shared" ca="1" si="20"/>
        <v>44749</v>
      </c>
      <c r="H195" s="26">
        <f t="shared" ca="1" si="23"/>
        <v>31</v>
      </c>
      <c r="I195" s="26" t="s">
        <v>2</v>
      </c>
      <c r="J195" s="11" t="s">
        <v>974</v>
      </c>
      <c r="K195" s="1" t="s">
        <v>975</v>
      </c>
      <c r="L195" s="1" t="s">
        <v>938</v>
      </c>
      <c r="M195" s="9">
        <v>44594</v>
      </c>
      <c r="N195" s="7">
        <f t="shared" ca="1" si="21"/>
        <v>44749</v>
      </c>
      <c r="O195" s="26">
        <f t="shared" ca="1" si="24"/>
        <v>5</v>
      </c>
      <c r="P195" s="6">
        <f t="shared" ca="1" si="22"/>
        <v>-13</v>
      </c>
      <c r="Q195" s="7" t="str">
        <f t="shared" ca="1" si="25"/>
        <v>En Arriendo</v>
      </c>
      <c r="R195" s="1" t="s">
        <v>6</v>
      </c>
      <c r="S195" s="1" t="s">
        <v>7</v>
      </c>
      <c r="T195" s="1" t="s">
        <v>976</v>
      </c>
      <c r="U195" s="1" t="s">
        <v>977</v>
      </c>
      <c r="V195" s="11" t="s">
        <v>978</v>
      </c>
      <c r="W195" s="11"/>
      <c r="X195" s="1" t="s">
        <v>979</v>
      </c>
      <c r="Y195" s="11">
        <v>130012</v>
      </c>
      <c r="Z195" s="1" t="s">
        <v>980</v>
      </c>
      <c r="AA195" s="12" t="s">
        <v>13</v>
      </c>
      <c r="AB195" s="1" t="s">
        <v>13</v>
      </c>
    </row>
    <row r="196" spans="1:28" x14ac:dyDescent="0.35">
      <c r="A196" s="5"/>
      <c r="B196" s="6" t="s">
        <v>0</v>
      </c>
      <c r="C196" s="11" t="s">
        <v>685</v>
      </c>
      <c r="D196" s="1">
        <v>773358400</v>
      </c>
      <c r="E196" s="11">
        <v>56933863195</v>
      </c>
      <c r="F196" s="32">
        <v>44153</v>
      </c>
      <c r="G196" s="7">
        <f t="shared" ca="1" si="20"/>
        <v>44749</v>
      </c>
      <c r="H196" s="26">
        <f t="shared" ca="1" si="23"/>
        <v>19</v>
      </c>
      <c r="I196" s="26" t="s">
        <v>2</v>
      </c>
      <c r="J196" s="11" t="s">
        <v>987</v>
      </c>
      <c r="K196" s="1" t="s">
        <v>988</v>
      </c>
      <c r="L196" s="1" t="s">
        <v>53</v>
      </c>
      <c r="M196" s="9">
        <v>44238</v>
      </c>
      <c r="N196" s="7">
        <f t="shared" ca="1" si="21"/>
        <v>44749</v>
      </c>
      <c r="O196" s="26">
        <f t="shared" ca="1" si="24"/>
        <v>16</v>
      </c>
      <c r="P196" s="6">
        <f t="shared" ca="1" si="22"/>
        <v>-2</v>
      </c>
      <c r="Q196" s="7" t="str">
        <f t="shared" ca="1" si="25"/>
        <v>En Arriendo</v>
      </c>
      <c r="R196" s="1" t="s">
        <v>6</v>
      </c>
      <c r="S196" s="1" t="s">
        <v>7</v>
      </c>
      <c r="T196" s="43" t="s">
        <v>932</v>
      </c>
      <c r="U196" s="1" t="s">
        <v>918</v>
      </c>
      <c r="V196" s="11" t="s">
        <v>10</v>
      </c>
      <c r="W196" s="11"/>
      <c r="X196" s="1" t="s">
        <v>153</v>
      </c>
      <c r="Y196" s="11">
        <v>40002</v>
      </c>
      <c r="Z196" s="1" t="s">
        <v>10</v>
      </c>
      <c r="AA196" s="26" t="s">
        <v>13</v>
      </c>
      <c r="AB196" s="1" t="s">
        <v>58</v>
      </c>
    </row>
    <row r="197" spans="1:28" x14ac:dyDescent="0.35">
      <c r="A197" s="13"/>
      <c r="B197" s="14" t="s">
        <v>0</v>
      </c>
      <c r="C197" s="19" t="s">
        <v>685</v>
      </c>
      <c r="D197" s="2">
        <v>773358400</v>
      </c>
      <c r="E197" s="19">
        <v>56933920231</v>
      </c>
      <c r="F197" s="33">
        <v>43798</v>
      </c>
      <c r="G197" s="7">
        <f t="shared" ca="1" si="20"/>
        <v>44749</v>
      </c>
      <c r="H197" s="21">
        <f t="shared" ca="1" si="23"/>
        <v>31</v>
      </c>
      <c r="I197" s="21" t="s">
        <v>2</v>
      </c>
      <c r="J197" s="19" t="s">
        <v>989</v>
      </c>
      <c r="K197" s="2" t="s">
        <v>990</v>
      </c>
      <c r="L197" s="2" t="s">
        <v>16</v>
      </c>
      <c r="M197" s="17">
        <v>43798</v>
      </c>
      <c r="N197" s="7">
        <f t="shared" ca="1" si="21"/>
        <v>44749</v>
      </c>
      <c r="O197" s="21">
        <f t="shared" ca="1" si="24"/>
        <v>31</v>
      </c>
      <c r="P197" s="14">
        <f t="shared" ca="1" si="22"/>
        <v>13</v>
      </c>
      <c r="Q197" s="15" t="str">
        <f t="shared" ca="1" si="25"/>
        <v>Terminado</v>
      </c>
      <c r="R197" s="2" t="s">
        <v>6</v>
      </c>
      <c r="S197" s="2" t="s">
        <v>7</v>
      </c>
      <c r="T197" s="2" t="s">
        <v>991</v>
      </c>
      <c r="U197" s="2" t="s">
        <v>285</v>
      </c>
      <c r="V197" s="19" t="s">
        <v>10</v>
      </c>
      <c r="W197" s="19"/>
      <c r="X197" s="2" t="s">
        <v>992</v>
      </c>
      <c r="Y197" s="19">
        <v>40002</v>
      </c>
      <c r="Z197" s="2" t="s">
        <v>10</v>
      </c>
      <c r="AA197" s="20" t="s">
        <v>13</v>
      </c>
      <c r="AB197" s="2" t="s">
        <v>13</v>
      </c>
    </row>
    <row r="198" spans="1:28" x14ac:dyDescent="0.35">
      <c r="A198" s="5"/>
      <c r="B198" s="6" t="s">
        <v>0</v>
      </c>
      <c r="C198" s="11" t="s">
        <v>685</v>
      </c>
      <c r="D198" s="1">
        <v>773358400</v>
      </c>
      <c r="E198" s="11">
        <v>56940037820</v>
      </c>
      <c r="F198" s="32">
        <v>43798</v>
      </c>
      <c r="G198" s="7">
        <f t="shared" ca="1" si="20"/>
        <v>44749</v>
      </c>
      <c r="H198" s="26">
        <f t="shared" ca="1" si="23"/>
        <v>31</v>
      </c>
      <c r="I198" s="6" t="s">
        <v>2</v>
      </c>
      <c r="J198" s="11" t="s">
        <v>993</v>
      </c>
      <c r="K198" s="1" t="s">
        <v>994</v>
      </c>
      <c r="L198" s="1" t="s">
        <v>938</v>
      </c>
      <c r="M198" s="9">
        <v>44594</v>
      </c>
      <c r="N198" s="7">
        <f t="shared" ca="1" si="21"/>
        <v>44749</v>
      </c>
      <c r="O198" s="26">
        <f t="shared" ca="1" si="24"/>
        <v>5</v>
      </c>
      <c r="P198" s="6">
        <f t="shared" ca="1" si="22"/>
        <v>-13</v>
      </c>
      <c r="Q198" s="7" t="str">
        <f t="shared" ca="1" si="25"/>
        <v>En Arriendo</v>
      </c>
      <c r="R198" s="1" t="s">
        <v>6</v>
      </c>
      <c r="S198" s="1" t="s">
        <v>7</v>
      </c>
      <c r="T198" s="43" t="s">
        <v>205</v>
      </c>
      <c r="U198" s="1" t="s">
        <v>206</v>
      </c>
      <c r="V198" s="11" t="s">
        <v>10</v>
      </c>
      <c r="W198" s="11"/>
      <c r="X198" s="1" t="s">
        <v>56</v>
      </c>
      <c r="Y198" s="11">
        <v>120004</v>
      </c>
      <c r="Z198" s="1" t="s">
        <v>207</v>
      </c>
      <c r="AA198" s="12" t="s">
        <v>13</v>
      </c>
      <c r="AB198" s="1" t="s">
        <v>58</v>
      </c>
    </row>
    <row r="199" spans="1:28" x14ac:dyDescent="0.35">
      <c r="A199" s="13"/>
      <c r="B199" s="14" t="s">
        <v>0</v>
      </c>
      <c r="C199" s="19" t="s">
        <v>685</v>
      </c>
      <c r="D199" s="2">
        <v>773358400</v>
      </c>
      <c r="E199" s="19">
        <v>56940037821</v>
      </c>
      <c r="F199" s="33">
        <v>43805</v>
      </c>
      <c r="G199" s="7">
        <f t="shared" ca="1" si="20"/>
        <v>44749</v>
      </c>
      <c r="H199" s="21">
        <f t="shared" ca="1" si="23"/>
        <v>31</v>
      </c>
      <c r="I199" s="21" t="s">
        <v>2</v>
      </c>
      <c r="J199" s="19" t="s">
        <v>995</v>
      </c>
      <c r="K199" s="2" t="s">
        <v>996</v>
      </c>
      <c r="L199" s="2" t="s">
        <v>16</v>
      </c>
      <c r="M199" s="17">
        <v>43805</v>
      </c>
      <c r="N199" s="7">
        <f t="shared" ca="1" si="21"/>
        <v>44749</v>
      </c>
      <c r="O199" s="21">
        <f t="shared" ca="1" si="24"/>
        <v>31</v>
      </c>
      <c r="P199" s="14">
        <f t="shared" ca="1" si="22"/>
        <v>13</v>
      </c>
      <c r="Q199" s="15" t="str">
        <f t="shared" ca="1" si="25"/>
        <v>Terminado</v>
      </c>
      <c r="R199" s="2" t="s">
        <v>6</v>
      </c>
      <c r="S199" s="2" t="s">
        <v>7</v>
      </c>
      <c r="T199" s="2" t="s">
        <v>997</v>
      </c>
      <c r="U199" s="2" t="s">
        <v>105</v>
      </c>
      <c r="V199" s="19" t="s">
        <v>106</v>
      </c>
      <c r="W199" s="19"/>
      <c r="X199" s="2" t="s">
        <v>180</v>
      </c>
      <c r="Y199" s="19">
        <v>50001</v>
      </c>
      <c r="Z199" s="2" t="s">
        <v>108</v>
      </c>
      <c r="AA199" s="20" t="s">
        <v>13</v>
      </c>
      <c r="AB199" s="2" t="s">
        <v>58</v>
      </c>
    </row>
    <row r="200" spans="1:28" x14ac:dyDescent="0.35">
      <c r="A200" s="5"/>
      <c r="B200" s="6" t="s">
        <v>0</v>
      </c>
      <c r="C200" s="11" t="s">
        <v>685</v>
      </c>
      <c r="D200" s="1">
        <v>773358400</v>
      </c>
      <c r="E200" s="11">
        <v>56940102380</v>
      </c>
      <c r="F200" s="32">
        <v>43788</v>
      </c>
      <c r="G200" s="7">
        <f t="shared" ca="1" si="20"/>
        <v>44749</v>
      </c>
      <c r="H200" s="26">
        <f t="shared" ca="1" si="23"/>
        <v>31</v>
      </c>
      <c r="I200" s="6" t="s">
        <v>2</v>
      </c>
      <c r="J200" s="11" t="s">
        <v>998</v>
      </c>
      <c r="K200" s="1" t="s">
        <v>999</v>
      </c>
      <c r="L200" s="1" t="s">
        <v>938</v>
      </c>
      <c r="M200" s="9">
        <v>44594</v>
      </c>
      <c r="N200" s="7">
        <f t="shared" ca="1" si="21"/>
        <v>44749</v>
      </c>
      <c r="O200" s="26">
        <f t="shared" ca="1" si="24"/>
        <v>5</v>
      </c>
      <c r="P200" s="6">
        <f t="shared" ca="1" si="22"/>
        <v>-13</v>
      </c>
      <c r="Q200" s="7" t="str">
        <f t="shared" ca="1" si="25"/>
        <v>En Arriendo</v>
      </c>
      <c r="R200" s="1" t="s">
        <v>6</v>
      </c>
      <c r="S200" s="1" t="s">
        <v>7</v>
      </c>
      <c r="T200" s="1" t="s">
        <v>1000</v>
      </c>
      <c r="U200" s="1" t="s">
        <v>105</v>
      </c>
      <c r="V200" s="11" t="s">
        <v>446</v>
      </c>
      <c r="W200" s="11"/>
      <c r="X200" s="1" t="s">
        <v>553</v>
      </c>
      <c r="Y200" s="11">
        <v>80007</v>
      </c>
      <c r="Z200" s="1" t="s">
        <v>589</v>
      </c>
      <c r="AA200" s="12" t="s">
        <v>13</v>
      </c>
      <c r="AB200" s="1" t="s">
        <v>13</v>
      </c>
    </row>
    <row r="201" spans="1:28" x14ac:dyDescent="0.35">
      <c r="A201" s="13"/>
      <c r="B201" s="14" t="s">
        <v>0</v>
      </c>
      <c r="C201" s="19" t="s">
        <v>685</v>
      </c>
      <c r="D201" s="2">
        <v>773358400</v>
      </c>
      <c r="E201" s="19">
        <v>56940173068</v>
      </c>
      <c r="F201" s="33">
        <v>43937</v>
      </c>
      <c r="G201" s="7">
        <f t="shared" ca="1" si="20"/>
        <v>44749</v>
      </c>
      <c r="H201" s="21">
        <f t="shared" ca="1" si="23"/>
        <v>26</v>
      </c>
      <c r="I201" s="6" t="s">
        <v>2</v>
      </c>
      <c r="J201" s="19" t="s">
        <v>1001</v>
      </c>
      <c r="K201" s="2" t="s">
        <v>1002</v>
      </c>
      <c r="L201" s="2" t="s">
        <v>53</v>
      </c>
      <c r="M201" s="17">
        <v>44238</v>
      </c>
      <c r="N201" s="7">
        <f t="shared" ca="1" si="21"/>
        <v>44749</v>
      </c>
      <c r="O201" s="21">
        <f t="shared" ca="1" si="24"/>
        <v>16</v>
      </c>
      <c r="P201" s="14">
        <f t="shared" ca="1" si="22"/>
        <v>-2</v>
      </c>
      <c r="Q201" s="15" t="str">
        <f t="shared" ca="1" si="25"/>
        <v>En Arriendo</v>
      </c>
      <c r="R201" s="2" t="s">
        <v>6</v>
      </c>
      <c r="S201" s="2" t="s">
        <v>7</v>
      </c>
      <c r="T201" s="2" t="s">
        <v>1003</v>
      </c>
      <c r="U201" s="2" t="s">
        <v>125</v>
      </c>
      <c r="V201" s="19" t="s">
        <v>446</v>
      </c>
      <c r="W201" s="19"/>
      <c r="X201" s="2" t="s">
        <v>1004</v>
      </c>
      <c r="Y201" s="19">
        <v>70001</v>
      </c>
      <c r="Z201" s="2" t="s">
        <v>139</v>
      </c>
      <c r="AA201" s="20" t="s">
        <v>13</v>
      </c>
      <c r="AB201" s="2" t="s">
        <v>58</v>
      </c>
    </row>
    <row r="202" spans="1:28" x14ac:dyDescent="0.35">
      <c r="A202" s="5"/>
      <c r="B202" s="6" t="s">
        <v>0</v>
      </c>
      <c r="C202" s="11" t="s">
        <v>685</v>
      </c>
      <c r="D202" s="1">
        <v>773358400</v>
      </c>
      <c r="E202" s="11">
        <v>56940438534</v>
      </c>
      <c r="F202" s="32">
        <v>43805</v>
      </c>
      <c r="G202" s="7">
        <f t="shared" ca="1" si="20"/>
        <v>44749</v>
      </c>
      <c r="H202" s="26">
        <f t="shared" ca="1" si="23"/>
        <v>31</v>
      </c>
      <c r="I202" s="6" t="s">
        <v>2</v>
      </c>
      <c r="J202" s="11" t="s">
        <v>1005</v>
      </c>
      <c r="K202" s="1" t="s">
        <v>1006</v>
      </c>
      <c r="L202" s="1" t="s">
        <v>16</v>
      </c>
      <c r="M202" s="9">
        <v>43805</v>
      </c>
      <c r="N202" s="7">
        <f t="shared" ca="1" si="21"/>
        <v>44749</v>
      </c>
      <c r="O202" s="26">
        <f t="shared" ca="1" si="24"/>
        <v>31</v>
      </c>
      <c r="P202" s="6">
        <f t="shared" ca="1" si="22"/>
        <v>13</v>
      </c>
      <c r="Q202" s="7" t="str">
        <f t="shared" ca="1" si="25"/>
        <v>Terminado</v>
      </c>
      <c r="R202" s="1" t="s">
        <v>6</v>
      </c>
      <c r="S202" s="1" t="s">
        <v>7</v>
      </c>
      <c r="T202" s="1" t="s">
        <v>1007</v>
      </c>
      <c r="U202" s="1" t="s">
        <v>105</v>
      </c>
      <c r="V202" s="11" t="s">
        <v>35</v>
      </c>
      <c r="W202" s="11"/>
      <c r="X202" s="1" t="s">
        <v>1008</v>
      </c>
      <c r="Y202" s="11">
        <v>40002</v>
      </c>
      <c r="Z202" s="1" t="s">
        <v>10</v>
      </c>
      <c r="AA202" s="12" t="s">
        <v>13</v>
      </c>
      <c r="AB202" s="1" t="s">
        <v>58</v>
      </c>
    </row>
    <row r="203" spans="1:28" x14ac:dyDescent="0.35">
      <c r="A203" s="13"/>
      <c r="B203" s="14" t="s">
        <v>0</v>
      </c>
      <c r="C203" s="19" t="s">
        <v>685</v>
      </c>
      <c r="D203" s="2">
        <v>773358400</v>
      </c>
      <c r="E203" s="19">
        <v>56940438540</v>
      </c>
      <c r="F203" s="33">
        <v>44064</v>
      </c>
      <c r="G203" s="7">
        <f t="shared" ca="1" si="20"/>
        <v>44749</v>
      </c>
      <c r="H203" s="21">
        <f t="shared" ca="1" si="23"/>
        <v>22</v>
      </c>
      <c r="I203" s="21" t="s">
        <v>2</v>
      </c>
      <c r="J203" s="19" t="s">
        <v>1009</v>
      </c>
      <c r="K203" s="2" t="s">
        <v>1010</v>
      </c>
      <c r="L203" s="2" t="s">
        <v>1011</v>
      </c>
      <c r="M203" s="17">
        <v>44064</v>
      </c>
      <c r="N203" s="7">
        <f t="shared" ca="1" si="21"/>
        <v>44749</v>
      </c>
      <c r="O203" s="21">
        <f t="shared" ca="1" si="24"/>
        <v>22</v>
      </c>
      <c r="P203" s="14">
        <f t="shared" ca="1" si="22"/>
        <v>4</v>
      </c>
      <c r="Q203" s="15" t="str">
        <f t="shared" ca="1" si="25"/>
        <v>Terminado</v>
      </c>
      <c r="R203" s="2" t="s">
        <v>6</v>
      </c>
      <c r="S203" s="2" t="s">
        <v>7</v>
      </c>
      <c r="T203" s="2" t="s">
        <v>1012</v>
      </c>
      <c r="U203" s="2" t="s">
        <v>42</v>
      </c>
      <c r="V203" s="19" t="s">
        <v>558</v>
      </c>
      <c r="W203" s="19"/>
      <c r="X203" s="2" t="s">
        <v>557</v>
      </c>
      <c r="Y203" s="19">
        <v>60001</v>
      </c>
      <c r="Z203" s="2" t="s">
        <v>558</v>
      </c>
      <c r="AA203" s="20" t="s">
        <v>13</v>
      </c>
      <c r="AB203" s="2" t="s">
        <v>58</v>
      </c>
    </row>
    <row r="204" spans="1:28" x14ac:dyDescent="0.35">
      <c r="A204" s="5"/>
      <c r="B204" s="6" t="s">
        <v>0</v>
      </c>
      <c r="C204" s="11" t="s">
        <v>685</v>
      </c>
      <c r="D204" s="1">
        <v>773358400</v>
      </c>
      <c r="E204" s="11">
        <v>56941291582</v>
      </c>
      <c r="F204" s="32">
        <v>44243</v>
      </c>
      <c r="G204" s="7">
        <f t="shared" ca="1" si="20"/>
        <v>44749</v>
      </c>
      <c r="H204" s="26">
        <f t="shared" ca="1" si="23"/>
        <v>16</v>
      </c>
      <c r="I204" s="6" t="s">
        <v>2</v>
      </c>
      <c r="J204" s="11" t="s">
        <v>1013</v>
      </c>
      <c r="K204" s="1" t="s">
        <v>1014</v>
      </c>
      <c r="L204" s="1" t="s">
        <v>1015</v>
      </c>
      <c r="M204" s="9">
        <v>44243</v>
      </c>
      <c r="N204" s="7">
        <f t="shared" ca="1" si="21"/>
        <v>44749</v>
      </c>
      <c r="O204" s="26">
        <f t="shared" ca="1" si="24"/>
        <v>16</v>
      </c>
      <c r="P204" s="6">
        <f t="shared" ca="1" si="22"/>
        <v>-2</v>
      </c>
      <c r="Q204" s="7" t="str">
        <f t="shared" ca="1" si="25"/>
        <v>En Arriendo</v>
      </c>
      <c r="R204" s="1" t="s">
        <v>542</v>
      </c>
      <c r="S204" s="1" t="s">
        <v>7</v>
      </c>
      <c r="T204" s="1" t="s">
        <v>1016</v>
      </c>
      <c r="U204" s="1" t="s">
        <v>285</v>
      </c>
      <c r="V204" s="11" t="s">
        <v>10</v>
      </c>
      <c r="W204" s="11"/>
      <c r="X204" s="1" t="s">
        <v>68</v>
      </c>
      <c r="Y204" s="11">
        <v>40002</v>
      </c>
      <c r="Z204" s="1" t="s">
        <v>10</v>
      </c>
      <c r="AA204" s="12" t="s">
        <v>13</v>
      </c>
      <c r="AB204" s="1" t="s">
        <v>13</v>
      </c>
    </row>
    <row r="205" spans="1:28" x14ac:dyDescent="0.35">
      <c r="A205" s="5"/>
      <c r="B205" s="6" t="s">
        <v>0</v>
      </c>
      <c r="C205" s="11" t="s">
        <v>685</v>
      </c>
      <c r="D205" s="1">
        <v>773358400</v>
      </c>
      <c r="E205" s="11">
        <v>56941317971</v>
      </c>
      <c r="F205" s="32">
        <v>44243</v>
      </c>
      <c r="G205" s="7">
        <f t="shared" ca="1" si="20"/>
        <v>44749</v>
      </c>
      <c r="H205" s="26">
        <f t="shared" ca="1" si="23"/>
        <v>16</v>
      </c>
      <c r="I205" s="6" t="s">
        <v>2</v>
      </c>
      <c r="J205" s="11" t="s">
        <v>1020</v>
      </c>
      <c r="K205" s="1" t="s">
        <v>1021</v>
      </c>
      <c r="L205" s="1" t="s">
        <v>1015</v>
      </c>
      <c r="M205" s="9">
        <v>44243</v>
      </c>
      <c r="N205" s="7">
        <f t="shared" ca="1" si="21"/>
        <v>44749</v>
      </c>
      <c r="O205" s="26">
        <f t="shared" ca="1" si="24"/>
        <v>16</v>
      </c>
      <c r="P205" s="6">
        <f t="shared" ca="1" si="22"/>
        <v>-2</v>
      </c>
      <c r="Q205" s="7" t="str">
        <f t="shared" ca="1" si="25"/>
        <v>En Arriendo</v>
      </c>
      <c r="R205" s="1" t="s">
        <v>542</v>
      </c>
      <c r="S205" s="1" t="s">
        <v>7</v>
      </c>
      <c r="T205" s="1" t="s">
        <v>495</v>
      </c>
      <c r="U205" s="1" t="s">
        <v>125</v>
      </c>
      <c r="V205" s="11" t="s">
        <v>215</v>
      </c>
      <c r="W205" s="11"/>
      <c r="X205" s="1" t="s">
        <v>1022</v>
      </c>
      <c r="Y205" s="11">
        <v>40002</v>
      </c>
      <c r="Z205" s="1" t="s">
        <v>10</v>
      </c>
      <c r="AA205" s="12" t="s">
        <v>13</v>
      </c>
      <c r="AB205" s="1" t="s">
        <v>13</v>
      </c>
    </row>
    <row r="206" spans="1:28" x14ac:dyDescent="0.35">
      <c r="A206" s="5"/>
      <c r="B206" s="6" t="s">
        <v>0</v>
      </c>
      <c r="C206" s="11" t="s">
        <v>685</v>
      </c>
      <c r="D206" s="1">
        <v>773358400</v>
      </c>
      <c r="E206" s="11">
        <v>56942132983</v>
      </c>
      <c r="F206" s="32">
        <v>44055</v>
      </c>
      <c r="G206" s="7">
        <f t="shared" ca="1" si="20"/>
        <v>44749</v>
      </c>
      <c r="H206" s="26">
        <f t="shared" ca="1" si="23"/>
        <v>22</v>
      </c>
      <c r="I206" s="6" t="s">
        <v>2</v>
      </c>
      <c r="J206" s="11" t="s">
        <v>1025</v>
      </c>
      <c r="K206" s="1" t="s">
        <v>1026</v>
      </c>
      <c r="L206" s="1" t="s">
        <v>53</v>
      </c>
      <c r="M206" s="9">
        <v>44055</v>
      </c>
      <c r="N206" s="7">
        <f t="shared" ca="1" si="21"/>
        <v>44749</v>
      </c>
      <c r="O206" s="26">
        <f t="shared" ca="1" si="24"/>
        <v>22</v>
      </c>
      <c r="P206" s="6">
        <f t="shared" ca="1" si="22"/>
        <v>4</v>
      </c>
      <c r="Q206" s="7" t="str">
        <f t="shared" ca="1" si="25"/>
        <v>Terminado</v>
      </c>
      <c r="R206" s="1" t="s">
        <v>6</v>
      </c>
      <c r="S206" s="1" t="s">
        <v>7</v>
      </c>
      <c r="T206" s="1" t="s">
        <v>1027</v>
      </c>
      <c r="U206" s="1" t="s">
        <v>285</v>
      </c>
      <c r="V206" s="11" t="s">
        <v>446</v>
      </c>
      <c r="W206" s="11"/>
      <c r="X206" s="1" t="s">
        <v>944</v>
      </c>
      <c r="Y206" s="11">
        <v>70007</v>
      </c>
      <c r="Z206" s="1" t="s">
        <v>139</v>
      </c>
      <c r="AA206" s="12" t="s">
        <v>13</v>
      </c>
      <c r="AB206" s="1" t="s">
        <v>58</v>
      </c>
    </row>
    <row r="207" spans="1:28" x14ac:dyDescent="0.35">
      <c r="A207" s="13"/>
      <c r="B207" s="14" t="s">
        <v>0</v>
      </c>
      <c r="C207" s="19" t="s">
        <v>685</v>
      </c>
      <c r="D207" s="2">
        <v>773358400</v>
      </c>
      <c r="E207" s="19">
        <v>56942132985</v>
      </c>
      <c r="F207" s="33">
        <v>43677</v>
      </c>
      <c r="G207" s="7">
        <f t="shared" ca="1" si="20"/>
        <v>44749</v>
      </c>
      <c r="H207" s="21">
        <f t="shared" ca="1" si="23"/>
        <v>35</v>
      </c>
      <c r="I207" s="6" t="s">
        <v>2</v>
      </c>
      <c r="J207" s="19" t="s">
        <v>1028</v>
      </c>
      <c r="K207" s="2" t="s">
        <v>1029</v>
      </c>
      <c r="L207" s="2" t="s">
        <v>938</v>
      </c>
      <c r="M207" s="17">
        <v>44594</v>
      </c>
      <c r="N207" s="7">
        <f t="shared" ca="1" si="21"/>
        <v>44749</v>
      </c>
      <c r="O207" s="21">
        <f t="shared" ca="1" si="24"/>
        <v>5</v>
      </c>
      <c r="P207" s="14">
        <f t="shared" ca="1" si="22"/>
        <v>-13</v>
      </c>
      <c r="Q207" s="15" t="str">
        <f t="shared" ca="1" si="25"/>
        <v>En Arriendo</v>
      </c>
      <c r="R207" s="2" t="s">
        <v>6</v>
      </c>
      <c r="S207" s="2" t="s">
        <v>7</v>
      </c>
      <c r="T207" s="2" t="s">
        <v>446</v>
      </c>
      <c r="U207" s="2" t="s">
        <v>285</v>
      </c>
      <c r="V207" s="19" t="s">
        <v>446</v>
      </c>
      <c r="W207" s="19"/>
      <c r="X207" s="2" t="s">
        <v>553</v>
      </c>
      <c r="Y207" s="19">
        <v>70002</v>
      </c>
      <c r="Z207" s="2" t="s">
        <v>139</v>
      </c>
      <c r="AA207" s="20" t="s">
        <v>13</v>
      </c>
      <c r="AB207" s="2" t="s">
        <v>13</v>
      </c>
    </row>
    <row r="208" spans="1:28" x14ac:dyDescent="0.35">
      <c r="A208" s="5"/>
      <c r="B208" s="6" t="s">
        <v>0</v>
      </c>
      <c r="C208" s="11" t="s">
        <v>685</v>
      </c>
      <c r="D208" s="1">
        <v>773358400</v>
      </c>
      <c r="E208" s="11">
        <v>56942132986</v>
      </c>
      <c r="F208" s="32">
        <v>43707</v>
      </c>
      <c r="G208" s="7">
        <f t="shared" ca="1" si="20"/>
        <v>44749</v>
      </c>
      <c r="H208" s="26">
        <f t="shared" ca="1" si="23"/>
        <v>34</v>
      </c>
      <c r="I208" s="26" t="s">
        <v>2</v>
      </c>
      <c r="J208" s="11" t="s">
        <v>1030</v>
      </c>
      <c r="K208" s="1" t="s">
        <v>1031</v>
      </c>
      <c r="L208" s="1" t="s">
        <v>938</v>
      </c>
      <c r="M208" s="9">
        <v>44594</v>
      </c>
      <c r="N208" s="7">
        <f t="shared" ca="1" si="21"/>
        <v>44749</v>
      </c>
      <c r="O208" s="26">
        <f t="shared" ca="1" si="24"/>
        <v>5</v>
      </c>
      <c r="P208" s="6">
        <f t="shared" ca="1" si="22"/>
        <v>-13</v>
      </c>
      <c r="Q208" s="7" t="str">
        <f t="shared" ca="1" si="25"/>
        <v>En Arriendo</v>
      </c>
      <c r="R208" s="1" t="s">
        <v>6</v>
      </c>
      <c r="S208" s="1" t="s">
        <v>7</v>
      </c>
      <c r="T208" s="1" t="s">
        <v>1032</v>
      </c>
      <c r="U208" s="1" t="s">
        <v>125</v>
      </c>
      <c r="V208" s="11" t="s">
        <v>136</v>
      </c>
      <c r="W208" s="11"/>
      <c r="X208" s="1" t="s">
        <v>1033</v>
      </c>
      <c r="Y208" s="11">
        <v>40002</v>
      </c>
      <c r="Z208" s="1" t="s">
        <v>10</v>
      </c>
      <c r="AA208" s="12" t="s">
        <v>13</v>
      </c>
      <c r="AB208" s="1" t="s">
        <v>58</v>
      </c>
    </row>
    <row r="209" spans="1:28" x14ac:dyDescent="0.35">
      <c r="A209" s="5"/>
      <c r="B209" s="6" t="s">
        <v>0</v>
      </c>
      <c r="C209" s="11" t="s">
        <v>685</v>
      </c>
      <c r="D209" s="1">
        <v>773358400</v>
      </c>
      <c r="E209" s="11">
        <v>56944129259</v>
      </c>
      <c r="F209" s="32">
        <v>43798</v>
      </c>
      <c r="G209" s="7">
        <f t="shared" ca="1" si="20"/>
        <v>44749</v>
      </c>
      <c r="H209" s="26">
        <f t="shared" ca="1" si="23"/>
        <v>31</v>
      </c>
      <c r="I209" s="6" t="s">
        <v>2</v>
      </c>
      <c r="J209" s="11" t="s">
        <v>1037</v>
      </c>
      <c r="K209" s="1" t="s">
        <v>1038</v>
      </c>
      <c r="L209" s="1" t="s">
        <v>938</v>
      </c>
      <c r="M209" s="9">
        <v>44594</v>
      </c>
      <c r="N209" s="7">
        <f t="shared" ca="1" si="21"/>
        <v>44749</v>
      </c>
      <c r="O209" s="26">
        <f t="shared" ca="1" si="24"/>
        <v>5</v>
      </c>
      <c r="P209" s="6">
        <f t="shared" ca="1" si="22"/>
        <v>-13</v>
      </c>
      <c r="Q209" s="7" t="str">
        <f t="shared" ca="1" si="25"/>
        <v>En Arriendo</v>
      </c>
      <c r="R209" s="1" t="s">
        <v>6</v>
      </c>
      <c r="S209" s="1" t="s">
        <v>7</v>
      </c>
      <c r="T209" s="43" t="s">
        <v>11</v>
      </c>
      <c r="U209" s="1" t="s">
        <v>55</v>
      </c>
      <c r="V209" s="11" t="s">
        <v>10</v>
      </c>
      <c r="W209" s="11"/>
      <c r="X209" s="1" t="s">
        <v>11</v>
      </c>
      <c r="Y209" s="11">
        <v>120001</v>
      </c>
      <c r="Z209" s="1" t="s">
        <v>57</v>
      </c>
      <c r="AA209" s="12" t="s">
        <v>13</v>
      </c>
      <c r="AB209" s="1" t="s">
        <v>13</v>
      </c>
    </row>
    <row r="210" spans="1:28" x14ac:dyDescent="0.35">
      <c r="A210" s="13"/>
      <c r="B210" s="14" t="s">
        <v>0</v>
      </c>
      <c r="C210" s="19" t="s">
        <v>685</v>
      </c>
      <c r="D210" s="2">
        <v>773358400</v>
      </c>
      <c r="E210" s="19">
        <v>56944129265</v>
      </c>
      <c r="F210" s="33">
        <v>44156</v>
      </c>
      <c r="G210" s="7">
        <f t="shared" ca="1" si="20"/>
        <v>44749</v>
      </c>
      <c r="H210" s="21">
        <f t="shared" ca="1" si="23"/>
        <v>19</v>
      </c>
      <c r="I210" s="21" t="s">
        <v>2</v>
      </c>
      <c r="J210" s="19" t="s">
        <v>1039</v>
      </c>
      <c r="K210" s="2" t="s">
        <v>1040</v>
      </c>
      <c r="L210" s="2" t="s">
        <v>53</v>
      </c>
      <c r="M210" s="17">
        <v>44156</v>
      </c>
      <c r="N210" s="7">
        <f t="shared" ca="1" si="21"/>
        <v>44749</v>
      </c>
      <c r="O210" s="21">
        <f t="shared" ca="1" si="24"/>
        <v>19</v>
      </c>
      <c r="P210" s="14">
        <f t="shared" ca="1" si="22"/>
        <v>1</v>
      </c>
      <c r="Q210" s="15" t="str">
        <f t="shared" ca="1" si="25"/>
        <v>Terminado</v>
      </c>
      <c r="R210" s="2" t="s">
        <v>455</v>
      </c>
      <c r="S210" s="2" t="s">
        <v>7</v>
      </c>
      <c r="T210" s="2" t="s">
        <v>1041</v>
      </c>
      <c r="U210" s="2" t="s">
        <v>42</v>
      </c>
      <c r="V210" s="19" t="s">
        <v>1042</v>
      </c>
      <c r="W210" s="19"/>
      <c r="X210" s="2" t="s">
        <v>1043</v>
      </c>
      <c r="Y210" s="19">
        <v>90002</v>
      </c>
      <c r="Z210" s="2" t="s">
        <v>322</v>
      </c>
      <c r="AA210" s="20" t="s">
        <v>13</v>
      </c>
      <c r="AB210" s="2" t="s">
        <v>13</v>
      </c>
    </row>
    <row r="211" spans="1:28" x14ac:dyDescent="0.35">
      <c r="A211" s="13"/>
      <c r="B211" s="14" t="s">
        <v>0</v>
      </c>
      <c r="C211" s="19" t="s">
        <v>685</v>
      </c>
      <c r="D211" s="2">
        <v>773358400</v>
      </c>
      <c r="E211" s="19">
        <v>56944229631</v>
      </c>
      <c r="F211" s="33">
        <v>43706</v>
      </c>
      <c r="G211" s="7">
        <f t="shared" ca="1" si="20"/>
        <v>44749</v>
      </c>
      <c r="H211" s="21">
        <f t="shared" ca="1" si="23"/>
        <v>34</v>
      </c>
      <c r="I211" s="21" t="s">
        <v>2</v>
      </c>
      <c r="J211" s="19" t="s">
        <v>1047</v>
      </c>
      <c r="K211" s="2" t="s">
        <v>1048</v>
      </c>
      <c r="L211" s="2" t="s">
        <v>270</v>
      </c>
      <c r="M211" s="17">
        <v>44237</v>
      </c>
      <c r="N211" s="7">
        <f t="shared" ca="1" si="21"/>
        <v>44749</v>
      </c>
      <c r="O211" s="21">
        <f t="shared" ca="1" si="24"/>
        <v>16</v>
      </c>
      <c r="P211" s="14">
        <f t="shared" ca="1" si="22"/>
        <v>-2</v>
      </c>
      <c r="Q211" s="15" t="str">
        <f t="shared" ca="1" si="25"/>
        <v>En Arriendo</v>
      </c>
      <c r="R211" s="2" t="s">
        <v>542</v>
      </c>
      <c r="S211" s="2" t="s">
        <v>7</v>
      </c>
      <c r="T211" s="2" t="s">
        <v>1049</v>
      </c>
      <c r="U211" s="2" t="s">
        <v>42</v>
      </c>
      <c r="V211" s="19" t="s">
        <v>1764</v>
      </c>
      <c r="W211" s="19"/>
      <c r="X211" s="2" t="s">
        <v>708</v>
      </c>
      <c r="Y211" s="19">
        <v>110001</v>
      </c>
      <c r="Z211" s="2" t="s">
        <v>709</v>
      </c>
      <c r="AA211" s="20" t="s">
        <v>13</v>
      </c>
      <c r="AB211" s="2" t="s">
        <v>13</v>
      </c>
    </row>
    <row r="212" spans="1:28" x14ac:dyDescent="0.35">
      <c r="A212" s="5"/>
      <c r="B212" s="6" t="s">
        <v>0</v>
      </c>
      <c r="C212" s="11" t="s">
        <v>685</v>
      </c>
      <c r="D212" s="1">
        <v>773358400</v>
      </c>
      <c r="E212" s="11">
        <v>56944374802</v>
      </c>
      <c r="F212" s="32">
        <v>43788</v>
      </c>
      <c r="G212" s="7">
        <f t="shared" ca="1" si="20"/>
        <v>44749</v>
      </c>
      <c r="H212" s="26">
        <f t="shared" ca="1" si="23"/>
        <v>31</v>
      </c>
      <c r="I212" s="6" t="s">
        <v>2</v>
      </c>
      <c r="J212" s="11" t="s">
        <v>1050</v>
      </c>
      <c r="K212" s="1" t="s">
        <v>1051</v>
      </c>
      <c r="L212" s="1" t="s">
        <v>938</v>
      </c>
      <c r="M212" s="9">
        <v>44594</v>
      </c>
      <c r="N212" s="7">
        <f t="shared" ca="1" si="21"/>
        <v>44749</v>
      </c>
      <c r="O212" s="26">
        <f t="shared" ca="1" si="24"/>
        <v>5</v>
      </c>
      <c r="P212" s="6">
        <f t="shared" ca="1" si="22"/>
        <v>-13</v>
      </c>
      <c r="Q212" s="7" t="str">
        <f t="shared" ca="1" si="25"/>
        <v>En Arriendo</v>
      </c>
      <c r="R212" s="1" t="s">
        <v>6</v>
      </c>
      <c r="S212" s="1" t="s">
        <v>7</v>
      </c>
      <c r="T212" s="1" t="s">
        <v>1052</v>
      </c>
      <c r="U212" s="1" t="s">
        <v>105</v>
      </c>
      <c r="V212" s="11" t="s">
        <v>106</v>
      </c>
      <c r="W212" s="11"/>
      <c r="X212" s="1" t="s">
        <v>180</v>
      </c>
      <c r="Y212" s="11">
        <v>50001</v>
      </c>
      <c r="Z212" s="1" t="s">
        <v>108</v>
      </c>
      <c r="AA212" s="12" t="s">
        <v>13</v>
      </c>
      <c r="AB212" s="1" t="s">
        <v>58</v>
      </c>
    </row>
    <row r="213" spans="1:28" x14ac:dyDescent="0.35">
      <c r="A213" s="13"/>
      <c r="B213" s="14" t="s">
        <v>0</v>
      </c>
      <c r="C213" s="19" t="s">
        <v>685</v>
      </c>
      <c r="D213" s="2">
        <v>773358400</v>
      </c>
      <c r="E213" s="19">
        <v>56944440512</v>
      </c>
      <c r="F213" s="33">
        <v>43966</v>
      </c>
      <c r="G213" s="7">
        <f t="shared" ca="1" si="20"/>
        <v>44749</v>
      </c>
      <c r="H213" s="21">
        <f t="shared" ca="1" si="23"/>
        <v>25</v>
      </c>
      <c r="I213" s="14" t="s">
        <v>2</v>
      </c>
      <c r="J213" s="19" t="s">
        <v>1053</v>
      </c>
      <c r="K213" s="2" t="s">
        <v>1054</v>
      </c>
      <c r="L213" s="2" t="s">
        <v>938</v>
      </c>
      <c r="M213" s="17">
        <v>44594</v>
      </c>
      <c r="N213" s="7">
        <f t="shared" ca="1" si="21"/>
        <v>44749</v>
      </c>
      <c r="O213" s="21">
        <f t="shared" ca="1" si="24"/>
        <v>5</v>
      </c>
      <c r="P213" s="14">
        <f t="shared" ca="1" si="22"/>
        <v>-13</v>
      </c>
      <c r="Q213" s="15" t="str">
        <f t="shared" ca="1" si="25"/>
        <v>En Arriendo</v>
      </c>
      <c r="R213" s="2" t="s">
        <v>6</v>
      </c>
      <c r="S213" s="2" t="s">
        <v>7</v>
      </c>
      <c r="T213" s="2" t="s">
        <v>1055</v>
      </c>
      <c r="U213" s="2" t="s">
        <v>285</v>
      </c>
      <c r="V213" s="19" t="s">
        <v>136</v>
      </c>
      <c r="W213" s="19"/>
      <c r="X213" s="2" t="s">
        <v>1033</v>
      </c>
      <c r="Y213" s="19">
        <v>80006</v>
      </c>
      <c r="Z213" s="2" t="s">
        <v>199</v>
      </c>
      <c r="AA213" s="20" t="s">
        <v>13</v>
      </c>
      <c r="AB213" s="2" t="s">
        <v>58</v>
      </c>
    </row>
    <row r="214" spans="1:28" x14ac:dyDescent="0.35">
      <c r="A214" s="5"/>
      <c r="B214" s="6" t="s">
        <v>0</v>
      </c>
      <c r="C214" s="11" t="s">
        <v>685</v>
      </c>
      <c r="D214" s="1">
        <v>773358400</v>
      </c>
      <c r="E214" s="11">
        <v>56944440519</v>
      </c>
      <c r="F214" s="32">
        <v>43886</v>
      </c>
      <c r="G214" s="7">
        <f t="shared" ca="1" si="20"/>
        <v>44749</v>
      </c>
      <c r="H214" s="26">
        <f t="shared" ca="1" si="23"/>
        <v>28</v>
      </c>
      <c r="I214" s="6" t="s">
        <v>2</v>
      </c>
      <c r="J214" s="11" t="s">
        <v>1056</v>
      </c>
      <c r="K214" s="1" t="s">
        <v>1057</v>
      </c>
      <c r="L214" s="1" t="s">
        <v>938</v>
      </c>
      <c r="M214" s="9">
        <v>44594</v>
      </c>
      <c r="N214" s="7">
        <f t="shared" ca="1" si="21"/>
        <v>44749</v>
      </c>
      <c r="O214" s="26">
        <f t="shared" ca="1" si="24"/>
        <v>5</v>
      </c>
      <c r="P214" s="6">
        <f t="shared" ca="1" si="22"/>
        <v>-13</v>
      </c>
      <c r="Q214" s="7" t="str">
        <f t="shared" ca="1" si="25"/>
        <v>En Arriendo</v>
      </c>
      <c r="R214" s="1" t="s">
        <v>6</v>
      </c>
      <c r="S214" s="1" t="s">
        <v>7</v>
      </c>
      <c r="T214" s="46" t="s">
        <v>1058</v>
      </c>
      <c r="U214" s="1" t="s">
        <v>492</v>
      </c>
      <c r="V214" s="11" t="s">
        <v>136</v>
      </c>
      <c r="W214" s="11"/>
      <c r="X214" s="1" t="s">
        <v>1059</v>
      </c>
      <c r="Y214" s="11">
        <v>80002</v>
      </c>
      <c r="Z214" s="1" t="s">
        <v>199</v>
      </c>
      <c r="AA214" s="12" t="s">
        <v>13</v>
      </c>
      <c r="AB214" s="1" t="s">
        <v>58</v>
      </c>
    </row>
    <row r="215" spans="1:28" x14ac:dyDescent="0.35">
      <c r="A215" s="13"/>
      <c r="B215" s="14" t="s">
        <v>0</v>
      </c>
      <c r="C215" s="19" t="s">
        <v>685</v>
      </c>
      <c r="D215" s="2">
        <v>773358400</v>
      </c>
      <c r="E215" s="19">
        <v>56944895581</v>
      </c>
      <c r="F215" s="33">
        <v>44055</v>
      </c>
      <c r="G215" s="7">
        <f t="shared" ca="1" si="20"/>
        <v>44749</v>
      </c>
      <c r="H215" s="21">
        <f t="shared" ca="1" si="23"/>
        <v>22</v>
      </c>
      <c r="I215" s="14" t="s">
        <v>2</v>
      </c>
      <c r="J215" s="19" t="s">
        <v>1060</v>
      </c>
      <c r="K215" s="2" t="s">
        <v>1061</v>
      </c>
      <c r="L215" s="2" t="s">
        <v>1011</v>
      </c>
      <c r="M215" s="17">
        <v>44055</v>
      </c>
      <c r="N215" s="7">
        <f t="shared" ca="1" si="21"/>
        <v>44749</v>
      </c>
      <c r="O215" s="21">
        <f t="shared" ca="1" si="24"/>
        <v>22</v>
      </c>
      <c r="P215" s="14">
        <f t="shared" ca="1" si="22"/>
        <v>4</v>
      </c>
      <c r="Q215" s="15" t="str">
        <f t="shared" ca="1" si="25"/>
        <v>Terminado</v>
      </c>
      <c r="R215" s="2" t="s">
        <v>6</v>
      </c>
      <c r="S215" s="2" t="s">
        <v>7</v>
      </c>
      <c r="T215" s="2" t="s">
        <v>1062</v>
      </c>
      <c r="U215" s="2" t="s">
        <v>285</v>
      </c>
      <c r="V215" s="19" t="s">
        <v>136</v>
      </c>
      <c r="W215" s="19"/>
      <c r="X215" s="2" t="s">
        <v>1062</v>
      </c>
      <c r="Y215" s="19">
        <v>80006</v>
      </c>
      <c r="Z215" s="2" t="s">
        <v>199</v>
      </c>
      <c r="AA215" s="20" t="s">
        <v>13</v>
      </c>
      <c r="AB215" s="2" t="s">
        <v>13</v>
      </c>
    </row>
    <row r="216" spans="1:28" x14ac:dyDescent="0.35">
      <c r="A216" s="5"/>
      <c r="B216" s="6" t="s">
        <v>0</v>
      </c>
      <c r="C216" s="11" t="s">
        <v>685</v>
      </c>
      <c r="D216" s="1">
        <v>773358400</v>
      </c>
      <c r="E216" s="11">
        <v>56944895588</v>
      </c>
      <c r="F216" s="32">
        <v>44119</v>
      </c>
      <c r="G216" s="7">
        <f t="shared" ca="1" si="20"/>
        <v>44749</v>
      </c>
      <c r="H216" s="26">
        <f t="shared" ca="1" si="23"/>
        <v>20</v>
      </c>
      <c r="I216" s="6" t="s">
        <v>2</v>
      </c>
      <c r="J216" s="11" t="s">
        <v>1063</v>
      </c>
      <c r="K216" s="1" t="s">
        <v>1064</v>
      </c>
      <c r="L216" s="1" t="s">
        <v>53</v>
      </c>
      <c r="M216" s="9">
        <v>44119</v>
      </c>
      <c r="N216" s="7">
        <f t="shared" ca="1" si="21"/>
        <v>44749</v>
      </c>
      <c r="O216" s="26">
        <f t="shared" ca="1" si="24"/>
        <v>20</v>
      </c>
      <c r="P216" s="6">
        <f t="shared" ca="1" si="22"/>
        <v>2</v>
      </c>
      <c r="Q216" s="7" t="str">
        <f t="shared" ca="1" si="25"/>
        <v>Terminado</v>
      </c>
      <c r="R216" s="1" t="s">
        <v>6</v>
      </c>
      <c r="S216" s="1" t="s">
        <v>7</v>
      </c>
      <c r="T216" s="1" t="s">
        <v>553</v>
      </c>
      <c r="U216" s="1" t="s">
        <v>42</v>
      </c>
      <c r="V216" s="11" t="s">
        <v>446</v>
      </c>
      <c r="W216" s="11"/>
      <c r="X216" s="1" t="s">
        <v>553</v>
      </c>
      <c r="Y216" s="11">
        <v>80002</v>
      </c>
      <c r="Z216" s="1" t="s">
        <v>199</v>
      </c>
      <c r="AA216" s="12" t="s">
        <v>13</v>
      </c>
      <c r="AB216" s="1" t="s">
        <v>13</v>
      </c>
    </row>
    <row r="217" spans="1:28" x14ac:dyDescent="0.35">
      <c r="A217" s="13"/>
      <c r="B217" s="14" t="s">
        <v>0</v>
      </c>
      <c r="C217" s="19" t="s">
        <v>685</v>
      </c>
      <c r="D217" s="2">
        <v>773358400</v>
      </c>
      <c r="E217" s="19">
        <v>56951692763</v>
      </c>
      <c r="F217" s="33">
        <v>43677</v>
      </c>
      <c r="G217" s="7">
        <f t="shared" ca="1" si="20"/>
        <v>44749</v>
      </c>
      <c r="H217" s="21">
        <f t="shared" ca="1" si="23"/>
        <v>35</v>
      </c>
      <c r="I217" s="21" t="s">
        <v>2</v>
      </c>
      <c r="J217" s="19" t="s">
        <v>1065</v>
      </c>
      <c r="K217" s="2" t="s">
        <v>1066</v>
      </c>
      <c r="L217" s="2" t="s">
        <v>16</v>
      </c>
      <c r="M217" s="17">
        <v>43677</v>
      </c>
      <c r="N217" s="7">
        <f t="shared" ca="1" si="21"/>
        <v>44749</v>
      </c>
      <c r="O217" s="21">
        <f t="shared" ca="1" si="24"/>
        <v>35</v>
      </c>
      <c r="P217" s="14">
        <f t="shared" ca="1" si="22"/>
        <v>17</v>
      </c>
      <c r="Q217" s="15" t="str">
        <f t="shared" ca="1" si="25"/>
        <v>Terminado</v>
      </c>
      <c r="R217" s="2" t="s">
        <v>6</v>
      </c>
      <c r="S217" s="2" t="s">
        <v>7</v>
      </c>
      <c r="T217" s="2" t="s">
        <v>1067</v>
      </c>
      <c r="U217" s="2" t="s">
        <v>285</v>
      </c>
      <c r="V217" s="19" t="s">
        <v>527</v>
      </c>
      <c r="W217" s="19"/>
      <c r="X217" s="2" t="s">
        <v>1068</v>
      </c>
      <c r="Y217" s="19">
        <v>80004</v>
      </c>
      <c r="Z217" s="2" t="s">
        <v>199</v>
      </c>
      <c r="AA217" s="20" t="s">
        <v>13</v>
      </c>
      <c r="AB217" s="2" t="s">
        <v>58</v>
      </c>
    </row>
    <row r="218" spans="1:28" x14ac:dyDescent="0.35">
      <c r="A218" s="13"/>
      <c r="B218" s="14" t="s">
        <v>0</v>
      </c>
      <c r="C218" s="19" t="s">
        <v>685</v>
      </c>
      <c r="D218" s="2">
        <v>773358400</v>
      </c>
      <c r="E218" s="19">
        <v>56952180411</v>
      </c>
      <c r="F218" s="33">
        <v>43707</v>
      </c>
      <c r="G218" s="7">
        <f t="shared" ca="1" si="20"/>
        <v>44749</v>
      </c>
      <c r="H218" s="21">
        <f t="shared" ca="1" si="23"/>
        <v>34</v>
      </c>
      <c r="I218" s="14" t="s">
        <v>2</v>
      </c>
      <c r="J218" s="19" t="s">
        <v>1074</v>
      </c>
      <c r="K218" s="2" t="s">
        <v>1075</v>
      </c>
      <c r="L218" s="2" t="s">
        <v>16</v>
      </c>
      <c r="M218" s="17">
        <v>43707</v>
      </c>
      <c r="N218" s="7">
        <f t="shared" ca="1" si="21"/>
        <v>44749</v>
      </c>
      <c r="O218" s="21">
        <f t="shared" ca="1" si="24"/>
        <v>34</v>
      </c>
      <c r="P218" s="14">
        <f t="shared" ca="1" si="22"/>
        <v>16</v>
      </c>
      <c r="Q218" s="15" t="str">
        <f t="shared" ca="1" si="25"/>
        <v>Terminado</v>
      </c>
      <c r="R218" s="2" t="s">
        <v>6</v>
      </c>
      <c r="S218" s="2" t="s">
        <v>7</v>
      </c>
      <c r="T218" s="41" t="s">
        <v>1076</v>
      </c>
      <c r="U218" s="2" t="s">
        <v>125</v>
      </c>
      <c r="V218" s="19" t="s">
        <v>320</v>
      </c>
      <c r="W218" s="19" t="s">
        <v>1761</v>
      </c>
      <c r="X218" s="2" t="s">
        <v>1077</v>
      </c>
      <c r="Y218" s="19">
        <v>90002</v>
      </c>
      <c r="Z218" s="2" t="s">
        <v>322</v>
      </c>
      <c r="AA218" s="20" t="s">
        <v>13</v>
      </c>
      <c r="AB218" s="2" t="s">
        <v>58</v>
      </c>
    </row>
    <row r="219" spans="1:28" x14ac:dyDescent="0.35">
      <c r="A219" s="5"/>
      <c r="B219" s="6" t="s">
        <v>0</v>
      </c>
      <c r="C219" s="11" t="s">
        <v>685</v>
      </c>
      <c r="D219" s="1">
        <v>773358400</v>
      </c>
      <c r="E219" s="11">
        <v>56952190545</v>
      </c>
      <c r="F219" s="32">
        <v>44113</v>
      </c>
      <c r="G219" s="7">
        <f t="shared" ca="1" si="20"/>
        <v>44749</v>
      </c>
      <c r="H219" s="26">
        <f t="shared" ca="1" si="23"/>
        <v>20</v>
      </c>
      <c r="I219" s="26" t="s">
        <v>2</v>
      </c>
      <c r="J219" s="11" t="s">
        <v>1078</v>
      </c>
      <c r="K219" s="1" t="s">
        <v>1079</v>
      </c>
      <c r="L219" s="1" t="s">
        <v>1011</v>
      </c>
      <c r="M219" s="9">
        <v>44113</v>
      </c>
      <c r="N219" s="7">
        <f t="shared" ca="1" si="21"/>
        <v>44749</v>
      </c>
      <c r="O219" s="26">
        <f t="shared" ca="1" si="24"/>
        <v>20</v>
      </c>
      <c r="P219" s="6">
        <f t="shared" ca="1" si="22"/>
        <v>2</v>
      </c>
      <c r="Q219" s="7" t="str">
        <f t="shared" ca="1" si="25"/>
        <v>Terminado</v>
      </c>
      <c r="R219" s="1" t="s">
        <v>6</v>
      </c>
      <c r="S219" s="1" t="s">
        <v>7</v>
      </c>
      <c r="T219" s="1" t="s">
        <v>1080</v>
      </c>
      <c r="U219" s="1" t="s">
        <v>125</v>
      </c>
      <c r="V219" s="11" t="s">
        <v>215</v>
      </c>
      <c r="W219" s="11"/>
      <c r="X219" s="1" t="s">
        <v>153</v>
      </c>
      <c r="Y219" s="11">
        <v>40002</v>
      </c>
      <c r="Z219" s="1" t="s">
        <v>10</v>
      </c>
      <c r="AA219" s="12" t="s">
        <v>13</v>
      </c>
      <c r="AB219" s="1" t="s">
        <v>58</v>
      </c>
    </row>
    <row r="220" spans="1:28" x14ac:dyDescent="0.35">
      <c r="A220" s="13"/>
      <c r="B220" s="14" t="s">
        <v>0</v>
      </c>
      <c r="C220" s="19" t="s">
        <v>685</v>
      </c>
      <c r="D220" s="2">
        <v>773358400</v>
      </c>
      <c r="E220" s="19">
        <v>56952280750</v>
      </c>
      <c r="F220" s="33">
        <v>44113</v>
      </c>
      <c r="G220" s="7">
        <f t="shared" ca="1" si="20"/>
        <v>44749</v>
      </c>
      <c r="H220" s="21">
        <f t="shared" ca="1" si="23"/>
        <v>20</v>
      </c>
      <c r="I220" s="6" t="s">
        <v>2</v>
      </c>
      <c r="J220" s="19" t="s">
        <v>1081</v>
      </c>
      <c r="K220" s="2" t="s">
        <v>1082</v>
      </c>
      <c r="L220" s="2" t="s">
        <v>53</v>
      </c>
      <c r="M220" s="17">
        <v>44113</v>
      </c>
      <c r="N220" s="7">
        <f t="shared" ca="1" si="21"/>
        <v>44749</v>
      </c>
      <c r="O220" s="21">
        <f t="shared" ca="1" si="24"/>
        <v>20</v>
      </c>
      <c r="P220" s="14">
        <f t="shared" ca="1" si="22"/>
        <v>2</v>
      </c>
      <c r="Q220" s="15" t="str">
        <f t="shared" ca="1" si="25"/>
        <v>Terminado</v>
      </c>
      <c r="R220" s="2" t="s">
        <v>6</v>
      </c>
      <c r="S220" s="2" t="s">
        <v>7</v>
      </c>
      <c r="T220" s="2" t="s">
        <v>1083</v>
      </c>
      <c r="U220" s="2" t="s">
        <v>42</v>
      </c>
      <c r="V220" s="19" t="s">
        <v>446</v>
      </c>
      <c r="W220" s="19"/>
      <c r="X220" s="2" t="s">
        <v>553</v>
      </c>
      <c r="Y220" s="19">
        <v>80002</v>
      </c>
      <c r="Z220" s="2" t="s">
        <v>199</v>
      </c>
      <c r="AA220" s="20" t="s">
        <v>13</v>
      </c>
      <c r="AB220" s="2" t="s">
        <v>13</v>
      </c>
    </row>
    <row r="221" spans="1:28" x14ac:dyDescent="0.35">
      <c r="A221" s="5"/>
      <c r="B221" s="6" t="s">
        <v>0</v>
      </c>
      <c r="C221" s="11" t="s">
        <v>685</v>
      </c>
      <c r="D221" s="1">
        <v>773358400</v>
      </c>
      <c r="E221" s="11">
        <v>56953665143</v>
      </c>
      <c r="F221" s="32">
        <v>44162</v>
      </c>
      <c r="G221" s="7">
        <f t="shared" ca="1" si="20"/>
        <v>44749</v>
      </c>
      <c r="H221" s="26">
        <f t="shared" ca="1" si="23"/>
        <v>19</v>
      </c>
      <c r="I221" s="26" t="s">
        <v>2</v>
      </c>
      <c r="J221" s="11" t="s">
        <v>1084</v>
      </c>
      <c r="K221" s="1" t="s">
        <v>1085</v>
      </c>
      <c r="L221" s="1" t="s">
        <v>53</v>
      </c>
      <c r="M221" s="9">
        <v>44162</v>
      </c>
      <c r="N221" s="7">
        <f t="shared" ca="1" si="21"/>
        <v>44749</v>
      </c>
      <c r="O221" s="26">
        <f t="shared" ca="1" si="24"/>
        <v>19</v>
      </c>
      <c r="P221" s="6">
        <f t="shared" ca="1" si="22"/>
        <v>1</v>
      </c>
      <c r="Q221" s="7" t="str">
        <f t="shared" ca="1" si="25"/>
        <v>Terminado</v>
      </c>
      <c r="R221" s="1" t="s">
        <v>455</v>
      </c>
      <c r="S221" s="1" t="s">
        <v>7</v>
      </c>
      <c r="T221" s="1" t="s">
        <v>1086</v>
      </c>
      <c r="U221" s="1" t="s">
        <v>42</v>
      </c>
      <c r="V221" s="11" t="s">
        <v>558</v>
      </c>
      <c r="W221" s="11"/>
      <c r="X221" s="1" t="s">
        <v>1087</v>
      </c>
      <c r="Y221" s="11">
        <v>30002</v>
      </c>
      <c r="Z221" s="1" t="s">
        <v>288</v>
      </c>
      <c r="AA221" s="12" t="s">
        <v>13</v>
      </c>
      <c r="AB221" s="1" t="s">
        <v>58</v>
      </c>
    </row>
    <row r="222" spans="1:28" x14ac:dyDescent="0.35">
      <c r="A222" s="13"/>
      <c r="B222" s="14" t="s">
        <v>0</v>
      </c>
      <c r="C222" s="19" t="s">
        <v>685</v>
      </c>
      <c r="D222" s="2">
        <v>773358400</v>
      </c>
      <c r="E222" s="19">
        <v>56954177409</v>
      </c>
      <c r="F222" s="33">
        <v>44162</v>
      </c>
      <c r="G222" s="7">
        <f t="shared" ca="1" si="20"/>
        <v>44749</v>
      </c>
      <c r="H222" s="21">
        <f t="shared" ca="1" si="23"/>
        <v>19</v>
      </c>
      <c r="I222" s="14" t="s">
        <v>2</v>
      </c>
      <c r="J222" s="19" t="s">
        <v>1088</v>
      </c>
      <c r="K222" s="2" t="s">
        <v>1089</v>
      </c>
      <c r="L222" s="2" t="s">
        <v>53</v>
      </c>
      <c r="M222" s="17">
        <v>44162</v>
      </c>
      <c r="N222" s="7">
        <f t="shared" ca="1" si="21"/>
        <v>44749</v>
      </c>
      <c r="O222" s="21">
        <f t="shared" ca="1" si="24"/>
        <v>19</v>
      </c>
      <c r="P222" s="14">
        <f t="shared" ca="1" si="22"/>
        <v>1</v>
      </c>
      <c r="Q222" s="15" t="str">
        <f t="shared" ca="1" si="25"/>
        <v>Terminado</v>
      </c>
      <c r="R222" s="2" t="s">
        <v>6</v>
      </c>
      <c r="S222" s="2" t="s">
        <v>7</v>
      </c>
      <c r="T222" s="2" t="s">
        <v>1090</v>
      </c>
      <c r="U222" s="2" t="s">
        <v>105</v>
      </c>
      <c r="V222" s="19" t="s">
        <v>35</v>
      </c>
      <c r="W222" s="19"/>
      <c r="X222" s="2" t="s">
        <v>382</v>
      </c>
      <c r="Y222" s="19">
        <v>40002</v>
      </c>
      <c r="Z222" s="2" t="s">
        <v>10</v>
      </c>
      <c r="AA222" s="20" t="s">
        <v>13</v>
      </c>
      <c r="AB222" s="2" t="s">
        <v>13</v>
      </c>
    </row>
    <row r="223" spans="1:28" x14ac:dyDescent="0.35">
      <c r="A223" s="5"/>
      <c r="B223" s="6" t="s">
        <v>0</v>
      </c>
      <c r="C223" s="11" t="s">
        <v>685</v>
      </c>
      <c r="D223" s="1">
        <v>773358400</v>
      </c>
      <c r="E223" s="11">
        <v>56956596352</v>
      </c>
      <c r="F223" s="32">
        <v>43677</v>
      </c>
      <c r="G223" s="7">
        <f t="shared" ca="1" si="20"/>
        <v>44749</v>
      </c>
      <c r="H223" s="26">
        <f t="shared" ca="1" si="23"/>
        <v>35</v>
      </c>
      <c r="I223" s="6" t="s">
        <v>2</v>
      </c>
      <c r="J223" s="11" t="s">
        <v>1091</v>
      </c>
      <c r="K223" s="1" t="s">
        <v>1092</v>
      </c>
      <c r="L223" s="1" t="s">
        <v>16</v>
      </c>
      <c r="M223" s="9">
        <v>43677</v>
      </c>
      <c r="N223" s="7">
        <f t="shared" ca="1" si="21"/>
        <v>44749</v>
      </c>
      <c r="O223" s="26">
        <f t="shared" ca="1" si="24"/>
        <v>35</v>
      </c>
      <c r="P223" s="6">
        <f t="shared" ca="1" si="22"/>
        <v>17</v>
      </c>
      <c r="Q223" s="7" t="str">
        <f t="shared" ca="1" si="25"/>
        <v>Terminado</v>
      </c>
      <c r="R223" s="1" t="s">
        <v>6</v>
      </c>
      <c r="S223" s="1" t="s">
        <v>7</v>
      </c>
      <c r="T223" s="1" t="s">
        <v>1093</v>
      </c>
      <c r="U223" s="1" t="s">
        <v>285</v>
      </c>
      <c r="V223" s="11" t="s">
        <v>446</v>
      </c>
      <c r="W223" s="11"/>
      <c r="X223" s="1" t="s">
        <v>1094</v>
      </c>
      <c r="Y223" s="11">
        <v>70002</v>
      </c>
      <c r="Z223" s="1" t="s">
        <v>139</v>
      </c>
      <c r="AA223" s="12" t="s">
        <v>13</v>
      </c>
      <c r="AB223" s="1" t="s">
        <v>58</v>
      </c>
    </row>
    <row r="224" spans="1:28" x14ac:dyDescent="0.35">
      <c r="A224" s="13"/>
      <c r="B224" s="14" t="s">
        <v>0</v>
      </c>
      <c r="C224" s="19" t="s">
        <v>685</v>
      </c>
      <c r="D224" s="2">
        <v>773358400</v>
      </c>
      <c r="E224" s="19">
        <v>56956893217</v>
      </c>
      <c r="F224" s="33">
        <v>43705</v>
      </c>
      <c r="G224" s="7">
        <f t="shared" ca="1" si="20"/>
        <v>44749</v>
      </c>
      <c r="H224" s="21">
        <f t="shared" ca="1" si="23"/>
        <v>34</v>
      </c>
      <c r="I224" s="6" t="s">
        <v>2</v>
      </c>
      <c r="J224" s="19" t="s">
        <v>1095</v>
      </c>
      <c r="K224" s="2" t="s">
        <v>1096</v>
      </c>
      <c r="L224" s="2" t="s">
        <v>1772</v>
      </c>
      <c r="M224" s="17">
        <v>44440</v>
      </c>
      <c r="N224" s="7">
        <f t="shared" ca="1" si="21"/>
        <v>44749</v>
      </c>
      <c r="O224" s="21">
        <f t="shared" ca="1" si="24"/>
        <v>10</v>
      </c>
      <c r="P224" s="14">
        <f t="shared" ref="P224:P241" ca="1" si="26">O224-18</f>
        <v>-8</v>
      </c>
      <c r="Q224" s="15" t="str">
        <f t="shared" ca="1" si="25"/>
        <v>En Arriendo</v>
      </c>
      <c r="R224" s="2" t="s">
        <v>6</v>
      </c>
      <c r="S224" s="2" t="s">
        <v>7</v>
      </c>
      <c r="T224" s="2" t="s">
        <v>1773</v>
      </c>
      <c r="U224" s="2" t="s">
        <v>42</v>
      </c>
      <c r="V224" s="19" t="s">
        <v>446</v>
      </c>
      <c r="W224" s="19"/>
      <c r="X224" s="2" t="s">
        <v>1774</v>
      </c>
      <c r="Y224" s="19">
        <v>80002</v>
      </c>
      <c r="Z224" s="2" t="s">
        <v>199</v>
      </c>
      <c r="AA224" s="20" t="s">
        <v>13</v>
      </c>
      <c r="AB224" s="2" t="s">
        <v>58</v>
      </c>
    </row>
    <row r="225" spans="1:28" x14ac:dyDescent="0.35">
      <c r="A225" s="5"/>
      <c r="B225" s="6" t="s">
        <v>0</v>
      </c>
      <c r="C225" s="11" t="s">
        <v>685</v>
      </c>
      <c r="D225" s="1">
        <v>773358400</v>
      </c>
      <c r="E225" s="11">
        <v>56956899697</v>
      </c>
      <c r="F225" s="32">
        <v>43677</v>
      </c>
      <c r="G225" s="7">
        <f t="shared" ca="1" si="20"/>
        <v>44749</v>
      </c>
      <c r="H225" s="26">
        <f t="shared" ca="1" si="23"/>
        <v>35</v>
      </c>
      <c r="I225" s="6" t="s">
        <v>2</v>
      </c>
      <c r="J225" s="11" t="s">
        <v>1097</v>
      </c>
      <c r="K225" s="1" t="s">
        <v>1098</v>
      </c>
      <c r="L225" s="1" t="s">
        <v>16</v>
      </c>
      <c r="M225" s="9">
        <v>43696</v>
      </c>
      <c r="N225" s="7">
        <f t="shared" ca="1" si="21"/>
        <v>44749</v>
      </c>
      <c r="O225" s="26">
        <f t="shared" ca="1" si="24"/>
        <v>34</v>
      </c>
      <c r="P225" s="6">
        <f t="shared" ca="1" si="26"/>
        <v>16</v>
      </c>
      <c r="Q225" s="7" t="str">
        <f t="shared" ca="1" si="25"/>
        <v>Terminado</v>
      </c>
      <c r="R225" s="1" t="s">
        <v>6</v>
      </c>
      <c r="S225" s="1" t="s">
        <v>7</v>
      </c>
      <c r="T225" s="1" t="s">
        <v>1099</v>
      </c>
      <c r="U225" s="1" t="s">
        <v>164</v>
      </c>
      <c r="V225" s="11" t="s">
        <v>446</v>
      </c>
      <c r="W225" s="11"/>
      <c r="X225" s="1" t="s">
        <v>562</v>
      </c>
      <c r="Y225" s="11">
        <v>130033</v>
      </c>
      <c r="Z225" s="1" t="s">
        <v>166</v>
      </c>
      <c r="AA225" s="12" t="s">
        <v>13</v>
      </c>
      <c r="AB225" s="1" t="s">
        <v>58</v>
      </c>
    </row>
    <row r="226" spans="1:28" x14ac:dyDescent="0.35">
      <c r="A226" s="13"/>
      <c r="B226" s="14" t="s">
        <v>0</v>
      </c>
      <c r="C226" s="19" t="s">
        <v>685</v>
      </c>
      <c r="D226" s="2">
        <v>773358400</v>
      </c>
      <c r="E226" s="19">
        <v>56956994845</v>
      </c>
      <c r="F226" s="33">
        <v>43713</v>
      </c>
      <c r="G226" s="7">
        <f t="shared" ca="1" si="20"/>
        <v>44749</v>
      </c>
      <c r="H226" s="21">
        <f t="shared" ca="1" si="23"/>
        <v>34</v>
      </c>
      <c r="I226" s="6" t="s">
        <v>2</v>
      </c>
      <c r="J226" s="19" t="s">
        <v>1100</v>
      </c>
      <c r="K226" s="2" t="s">
        <v>1101</v>
      </c>
      <c r="L226" s="2" t="s">
        <v>16</v>
      </c>
      <c r="M226" s="17">
        <v>43713</v>
      </c>
      <c r="N226" s="7">
        <f t="shared" ca="1" si="21"/>
        <v>44749</v>
      </c>
      <c r="O226" s="21">
        <f t="shared" ca="1" si="24"/>
        <v>34</v>
      </c>
      <c r="P226" s="14">
        <f t="shared" ca="1" si="26"/>
        <v>16</v>
      </c>
      <c r="Q226" s="15" t="str">
        <f t="shared" ca="1" si="25"/>
        <v>Terminado</v>
      </c>
      <c r="R226" s="2" t="s">
        <v>6</v>
      </c>
      <c r="S226" s="2" t="s">
        <v>7</v>
      </c>
      <c r="T226" s="2" t="s">
        <v>1102</v>
      </c>
      <c r="U226" s="2" t="s">
        <v>42</v>
      </c>
      <c r="V226" s="19" t="s">
        <v>446</v>
      </c>
      <c r="W226" s="19"/>
      <c r="X226" s="2" t="s">
        <v>562</v>
      </c>
      <c r="Y226" s="19">
        <v>80002</v>
      </c>
      <c r="Z226" s="2" t="s">
        <v>199</v>
      </c>
      <c r="AA226" s="20" t="s">
        <v>13</v>
      </c>
      <c r="AB226" s="2" t="s">
        <v>58</v>
      </c>
    </row>
    <row r="227" spans="1:28" x14ac:dyDescent="0.35">
      <c r="A227" s="5"/>
      <c r="B227" s="6" t="s">
        <v>0</v>
      </c>
      <c r="C227" s="11" t="s">
        <v>685</v>
      </c>
      <c r="D227" s="1">
        <v>773358400</v>
      </c>
      <c r="E227" s="11">
        <v>56957790326</v>
      </c>
      <c r="F227" s="32">
        <v>44055</v>
      </c>
      <c r="G227" s="7">
        <f t="shared" ca="1" si="20"/>
        <v>44749</v>
      </c>
      <c r="H227" s="26">
        <f t="shared" ca="1" si="23"/>
        <v>22</v>
      </c>
      <c r="I227" s="6" t="s">
        <v>2</v>
      </c>
      <c r="J227" s="11" t="s">
        <v>1103</v>
      </c>
      <c r="K227" s="1" t="s">
        <v>1104</v>
      </c>
      <c r="L227" s="1" t="s">
        <v>47</v>
      </c>
      <c r="M227" s="9">
        <v>44055</v>
      </c>
      <c r="N227" s="7">
        <f t="shared" ca="1" si="21"/>
        <v>44749</v>
      </c>
      <c r="O227" s="26">
        <f t="shared" ca="1" si="24"/>
        <v>22</v>
      </c>
      <c r="P227" s="6">
        <f t="shared" ca="1" si="26"/>
        <v>4</v>
      </c>
      <c r="Q227" s="7" t="str">
        <f t="shared" ca="1" si="25"/>
        <v>Terminado</v>
      </c>
      <c r="R227" s="1" t="s">
        <v>455</v>
      </c>
      <c r="S227" s="1" t="s">
        <v>7</v>
      </c>
      <c r="T227" s="1" t="s">
        <v>1105</v>
      </c>
      <c r="U227" s="1" t="s">
        <v>285</v>
      </c>
      <c r="V227" s="11" t="s">
        <v>106</v>
      </c>
      <c r="W227" s="11"/>
      <c r="X227" s="1" t="s">
        <v>180</v>
      </c>
      <c r="Y227" s="11">
        <v>50001</v>
      </c>
      <c r="Z227" s="1" t="s">
        <v>288</v>
      </c>
      <c r="AA227" s="12" t="s">
        <v>13</v>
      </c>
      <c r="AB227" s="1" t="s">
        <v>58</v>
      </c>
    </row>
    <row r="228" spans="1:28" x14ac:dyDescent="0.35">
      <c r="A228" s="13"/>
      <c r="B228" s="14" t="s">
        <v>0</v>
      </c>
      <c r="C228" s="19" t="s">
        <v>685</v>
      </c>
      <c r="D228" s="2">
        <v>773358400</v>
      </c>
      <c r="E228" s="19">
        <v>56963960594</v>
      </c>
      <c r="F228" s="33">
        <v>43601</v>
      </c>
      <c r="G228" s="7">
        <f t="shared" ca="1" si="20"/>
        <v>44749</v>
      </c>
      <c r="H228" s="21">
        <f t="shared" ca="1" si="23"/>
        <v>37</v>
      </c>
      <c r="I228" s="21" t="s">
        <v>2</v>
      </c>
      <c r="J228" s="19" t="s">
        <v>1106</v>
      </c>
      <c r="K228" s="2" t="s">
        <v>1107</v>
      </c>
      <c r="L228" s="2" t="s">
        <v>938</v>
      </c>
      <c r="M228" s="17">
        <v>44594</v>
      </c>
      <c r="N228" s="7">
        <f t="shared" ca="1" si="21"/>
        <v>44749</v>
      </c>
      <c r="O228" s="21">
        <f t="shared" ca="1" si="24"/>
        <v>5</v>
      </c>
      <c r="P228" s="14">
        <f t="shared" ca="1" si="26"/>
        <v>-13</v>
      </c>
      <c r="Q228" s="15" t="str">
        <f t="shared" ca="1" si="25"/>
        <v>En Arriendo</v>
      </c>
      <c r="R228" s="2" t="s">
        <v>6</v>
      </c>
      <c r="S228" s="2" t="s">
        <v>7</v>
      </c>
      <c r="T228" s="2" t="s">
        <v>1108</v>
      </c>
      <c r="U228" s="2" t="s">
        <v>42</v>
      </c>
      <c r="V228" s="19" t="s">
        <v>558</v>
      </c>
      <c r="W228" s="19"/>
      <c r="X228" s="2" t="s">
        <v>1109</v>
      </c>
      <c r="Y228" s="19">
        <v>60001</v>
      </c>
      <c r="Z228" s="2" t="s">
        <v>558</v>
      </c>
      <c r="AA228" s="20" t="s">
        <v>13</v>
      </c>
      <c r="AB228" s="2" t="s">
        <v>44</v>
      </c>
    </row>
    <row r="229" spans="1:28" x14ac:dyDescent="0.35">
      <c r="A229" s="5"/>
      <c r="B229" s="6" t="s">
        <v>0</v>
      </c>
      <c r="C229" s="11" t="s">
        <v>685</v>
      </c>
      <c r="D229" s="1">
        <v>773358400</v>
      </c>
      <c r="E229" s="11">
        <v>56965095228</v>
      </c>
      <c r="F229" s="32">
        <v>43797</v>
      </c>
      <c r="G229" s="7">
        <f t="shared" ca="1" si="20"/>
        <v>44749</v>
      </c>
      <c r="H229" s="26">
        <f t="shared" ca="1" si="23"/>
        <v>31</v>
      </c>
      <c r="I229" s="6" t="s">
        <v>2</v>
      </c>
      <c r="J229" s="11" t="s">
        <v>1110</v>
      </c>
      <c r="K229" s="1" t="s">
        <v>1111</v>
      </c>
      <c r="L229" s="1" t="s">
        <v>53</v>
      </c>
      <c r="M229" s="9">
        <v>44238</v>
      </c>
      <c r="N229" s="7">
        <f t="shared" ca="1" si="21"/>
        <v>44749</v>
      </c>
      <c r="O229" s="26">
        <f t="shared" ca="1" si="24"/>
        <v>16</v>
      </c>
      <c r="P229" s="6">
        <f t="shared" ca="1" si="26"/>
        <v>-2</v>
      </c>
      <c r="Q229" s="7" t="str">
        <f t="shared" ca="1" si="25"/>
        <v>En Arriendo</v>
      </c>
      <c r="R229" s="1" t="s">
        <v>6</v>
      </c>
      <c r="S229" s="1" t="s">
        <v>7</v>
      </c>
      <c r="T229" s="1" t="s">
        <v>1112</v>
      </c>
      <c r="U229" s="1" t="s">
        <v>1113</v>
      </c>
      <c r="V229" s="11" t="s">
        <v>106</v>
      </c>
      <c r="W229" s="11"/>
      <c r="X229" s="1" t="s">
        <v>180</v>
      </c>
      <c r="Y229" s="11">
        <v>130042</v>
      </c>
      <c r="Z229" s="1" t="s">
        <v>276</v>
      </c>
      <c r="AA229" s="12" t="s">
        <v>13</v>
      </c>
      <c r="AB229" s="1" t="s">
        <v>58</v>
      </c>
    </row>
    <row r="230" spans="1:28" x14ac:dyDescent="0.35">
      <c r="A230" s="13"/>
      <c r="B230" s="14" t="s">
        <v>0</v>
      </c>
      <c r="C230" s="19" t="s">
        <v>685</v>
      </c>
      <c r="D230" s="2">
        <v>773358400</v>
      </c>
      <c r="E230" s="19">
        <v>56965095232</v>
      </c>
      <c r="F230" s="33">
        <v>43797</v>
      </c>
      <c r="G230" s="7">
        <f t="shared" ca="1" si="20"/>
        <v>44749</v>
      </c>
      <c r="H230" s="21">
        <f t="shared" ca="1" si="23"/>
        <v>31</v>
      </c>
      <c r="I230" s="14" t="s">
        <v>2</v>
      </c>
      <c r="J230" s="19" t="s">
        <v>1114</v>
      </c>
      <c r="K230" s="2" t="s">
        <v>1115</v>
      </c>
      <c r="L230" s="2" t="s">
        <v>53</v>
      </c>
      <c r="M230" s="17">
        <v>44238</v>
      </c>
      <c r="N230" s="7">
        <f t="shared" ca="1" si="21"/>
        <v>44749</v>
      </c>
      <c r="O230" s="21">
        <f t="shared" ca="1" si="24"/>
        <v>16</v>
      </c>
      <c r="P230" s="14">
        <f t="shared" ca="1" si="26"/>
        <v>-2</v>
      </c>
      <c r="Q230" s="15" t="str">
        <f t="shared" ca="1" si="25"/>
        <v>En Arriendo</v>
      </c>
      <c r="R230" s="2" t="s">
        <v>6</v>
      </c>
      <c r="S230" s="2" t="s">
        <v>7</v>
      </c>
      <c r="T230" s="2" t="s">
        <v>1116</v>
      </c>
      <c r="U230" s="2" t="s">
        <v>275</v>
      </c>
      <c r="V230" s="19" t="s">
        <v>106</v>
      </c>
      <c r="W230" s="19"/>
      <c r="X230" s="2" t="s">
        <v>180</v>
      </c>
      <c r="Y230" s="19">
        <v>130042</v>
      </c>
      <c r="Z230" s="2" t="s">
        <v>276</v>
      </c>
      <c r="AA230" s="20" t="s">
        <v>13</v>
      </c>
      <c r="AB230" s="2" t="s">
        <v>58</v>
      </c>
    </row>
    <row r="231" spans="1:28" x14ac:dyDescent="0.35">
      <c r="A231" s="5"/>
      <c r="B231" s="6" t="s">
        <v>0</v>
      </c>
      <c r="C231" s="11" t="s">
        <v>685</v>
      </c>
      <c r="D231" s="1">
        <v>773358400</v>
      </c>
      <c r="E231" s="11">
        <v>56966798997</v>
      </c>
      <c r="F231" s="32">
        <v>44151</v>
      </c>
      <c r="G231" s="7">
        <f t="shared" ca="1" si="20"/>
        <v>44749</v>
      </c>
      <c r="H231" s="26">
        <f t="shared" ca="1" si="23"/>
        <v>19</v>
      </c>
      <c r="I231" s="26" t="s">
        <v>2</v>
      </c>
      <c r="J231" s="11" t="s">
        <v>1117</v>
      </c>
      <c r="K231" s="1" t="s">
        <v>1118</v>
      </c>
      <c r="L231" s="1" t="s">
        <v>53</v>
      </c>
      <c r="M231" s="9">
        <v>44151</v>
      </c>
      <c r="N231" s="7">
        <f t="shared" ca="1" si="21"/>
        <v>44749</v>
      </c>
      <c r="O231" s="26">
        <f t="shared" ca="1" si="24"/>
        <v>19</v>
      </c>
      <c r="P231" s="6">
        <f t="shared" ca="1" si="26"/>
        <v>1</v>
      </c>
      <c r="Q231" s="7" t="str">
        <f t="shared" ca="1" si="25"/>
        <v>Terminado</v>
      </c>
      <c r="R231" s="1" t="s">
        <v>455</v>
      </c>
      <c r="S231" s="1" t="s">
        <v>7</v>
      </c>
      <c r="T231" s="1" t="s">
        <v>1119</v>
      </c>
      <c r="U231" s="1" t="s">
        <v>1120</v>
      </c>
      <c r="V231" s="11" t="s">
        <v>10</v>
      </c>
      <c r="W231" s="11"/>
      <c r="X231" s="1" t="s">
        <v>1121</v>
      </c>
      <c r="Y231" s="11"/>
      <c r="Z231" s="1"/>
      <c r="AA231" s="26" t="s">
        <v>13</v>
      </c>
      <c r="AB231" s="1" t="s">
        <v>13</v>
      </c>
    </row>
    <row r="232" spans="1:28" x14ac:dyDescent="0.35">
      <c r="A232" s="13"/>
      <c r="B232" s="14" t="s">
        <v>0</v>
      </c>
      <c r="C232" s="19" t="s">
        <v>685</v>
      </c>
      <c r="D232" s="2">
        <v>773358400</v>
      </c>
      <c r="E232" s="19">
        <v>56966799306</v>
      </c>
      <c r="F232" s="33">
        <v>44151</v>
      </c>
      <c r="G232" s="7">
        <f t="shared" ca="1" si="20"/>
        <v>44749</v>
      </c>
      <c r="H232" s="21">
        <f t="shared" ca="1" si="23"/>
        <v>19</v>
      </c>
      <c r="I232" s="6" t="s">
        <v>2</v>
      </c>
      <c r="J232" s="19" t="s">
        <v>1122</v>
      </c>
      <c r="K232" s="2" t="s">
        <v>1123</v>
      </c>
      <c r="L232" s="2" t="s">
        <v>53</v>
      </c>
      <c r="M232" s="17">
        <v>44151</v>
      </c>
      <c r="N232" s="7">
        <f t="shared" ca="1" si="21"/>
        <v>44749</v>
      </c>
      <c r="O232" s="21">
        <f t="shared" ca="1" si="24"/>
        <v>19</v>
      </c>
      <c r="P232" s="14">
        <f t="shared" ca="1" si="26"/>
        <v>1</v>
      </c>
      <c r="Q232" s="15" t="str">
        <f t="shared" ca="1" si="25"/>
        <v>Terminado</v>
      </c>
      <c r="R232" s="2" t="s">
        <v>455</v>
      </c>
      <c r="S232" s="2" t="s">
        <v>7</v>
      </c>
      <c r="T232" s="2" t="s">
        <v>1124</v>
      </c>
      <c r="U232" s="2" t="s">
        <v>125</v>
      </c>
      <c r="V232" s="19" t="s">
        <v>446</v>
      </c>
      <c r="W232" s="19"/>
      <c r="X232" s="2" t="s">
        <v>29</v>
      </c>
      <c r="Y232" s="19">
        <v>40002</v>
      </c>
      <c r="Z232" s="2" t="s">
        <v>10</v>
      </c>
      <c r="AA232" s="20" t="s">
        <v>13</v>
      </c>
      <c r="AB232" s="2" t="s">
        <v>13</v>
      </c>
    </row>
    <row r="233" spans="1:28" x14ac:dyDescent="0.35">
      <c r="A233" s="5"/>
      <c r="B233" s="6" t="s">
        <v>0</v>
      </c>
      <c r="C233" s="11" t="s">
        <v>685</v>
      </c>
      <c r="D233" s="1">
        <v>773358400</v>
      </c>
      <c r="E233" s="11">
        <v>56966799309</v>
      </c>
      <c r="F233" s="32">
        <v>44151</v>
      </c>
      <c r="G233" s="7">
        <f t="shared" ca="1" si="20"/>
        <v>44749</v>
      </c>
      <c r="H233" s="26">
        <f t="shared" ca="1" si="23"/>
        <v>19</v>
      </c>
      <c r="I233" s="26" t="s">
        <v>2</v>
      </c>
      <c r="J233" s="11" t="s">
        <v>1125</v>
      </c>
      <c r="K233" s="1" t="s">
        <v>1126</v>
      </c>
      <c r="L233" s="1" t="s">
        <v>53</v>
      </c>
      <c r="M233" s="9">
        <v>44151</v>
      </c>
      <c r="N233" s="7">
        <f t="shared" ca="1" si="21"/>
        <v>44749</v>
      </c>
      <c r="O233" s="26">
        <f t="shared" ca="1" si="24"/>
        <v>19</v>
      </c>
      <c r="P233" s="6">
        <f t="shared" ca="1" si="26"/>
        <v>1</v>
      </c>
      <c r="Q233" s="7" t="str">
        <f t="shared" ca="1" si="25"/>
        <v>Terminado</v>
      </c>
      <c r="R233" s="1" t="s">
        <v>455</v>
      </c>
      <c r="S233" s="1" t="s">
        <v>7</v>
      </c>
      <c r="T233" s="1" t="s">
        <v>1127</v>
      </c>
      <c r="U233" s="1" t="s">
        <v>1120</v>
      </c>
      <c r="V233" s="11" t="s">
        <v>10</v>
      </c>
      <c r="W233" s="11"/>
      <c r="X233" s="1" t="s">
        <v>1128</v>
      </c>
      <c r="Y233" s="11"/>
      <c r="Z233" s="1"/>
      <c r="AA233" s="26" t="s">
        <v>13</v>
      </c>
      <c r="AB233" s="1" t="s">
        <v>13</v>
      </c>
    </row>
    <row r="234" spans="1:28" x14ac:dyDescent="0.35">
      <c r="A234" s="5"/>
      <c r="B234" s="6" t="s">
        <v>0</v>
      </c>
      <c r="C234" s="11" t="s">
        <v>685</v>
      </c>
      <c r="D234" s="1">
        <v>773358400</v>
      </c>
      <c r="E234" s="11">
        <v>56966802640</v>
      </c>
      <c r="F234" s="32">
        <v>44151</v>
      </c>
      <c r="G234" s="7">
        <f t="shared" ca="1" si="20"/>
        <v>44749</v>
      </c>
      <c r="H234" s="26">
        <f t="shared" ca="1" si="23"/>
        <v>19</v>
      </c>
      <c r="I234" s="6" t="s">
        <v>2</v>
      </c>
      <c r="J234" s="11" t="s">
        <v>1132</v>
      </c>
      <c r="K234" s="1" t="s">
        <v>1133</v>
      </c>
      <c r="L234" s="1" t="s">
        <v>53</v>
      </c>
      <c r="M234" s="9">
        <v>44151</v>
      </c>
      <c r="N234" s="7">
        <f t="shared" ca="1" si="21"/>
        <v>44749</v>
      </c>
      <c r="O234" s="26">
        <f t="shared" ca="1" si="24"/>
        <v>19</v>
      </c>
      <c r="P234" s="6">
        <f t="shared" ca="1" si="26"/>
        <v>1</v>
      </c>
      <c r="Q234" s="7" t="str">
        <f t="shared" ca="1" si="25"/>
        <v>Terminado</v>
      </c>
      <c r="R234" s="1" t="s">
        <v>455</v>
      </c>
      <c r="S234" s="1" t="s">
        <v>7</v>
      </c>
      <c r="T234" s="1" t="s">
        <v>1134</v>
      </c>
      <c r="U234" s="1" t="s">
        <v>285</v>
      </c>
      <c r="V234" s="11" t="s">
        <v>10</v>
      </c>
      <c r="W234" s="11"/>
      <c r="X234" s="1" t="s">
        <v>1135</v>
      </c>
      <c r="Y234" s="11">
        <v>30003</v>
      </c>
      <c r="Z234" s="1" t="s">
        <v>288</v>
      </c>
      <c r="AA234" s="12" t="s">
        <v>13</v>
      </c>
      <c r="AB234" s="1" t="s">
        <v>13</v>
      </c>
    </row>
    <row r="235" spans="1:28" x14ac:dyDescent="0.35">
      <c r="A235" s="13"/>
      <c r="B235" s="14" t="s">
        <v>0</v>
      </c>
      <c r="C235" s="19" t="s">
        <v>685</v>
      </c>
      <c r="D235" s="2">
        <v>773358400</v>
      </c>
      <c r="E235" s="19">
        <v>56969080998</v>
      </c>
      <c r="F235" s="33">
        <v>44055</v>
      </c>
      <c r="G235" s="7">
        <f t="shared" ca="1" si="20"/>
        <v>44749</v>
      </c>
      <c r="H235" s="21">
        <f t="shared" ca="1" si="23"/>
        <v>22</v>
      </c>
      <c r="I235" s="21" t="s">
        <v>2</v>
      </c>
      <c r="J235" s="19" t="s">
        <v>1136</v>
      </c>
      <c r="K235" s="2" t="s">
        <v>1137</v>
      </c>
      <c r="L235" s="2" t="s">
        <v>1138</v>
      </c>
      <c r="M235" s="17">
        <v>44712</v>
      </c>
      <c r="N235" s="7">
        <f t="shared" ca="1" si="21"/>
        <v>44749</v>
      </c>
      <c r="O235" s="21">
        <f t="shared" ca="1" si="24"/>
        <v>1</v>
      </c>
      <c r="P235" s="14">
        <f t="shared" ca="1" si="26"/>
        <v>-17</v>
      </c>
      <c r="Q235" s="15" t="str">
        <f t="shared" ca="1" si="25"/>
        <v>En Arriendo</v>
      </c>
      <c r="R235" s="2" t="s">
        <v>6</v>
      </c>
      <c r="S235" s="2" t="s">
        <v>7</v>
      </c>
      <c r="T235" s="41" t="s">
        <v>1139</v>
      </c>
      <c r="U235" s="2" t="s">
        <v>285</v>
      </c>
      <c r="V235" s="19" t="s">
        <v>457</v>
      </c>
      <c r="W235" s="19" t="s">
        <v>1761</v>
      </c>
      <c r="X235" s="2" t="s">
        <v>1140</v>
      </c>
      <c r="Y235" s="19">
        <v>100003</v>
      </c>
      <c r="Z235" s="2" t="s">
        <v>459</v>
      </c>
      <c r="AA235" s="20" t="s">
        <v>13</v>
      </c>
      <c r="AB235" s="2" t="s">
        <v>58</v>
      </c>
    </row>
    <row r="236" spans="1:28" x14ac:dyDescent="0.35">
      <c r="A236" s="13"/>
      <c r="B236" s="14" t="s">
        <v>0</v>
      </c>
      <c r="C236" s="19" t="s">
        <v>685</v>
      </c>
      <c r="D236" s="2">
        <v>773358400</v>
      </c>
      <c r="E236" s="19">
        <v>56969084044</v>
      </c>
      <c r="F236" s="33">
        <v>43886</v>
      </c>
      <c r="G236" s="7">
        <f t="shared" ca="1" si="20"/>
        <v>44749</v>
      </c>
      <c r="H236" s="21">
        <f t="shared" ca="1" si="23"/>
        <v>28</v>
      </c>
      <c r="I236" s="6" t="s">
        <v>2</v>
      </c>
      <c r="J236" s="19" t="s">
        <v>1144</v>
      </c>
      <c r="K236" s="2" t="s">
        <v>1145</v>
      </c>
      <c r="L236" s="2" t="s">
        <v>938</v>
      </c>
      <c r="M236" s="17">
        <v>44594</v>
      </c>
      <c r="N236" s="7">
        <f t="shared" ca="1" si="21"/>
        <v>44749</v>
      </c>
      <c r="O236" s="21">
        <f t="shared" ca="1" si="24"/>
        <v>5</v>
      </c>
      <c r="P236" s="14">
        <f t="shared" ca="1" si="26"/>
        <v>-13</v>
      </c>
      <c r="Q236" s="15" t="str">
        <f t="shared" ca="1" si="25"/>
        <v>En Arriendo</v>
      </c>
      <c r="R236" s="2" t="s">
        <v>6</v>
      </c>
      <c r="S236" s="2" t="s">
        <v>7</v>
      </c>
      <c r="T236" s="2" t="s">
        <v>1146</v>
      </c>
      <c r="U236" s="2" t="s">
        <v>42</v>
      </c>
      <c r="V236" s="19" t="s">
        <v>446</v>
      </c>
      <c r="W236" s="19"/>
      <c r="X236" s="2" t="s">
        <v>1147</v>
      </c>
      <c r="Y236" s="19">
        <v>80002</v>
      </c>
      <c r="Z236" s="2" t="s">
        <v>199</v>
      </c>
      <c r="AA236" s="20" t="s">
        <v>13</v>
      </c>
      <c r="AB236" s="2" t="s">
        <v>58</v>
      </c>
    </row>
    <row r="237" spans="1:28" x14ac:dyDescent="0.35">
      <c r="A237" s="5"/>
      <c r="B237" s="6" t="s">
        <v>0</v>
      </c>
      <c r="C237" s="11" t="s">
        <v>685</v>
      </c>
      <c r="D237" s="1">
        <v>773358400</v>
      </c>
      <c r="E237" s="11">
        <v>56969180683</v>
      </c>
      <c r="F237" s="32">
        <v>43677</v>
      </c>
      <c r="G237" s="7">
        <f t="shared" ca="1" si="20"/>
        <v>44749</v>
      </c>
      <c r="H237" s="26">
        <f t="shared" ca="1" si="23"/>
        <v>35</v>
      </c>
      <c r="I237" s="6" t="s">
        <v>2</v>
      </c>
      <c r="J237" s="11" t="s">
        <v>1148</v>
      </c>
      <c r="K237" s="1" t="s">
        <v>1149</v>
      </c>
      <c r="L237" s="1" t="s">
        <v>938</v>
      </c>
      <c r="M237" s="9">
        <v>44594</v>
      </c>
      <c r="N237" s="7">
        <f t="shared" ca="1" si="21"/>
        <v>44749</v>
      </c>
      <c r="O237" s="26">
        <f t="shared" ca="1" si="24"/>
        <v>5</v>
      </c>
      <c r="P237" s="6">
        <f t="shared" ca="1" si="26"/>
        <v>-13</v>
      </c>
      <c r="Q237" s="7" t="str">
        <f t="shared" ca="1" si="25"/>
        <v>En Arriendo</v>
      </c>
      <c r="R237" s="1" t="s">
        <v>6</v>
      </c>
      <c r="S237" s="1" t="s">
        <v>7</v>
      </c>
      <c r="T237" s="1" t="s">
        <v>1150</v>
      </c>
      <c r="U237" s="1" t="s">
        <v>285</v>
      </c>
      <c r="V237" s="11" t="s">
        <v>165</v>
      </c>
      <c r="W237" s="11"/>
      <c r="X237" s="1" t="s">
        <v>1022</v>
      </c>
      <c r="Y237" s="11">
        <v>70002</v>
      </c>
      <c r="Z237" s="1" t="s">
        <v>139</v>
      </c>
      <c r="AA237" s="12" t="s">
        <v>13</v>
      </c>
      <c r="AB237" s="1" t="s">
        <v>13</v>
      </c>
    </row>
    <row r="238" spans="1:28" x14ac:dyDescent="0.35">
      <c r="A238" s="13"/>
      <c r="B238" s="14" t="s">
        <v>0</v>
      </c>
      <c r="C238" s="19" t="s">
        <v>685</v>
      </c>
      <c r="D238" s="2">
        <v>773358400</v>
      </c>
      <c r="E238" s="19">
        <v>56969180688</v>
      </c>
      <c r="F238" s="33">
        <v>43677</v>
      </c>
      <c r="G238" s="7">
        <f t="shared" ca="1" si="20"/>
        <v>44749</v>
      </c>
      <c r="H238" s="21">
        <f t="shared" ca="1" si="23"/>
        <v>35</v>
      </c>
      <c r="I238" s="14" t="s">
        <v>2</v>
      </c>
      <c r="J238" s="19" t="s">
        <v>1151</v>
      </c>
      <c r="K238" s="2" t="s">
        <v>1152</v>
      </c>
      <c r="L238" s="2" t="s">
        <v>1138</v>
      </c>
      <c r="M238" s="17">
        <v>44712</v>
      </c>
      <c r="N238" s="7">
        <f t="shared" ca="1" si="21"/>
        <v>44749</v>
      </c>
      <c r="O238" s="21">
        <f t="shared" ca="1" si="24"/>
        <v>1</v>
      </c>
      <c r="P238" s="14">
        <f t="shared" ca="1" si="26"/>
        <v>-17</v>
      </c>
      <c r="Q238" s="15" t="str">
        <f t="shared" ca="1" si="25"/>
        <v>En Arriendo</v>
      </c>
      <c r="R238" s="2" t="s">
        <v>6</v>
      </c>
      <c r="S238" s="2" t="s">
        <v>7</v>
      </c>
      <c r="T238" s="41" t="s">
        <v>1153</v>
      </c>
      <c r="U238" s="2" t="s">
        <v>285</v>
      </c>
      <c r="V238" s="19" t="s">
        <v>457</v>
      </c>
      <c r="W238" s="19" t="s">
        <v>1761</v>
      </c>
      <c r="X238" s="2" t="s">
        <v>475</v>
      </c>
      <c r="Y238" s="19">
        <v>100002</v>
      </c>
      <c r="Z238" s="2" t="s">
        <v>459</v>
      </c>
      <c r="AA238" s="20" t="s">
        <v>13</v>
      </c>
      <c r="AB238" s="2" t="s">
        <v>58</v>
      </c>
    </row>
    <row r="239" spans="1:28" x14ac:dyDescent="0.35">
      <c r="A239" s="13"/>
      <c r="B239" s="14" t="s">
        <v>0</v>
      </c>
      <c r="C239" s="19" t="s">
        <v>685</v>
      </c>
      <c r="D239" s="2">
        <v>773358400</v>
      </c>
      <c r="E239" s="19">
        <v>56973779289</v>
      </c>
      <c r="F239" s="33">
        <v>43797</v>
      </c>
      <c r="G239" s="7">
        <f t="shared" ca="1" si="20"/>
        <v>44749</v>
      </c>
      <c r="H239" s="21">
        <f t="shared" ca="1" si="23"/>
        <v>31</v>
      </c>
      <c r="I239" s="21" t="s">
        <v>2</v>
      </c>
      <c r="J239" s="19" t="s">
        <v>1156</v>
      </c>
      <c r="K239" s="2" t="s">
        <v>1157</v>
      </c>
      <c r="L239" s="2" t="s">
        <v>1158</v>
      </c>
      <c r="M239" s="17">
        <v>43797</v>
      </c>
      <c r="N239" s="7">
        <f t="shared" ca="1" si="21"/>
        <v>44749</v>
      </c>
      <c r="O239" s="21">
        <f t="shared" ca="1" si="24"/>
        <v>31</v>
      </c>
      <c r="P239" s="14">
        <f t="shared" ca="1" si="26"/>
        <v>13</v>
      </c>
      <c r="Q239" s="15" t="str">
        <f t="shared" ca="1" si="25"/>
        <v>Terminado</v>
      </c>
      <c r="R239" s="2" t="s">
        <v>6</v>
      </c>
      <c r="S239" s="2" t="s">
        <v>7</v>
      </c>
      <c r="T239" s="2" t="s">
        <v>1159</v>
      </c>
      <c r="U239" s="2" t="s">
        <v>125</v>
      </c>
      <c r="V239" s="19" t="s">
        <v>215</v>
      </c>
      <c r="W239" s="19"/>
      <c r="X239" s="2" t="s">
        <v>1160</v>
      </c>
      <c r="Y239" s="19">
        <v>40002</v>
      </c>
      <c r="Z239" s="2" t="s">
        <v>10</v>
      </c>
      <c r="AA239" s="20" t="s">
        <v>13</v>
      </c>
      <c r="AB239" s="2" t="s">
        <v>13</v>
      </c>
    </row>
    <row r="240" spans="1:28" x14ac:dyDescent="0.35">
      <c r="A240" s="5"/>
      <c r="B240" s="6" t="s">
        <v>0</v>
      </c>
      <c r="C240" s="11" t="s">
        <v>685</v>
      </c>
      <c r="D240" s="1">
        <v>773358400</v>
      </c>
      <c r="E240" s="11">
        <v>56973798924</v>
      </c>
      <c r="F240" s="32">
        <v>43707</v>
      </c>
      <c r="G240" s="7">
        <f t="shared" ca="1" si="20"/>
        <v>44749</v>
      </c>
      <c r="H240" s="26">
        <f t="shared" ca="1" si="23"/>
        <v>34</v>
      </c>
      <c r="I240" s="6" t="s">
        <v>2</v>
      </c>
      <c r="J240" s="11" t="s">
        <v>1161</v>
      </c>
      <c r="K240" s="1" t="s">
        <v>1162</v>
      </c>
      <c r="L240" s="1" t="s">
        <v>938</v>
      </c>
      <c r="M240" s="9">
        <v>44594</v>
      </c>
      <c r="N240" s="7">
        <f t="shared" ca="1" si="21"/>
        <v>44749</v>
      </c>
      <c r="O240" s="26">
        <f t="shared" ca="1" si="24"/>
        <v>5</v>
      </c>
      <c r="P240" s="6">
        <f t="shared" ca="1" si="26"/>
        <v>-13</v>
      </c>
      <c r="Q240" s="7" t="str">
        <f t="shared" ca="1" si="25"/>
        <v>En Arriendo</v>
      </c>
      <c r="R240" s="1" t="s">
        <v>6</v>
      </c>
      <c r="S240" s="1" t="s">
        <v>7</v>
      </c>
      <c r="T240" s="1" t="s">
        <v>1163</v>
      </c>
      <c r="U240" s="1" t="s">
        <v>125</v>
      </c>
      <c r="V240" s="11" t="s">
        <v>446</v>
      </c>
      <c r="W240" s="11"/>
      <c r="X240" s="1" t="s">
        <v>562</v>
      </c>
      <c r="Y240" s="11">
        <v>70002</v>
      </c>
      <c r="Z240" s="1" t="s">
        <v>139</v>
      </c>
      <c r="AA240" s="12" t="s">
        <v>13</v>
      </c>
      <c r="AB240" s="1" t="s">
        <v>58</v>
      </c>
    </row>
    <row r="241" spans="1:28" x14ac:dyDescent="0.35">
      <c r="A241" s="5"/>
      <c r="B241" s="6" t="s">
        <v>0</v>
      </c>
      <c r="C241" s="11" t="s">
        <v>685</v>
      </c>
      <c r="D241" s="1">
        <v>773358400</v>
      </c>
      <c r="E241" s="11">
        <v>56973893885</v>
      </c>
      <c r="F241" s="32">
        <v>43698</v>
      </c>
      <c r="G241" s="7">
        <f t="shared" ca="1" si="20"/>
        <v>44749</v>
      </c>
      <c r="H241" s="26">
        <f t="shared" ca="1" si="23"/>
        <v>34</v>
      </c>
      <c r="I241" s="6" t="s">
        <v>2</v>
      </c>
      <c r="J241" s="11" t="s">
        <v>1166</v>
      </c>
      <c r="K241" s="1" t="s">
        <v>1167</v>
      </c>
      <c r="L241" s="1" t="s">
        <v>1168</v>
      </c>
      <c r="M241" s="9">
        <v>43698</v>
      </c>
      <c r="N241" s="7">
        <f t="shared" ca="1" si="21"/>
        <v>44749</v>
      </c>
      <c r="O241" s="26">
        <f t="shared" ca="1" si="24"/>
        <v>34</v>
      </c>
      <c r="P241" s="6">
        <f t="shared" ca="1" si="26"/>
        <v>16</v>
      </c>
      <c r="Q241" s="7" t="str">
        <f t="shared" ca="1" si="25"/>
        <v>Terminado</v>
      </c>
      <c r="R241" s="1" t="s">
        <v>6</v>
      </c>
      <c r="S241" s="1" t="s">
        <v>7</v>
      </c>
      <c r="T241" s="1" t="s">
        <v>1169</v>
      </c>
      <c r="U241" s="1" t="s">
        <v>42</v>
      </c>
      <c r="V241" s="11" t="s">
        <v>311</v>
      </c>
      <c r="W241" s="11"/>
      <c r="X241" s="1" t="s">
        <v>311</v>
      </c>
      <c r="Y241" s="11">
        <v>10001</v>
      </c>
      <c r="Z241" s="1" t="s">
        <v>311</v>
      </c>
      <c r="AA241" s="12" t="s">
        <v>13</v>
      </c>
      <c r="AB241" s="1" t="s">
        <v>44</v>
      </c>
    </row>
    <row r="242" spans="1:28" x14ac:dyDescent="0.35">
      <c r="A242" s="13"/>
      <c r="B242" s="14" t="s">
        <v>0</v>
      </c>
      <c r="C242" s="19" t="s">
        <v>685</v>
      </c>
      <c r="D242" s="2">
        <v>773358400</v>
      </c>
      <c r="E242" s="19">
        <v>56973989937</v>
      </c>
      <c r="F242" s="33">
        <v>43686</v>
      </c>
      <c r="G242" s="7">
        <f t="shared" ca="1" si="20"/>
        <v>44749</v>
      </c>
      <c r="H242" s="21">
        <f t="shared" ref="H242:H293" ca="1" si="27">DATEDIF(F242,G242,"M")</f>
        <v>34</v>
      </c>
      <c r="I242" s="14" t="s">
        <v>2</v>
      </c>
      <c r="J242" s="19" t="s">
        <v>1170</v>
      </c>
      <c r="K242" s="2" t="s">
        <v>1171</v>
      </c>
      <c r="L242" s="2" t="s">
        <v>1168</v>
      </c>
      <c r="M242" s="17">
        <v>43686</v>
      </c>
      <c r="N242" s="7">
        <f t="shared" ca="1" si="21"/>
        <v>44749</v>
      </c>
      <c r="O242" s="21">
        <f t="shared" ref="O242:O268" ca="1" si="28">DATEDIF(M242,N242,"M")</f>
        <v>34</v>
      </c>
      <c r="P242" s="14">
        <f t="shared" ref="P242:P268" ca="1" si="29">O242-18</f>
        <v>16</v>
      </c>
      <c r="Q242" s="15" t="str">
        <f t="shared" ref="Q242:Q293" ca="1" si="30">IF(P242&gt;0,"Terminado","En Arriendo")</f>
        <v>Terminado</v>
      </c>
      <c r="R242" s="2" t="s">
        <v>6</v>
      </c>
      <c r="S242" s="2" t="s">
        <v>7</v>
      </c>
      <c r="T242" s="2" t="s">
        <v>1172</v>
      </c>
      <c r="U242" s="2" t="s">
        <v>42</v>
      </c>
      <c r="V242" s="19" t="s">
        <v>311</v>
      </c>
      <c r="W242" s="19"/>
      <c r="X242" s="2" t="s">
        <v>311</v>
      </c>
      <c r="Y242" s="19">
        <v>10001</v>
      </c>
      <c r="Z242" s="2" t="s">
        <v>311</v>
      </c>
      <c r="AA242" s="20" t="s">
        <v>13</v>
      </c>
      <c r="AB242" s="2" t="s">
        <v>44</v>
      </c>
    </row>
    <row r="243" spans="1:28" x14ac:dyDescent="0.35">
      <c r="A243" s="5"/>
      <c r="B243" s="6" t="s">
        <v>0</v>
      </c>
      <c r="C243" s="11" t="s">
        <v>685</v>
      </c>
      <c r="D243" s="1">
        <v>773358400</v>
      </c>
      <c r="E243" s="11">
        <v>56973994484</v>
      </c>
      <c r="F243" s="32">
        <v>43713</v>
      </c>
      <c r="G243" s="7">
        <f t="shared" ca="1" si="20"/>
        <v>44749</v>
      </c>
      <c r="H243" s="26">
        <f t="shared" ca="1" si="27"/>
        <v>34</v>
      </c>
      <c r="I243" s="6" t="s">
        <v>2</v>
      </c>
      <c r="J243" s="11" t="s">
        <v>1173</v>
      </c>
      <c r="K243" s="1" t="s">
        <v>1174</v>
      </c>
      <c r="L243" s="1" t="s">
        <v>938</v>
      </c>
      <c r="M243" s="9">
        <v>44594</v>
      </c>
      <c r="N243" s="7">
        <f t="shared" ca="1" si="21"/>
        <v>44749</v>
      </c>
      <c r="O243" s="26">
        <f t="shared" ca="1" si="28"/>
        <v>5</v>
      </c>
      <c r="P243" s="6">
        <f t="shared" ca="1" si="29"/>
        <v>-13</v>
      </c>
      <c r="Q243" s="7" t="str">
        <f t="shared" ca="1" si="30"/>
        <v>En Arriendo</v>
      </c>
      <c r="R243" s="1" t="s">
        <v>6</v>
      </c>
      <c r="S243" s="1" t="s">
        <v>7</v>
      </c>
      <c r="T243" s="1" t="s">
        <v>349</v>
      </c>
      <c r="U243" s="1" t="s">
        <v>42</v>
      </c>
      <c r="V243" s="11" t="s">
        <v>10</v>
      </c>
      <c r="W243" s="11"/>
      <c r="X243" s="1" t="s">
        <v>153</v>
      </c>
      <c r="Y243" s="11">
        <v>40002</v>
      </c>
      <c r="Z243" s="1" t="s">
        <v>10</v>
      </c>
      <c r="AA243" s="12" t="s">
        <v>13</v>
      </c>
      <c r="AB243" s="1" t="s">
        <v>58</v>
      </c>
    </row>
    <row r="244" spans="1:28" x14ac:dyDescent="0.35">
      <c r="A244" s="13"/>
      <c r="B244" s="14" t="s">
        <v>0</v>
      </c>
      <c r="C244" s="19" t="s">
        <v>685</v>
      </c>
      <c r="D244" s="2">
        <v>773358400</v>
      </c>
      <c r="E244" s="19">
        <v>56973994485</v>
      </c>
      <c r="F244" s="33">
        <v>43686</v>
      </c>
      <c r="G244" s="7">
        <f t="shared" ca="1" si="20"/>
        <v>44749</v>
      </c>
      <c r="H244" s="21">
        <f t="shared" ca="1" si="27"/>
        <v>34</v>
      </c>
      <c r="I244" s="14" t="s">
        <v>2</v>
      </c>
      <c r="J244" s="19" t="s">
        <v>1175</v>
      </c>
      <c r="K244" s="2" t="s">
        <v>1176</v>
      </c>
      <c r="L244" s="2" t="s">
        <v>1177</v>
      </c>
      <c r="M244" s="17">
        <v>43686</v>
      </c>
      <c r="N244" s="7">
        <f t="shared" ca="1" si="21"/>
        <v>44749</v>
      </c>
      <c r="O244" s="21">
        <f t="shared" ca="1" si="28"/>
        <v>34</v>
      </c>
      <c r="P244" s="14">
        <f t="shared" ca="1" si="29"/>
        <v>16</v>
      </c>
      <c r="Q244" s="15" t="str">
        <f t="shared" ca="1" si="30"/>
        <v>Terminado</v>
      </c>
      <c r="R244" s="2" t="s">
        <v>6</v>
      </c>
      <c r="S244" s="2" t="s">
        <v>7</v>
      </c>
      <c r="T244" s="2" t="s">
        <v>1178</v>
      </c>
      <c r="U244" s="2" t="s">
        <v>285</v>
      </c>
      <c r="V244" s="19" t="s">
        <v>320</v>
      </c>
      <c r="W244" s="19"/>
      <c r="X244" s="2" t="s">
        <v>1179</v>
      </c>
      <c r="Y244" s="19">
        <v>90004</v>
      </c>
      <c r="Z244" s="2" t="s">
        <v>322</v>
      </c>
      <c r="AA244" s="20" t="s">
        <v>13</v>
      </c>
      <c r="AB244" s="2" t="s">
        <v>44</v>
      </c>
    </row>
    <row r="245" spans="1:28" x14ac:dyDescent="0.35">
      <c r="A245" s="13"/>
      <c r="B245" s="14" t="s">
        <v>0</v>
      </c>
      <c r="C245" s="19" t="s">
        <v>685</v>
      </c>
      <c r="D245" s="2">
        <v>773358400</v>
      </c>
      <c r="E245" s="19">
        <v>56973994489</v>
      </c>
      <c r="F245" s="33">
        <v>43677</v>
      </c>
      <c r="G245" s="7">
        <f t="shared" ca="1" si="20"/>
        <v>44749</v>
      </c>
      <c r="H245" s="21">
        <f t="shared" ca="1" si="27"/>
        <v>35</v>
      </c>
      <c r="I245" s="14" t="s">
        <v>2</v>
      </c>
      <c r="J245" s="19" t="s">
        <v>1182</v>
      </c>
      <c r="K245" s="2" t="s">
        <v>1183</v>
      </c>
      <c r="L245" s="2" t="s">
        <v>16</v>
      </c>
      <c r="M245" s="17">
        <v>43677</v>
      </c>
      <c r="N245" s="7">
        <f t="shared" ca="1" si="21"/>
        <v>44749</v>
      </c>
      <c r="O245" s="21">
        <f t="shared" ca="1" si="28"/>
        <v>35</v>
      </c>
      <c r="P245" s="14">
        <f t="shared" ca="1" si="29"/>
        <v>17</v>
      </c>
      <c r="Q245" s="15" t="str">
        <f t="shared" ca="1" si="30"/>
        <v>Terminado</v>
      </c>
      <c r="R245" s="2" t="s">
        <v>6</v>
      </c>
      <c r="S245" s="2" t="s">
        <v>7</v>
      </c>
      <c r="T245" s="2" t="s">
        <v>1184</v>
      </c>
      <c r="U245" s="2" t="s">
        <v>809</v>
      </c>
      <c r="V245" s="19" t="s">
        <v>165</v>
      </c>
      <c r="W245" s="19"/>
      <c r="X245" s="2" t="s">
        <v>11</v>
      </c>
      <c r="Y245" s="19">
        <v>130022</v>
      </c>
      <c r="Z245" s="2" t="s">
        <v>810</v>
      </c>
      <c r="AA245" s="20" t="s">
        <v>13</v>
      </c>
      <c r="AB245" s="2" t="s">
        <v>13</v>
      </c>
    </row>
    <row r="246" spans="1:28" x14ac:dyDescent="0.35">
      <c r="A246" s="5"/>
      <c r="B246" s="6" t="s">
        <v>0</v>
      </c>
      <c r="C246" s="11" t="s">
        <v>685</v>
      </c>
      <c r="D246" s="1">
        <v>773358400</v>
      </c>
      <c r="E246" s="11">
        <v>56973994492</v>
      </c>
      <c r="F246" s="32">
        <v>43713</v>
      </c>
      <c r="G246" s="7">
        <f t="shared" ca="1" si="20"/>
        <v>44749</v>
      </c>
      <c r="H246" s="26">
        <f t="shared" ca="1" si="27"/>
        <v>34</v>
      </c>
      <c r="I246" s="26" t="s">
        <v>2</v>
      </c>
      <c r="J246" s="11" t="s">
        <v>1185</v>
      </c>
      <c r="K246" s="1" t="s">
        <v>1186</v>
      </c>
      <c r="L246" s="1" t="s">
        <v>16</v>
      </c>
      <c r="M246" s="9">
        <v>43713</v>
      </c>
      <c r="N246" s="7">
        <f t="shared" ca="1" si="21"/>
        <v>44749</v>
      </c>
      <c r="O246" s="26">
        <f t="shared" ca="1" si="28"/>
        <v>34</v>
      </c>
      <c r="P246" s="6">
        <f t="shared" ca="1" si="29"/>
        <v>16</v>
      </c>
      <c r="Q246" s="7" t="str">
        <f t="shared" ca="1" si="30"/>
        <v>Terminado</v>
      </c>
      <c r="R246" s="1" t="s">
        <v>6</v>
      </c>
      <c r="S246" s="1" t="s">
        <v>7</v>
      </c>
      <c r="T246" s="1" t="s">
        <v>1187</v>
      </c>
      <c r="U246" s="1" t="s">
        <v>372</v>
      </c>
      <c r="V246" s="11" t="s">
        <v>373</v>
      </c>
      <c r="W246" s="11"/>
      <c r="X246" s="11" t="s">
        <v>648</v>
      </c>
      <c r="Y246" s="11">
        <v>1003</v>
      </c>
      <c r="Z246" s="29" t="s">
        <v>375</v>
      </c>
      <c r="AA246" s="12" t="s">
        <v>13</v>
      </c>
      <c r="AB246" s="1" t="s">
        <v>13</v>
      </c>
    </row>
    <row r="247" spans="1:28" x14ac:dyDescent="0.35">
      <c r="A247" s="13"/>
      <c r="B247" s="14" t="s">
        <v>0</v>
      </c>
      <c r="C247" s="19" t="s">
        <v>685</v>
      </c>
      <c r="D247" s="2">
        <v>773358400</v>
      </c>
      <c r="E247" s="19">
        <v>56973994500</v>
      </c>
      <c r="F247" s="33">
        <v>43705</v>
      </c>
      <c r="G247" s="7">
        <f t="shared" ca="1" si="20"/>
        <v>44749</v>
      </c>
      <c r="H247" s="21">
        <f t="shared" ca="1" si="27"/>
        <v>34</v>
      </c>
      <c r="I247" s="21" t="s">
        <v>2</v>
      </c>
      <c r="J247" s="19" t="s">
        <v>1188</v>
      </c>
      <c r="K247" s="2" t="s">
        <v>1189</v>
      </c>
      <c r="L247" s="2" t="s">
        <v>1766</v>
      </c>
      <c r="M247" s="17">
        <v>44715</v>
      </c>
      <c r="N247" s="7">
        <f t="shared" ca="1" si="21"/>
        <v>44749</v>
      </c>
      <c r="O247" s="21">
        <f t="shared" ca="1" si="28"/>
        <v>1</v>
      </c>
      <c r="P247" s="14">
        <f t="shared" ca="1" si="29"/>
        <v>-17</v>
      </c>
      <c r="Q247" s="15" t="str">
        <f t="shared" ca="1" si="30"/>
        <v>En Arriendo</v>
      </c>
      <c r="R247" s="2" t="s">
        <v>6</v>
      </c>
      <c r="S247" s="2" t="s">
        <v>7</v>
      </c>
      <c r="T247" s="2" t="s">
        <v>1190</v>
      </c>
      <c r="U247" s="2" t="s">
        <v>42</v>
      </c>
      <c r="V247" s="19" t="s">
        <v>1042</v>
      </c>
      <c r="W247" s="19"/>
      <c r="X247" s="2" t="s">
        <v>1191</v>
      </c>
      <c r="Y247" s="19">
        <v>90002</v>
      </c>
      <c r="Z247" s="2" t="s">
        <v>322</v>
      </c>
      <c r="AA247" s="20" t="s">
        <v>13</v>
      </c>
      <c r="AB247" s="2" t="s">
        <v>44</v>
      </c>
    </row>
    <row r="248" spans="1:28" x14ac:dyDescent="0.35">
      <c r="A248" s="5"/>
      <c r="B248" s="6" t="s">
        <v>0</v>
      </c>
      <c r="C248" s="11" t="s">
        <v>685</v>
      </c>
      <c r="D248" s="1">
        <v>773358400</v>
      </c>
      <c r="E248" s="11">
        <v>56973994553</v>
      </c>
      <c r="F248" s="32">
        <v>43713</v>
      </c>
      <c r="G248" s="7">
        <f t="shared" ca="1" si="20"/>
        <v>44749</v>
      </c>
      <c r="H248" s="26">
        <f t="shared" ca="1" si="27"/>
        <v>34</v>
      </c>
      <c r="I248" s="6" t="s">
        <v>2</v>
      </c>
      <c r="J248" s="11" t="s">
        <v>1192</v>
      </c>
      <c r="K248" s="1" t="s">
        <v>1193</v>
      </c>
      <c r="L248" s="1" t="s">
        <v>16</v>
      </c>
      <c r="M248" s="9">
        <v>43713</v>
      </c>
      <c r="N248" s="7">
        <f t="shared" ca="1" si="21"/>
        <v>44749</v>
      </c>
      <c r="O248" s="26">
        <f t="shared" ca="1" si="28"/>
        <v>34</v>
      </c>
      <c r="P248" s="6">
        <f t="shared" ca="1" si="29"/>
        <v>16</v>
      </c>
      <c r="Q248" s="7" t="str">
        <f t="shared" ca="1" si="30"/>
        <v>Terminado</v>
      </c>
      <c r="R248" s="1" t="s">
        <v>6</v>
      </c>
      <c r="S248" s="1" t="s">
        <v>7</v>
      </c>
      <c r="T248" s="43" t="s">
        <v>1194</v>
      </c>
      <c r="U248" s="1" t="s">
        <v>42</v>
      </c>
      <c r="V248" s="11" t="s">
        <v>320</v>
      </c>
      <c r="W248" s="11" t="s">
        <v>1761</v>
      </c>
      <c r="X248" s="1" t="s">
        <v>1195</v>
      </c>
      <c r="Y248" s="11">
        <v>90004</v>
      </c>
      <c r="Z248" s="1" t="s">
        <v>322</v>
      </c>
      <c r="AA248" s="12" t="s">
        <v>13</v>
      </c>
      <c r="AB248" s="1" t="s">
        <v>58</v>
      </c>
    </row>
    <row r="249" spans="1:28" x14ac:dyDescent="0.35">
      <c r="A249" s="13"/>
      <c r="B249" s="14" t="s">
        <v>0</v>
      </c>
      <c r="C249" s="19" t="s">
        <v>685</v>
      </c>
      <c r="D249" s="2">
        <v>773358400</v>
      </c>
      <c r="E249" s="19">
        <v>56973994559</v>
      </c>
      <c r="F249" s="33">
        <v>44064</v>
      </c>
      <c r="G249" s="7">
        <f t="shared" ca="1" si="20"/>
        <v>44749</v>
      </c>
      <c r="H249" s="21">
        <f t="shared" ca="1" si="27"/>
        <v>22</v>
      </c>
      <c r="I249" s="21" t="s">
        <v>2</v>
      </c>
      <c r="J249" s="19" t="s">
        <v>1196</v>
      </c>
      <c r="K249" s="2" t="s">
        <v>1197</v>
      </c>
      <c r="L249" s="2" t="s">
        <v>47</v>
      </c>
      <c r="M249" s="17">
        <v>44064</v>
      </c>
      <c r="N249" s="7">
        <f t="shared" ca="1" si="21"/>
        <v>44749</v>
      </c>
      <c r="O249" s="21">
        <f t="shared" ca="1" si="28"/>
        <v>22</v>
      </c>
      <c r="P249" s="14">
        <f t="shared" ca="1" si="29"/>
        <v>4</v>
      </c>
      <c r="Q249" s="15" t="str">
        <f t="shared" ca="1" si="30"/>
        <v>Terminado</v>
      </c>
      <c r="R249" s="2" t="s">
        <v>6</v>
      </c>
      <c r="S249" s="2" t="s">
        <v>7</v>
      </c>
      <c r="T249" s="41" t="s">
        <v>1198</v>
      </c>
      <c r="U249" s="2" t="s">
        <v>42</v>
      </c>
      <c r="V249" s="19" t="s">
        <v>320</v>
      </c>
      <c r="W249" s="19" t="s">
        <v>1761</v>
      </c>
      <c r="X249" s="2" t="s">
        <v>427</v>
      </c>
      <c r="Y249" s="19">
        <v>90004</v>
      </c>
      <c r="Z249" s="2" t="s">
        <v>322</v>
      </c>
      <c r="AA249" s="20" t="s">
        <v>13</v>
      </c>
      <c r="AB249" s="2" t="s">
        <v>13</v>
      </c>
    </row>
    <row r="250" spans="1:28" x14ac:dyDescent="0.35">
      <c r="A250" s="5"/>
      <c r="B250" s="6" t="s">
        <v>0</v>
      </c>
      <c r="C250" s="11" t="s">
        <v>685</v>
      </c>
      <c r="D250" s="1">
        <v>773358400</v>
      </c>
      <c r="E250" s="11">
        <v>56973994561</v>
      </c>
      <c r="F250" s="32">
        <v>44064</v>
      </c>
      <c r="G250" s="7">
        <f t="shared" ca="1" si="20"/>
        <v>44749</v>
      </c>
      <c r="H250" s="26">
        <f t="shared" ca="1" si="27"/>
        <v>22</v>
      </c>
      <c r="I250" s="26" t="s">
        <v>2</v>
      </c>
      <c r="J250" s="11" t="s">
        <v>1199</v>
      </c>
      <c r="K250" s="1" t="s">
        <v>1200</v>
      </c>
      <c r="L250" s="1" t="s">
        <v>1766</v>
      </c>
      <c r="M250" s="9">
        <v>44715</v>
      </c>
      <c r="N250" s="7">
        <f t="shared" ca="1" si="21"/>
        <v>44749</v>
      </c>
      <c r="O250" s="26">
        <f t="shared" ca="1" si="28"/>
        <v>1</v>
      </c>
      <c r="P250" s="6">
        <f t="shared" ca="1" si="29"/>
        <v>-17</v>
      </c>
      <c r="Q250" s="7" t="str">
        <f t="shared" ca="1" si="30"/>
        <v>En Arriendo</v>
      </c>
      <c r="R250" s="1" t="s">
        <v>6</v>
      </c>
      <c r="S250" s="1" t="s">
        <v>7</v>
      </c>
      <c r="T250" s="1" t="s">
        <v>1201</v>
      </c>
      <c r="U250" s="1" t="s">
        <v>105</v>
      </c>
      <c r="V250" s="11" t="s">
        <v>35</v>
      </c>
      <c r="W250" s="11"/>
      <c r="X250" s="1" t="s">
        <v>1202</v>
      </c>
      <c r="Y250" s="11">
        <v>40001</v>
      </c>
      <c r="Z250" s="1" t="s">
        <v>10</v>
      </c>
      <c r="AA250" s="12" t="s">
        <v>13</v>
      </c>
      <c r="AB250" s="1" t="s">
        <v>44</v>
      </c>
    </row>
    <row r="251" spans="1:28" x14ac:dyDescent="0.35">
      <c r="A251" s="13"/>
      <c r="B251" s="14" t="s">
        <v>0</v>
      </c>
      <c r="C251" s="19" t="s">
        <v>685</v>
      </c>
      <c r="D251" s="2">
        <v>773358400</v>
      </c>
      <c r="E251" s="19">
        <v>56973994564</v>
      </c>
      <c r="F251" s="33">
        <v>43677</v>
      </c>
      <c r="G251" s="7">
        <f t="shared" ca="1" si="20"/>
        <v>44749</v>
      </c>
      <c r="H251" s="21">
        <f t="shared" ca="1" si="27"/>
        <v>35</v>
      </c>
      <c r="I251" s="21" t="s">
        <v>2</v>
      </c>
      <c r="J251" s="19" t="s">
        <v>1203</v>
      </c>
      <c r="K251" s="2" t="s">
        <v>1204</v>
      </c>
      <c r="L251" s="2" t="s">
        <v>16</v>
      </c>
      <c r="M251" s="17">
        <v>43677</v>
      </c>
      <c r="N251" s="7">
        <f t="shared" ca="1" si="21"/>
        <v>44749</v>
      </c>
      <c r="O251" s="21">
        <f t="shared" ca="1" si="28"/>
        <v>35</v>
      </c>
      <c r="P251" s="14">
        <f t="shared" ca="1" si="29"/>
        <v>17</v>
      </c>
      <c r="Q251" s="15" t="str">
        <f t="shared" ca="1" si="30"/>
        <v>Terminado</v>
      </c>
      <c r="R251" s="2" t="s">
        <v>6</v>
      </c>
      <c r="S251" s="2" t="s">
        <v>7</v>
      </c>
      <c r="T251" s="2" t="s">
        <v>1205</v>
      </c>
      <c r="U251" s="2" t="s">
        <v>42</v>
      </c>
      <c r="V251" s="19" t="s">
        <v>10</v>
      </c>
      <c r="W251" s="19"/>
      <c r="X251" s="2" t="s">
        <v>1206</v>
      </c>
      <c r="Y251" s="19">
        <v>40002</v>
      </c>
      <c r="Z251" s="2" t="s">
        <v>10</v>
      </c>
      <c r="AA251" s="20" t="s">
        <v>13</v>
      </c>
      <c r="AB251" s="2" t="s">
        <v>44</v>
      </c>
    </row>
    <row r="252" spans="1:28" x14ac:dyDescent="0.35">
      <c r="A252" s="5"/>
      <c r="B252" s="6" t="s">
        <v>0</v>
      </c>
      <c r="C252" s="11" t="s">
        <v>685</v>
      </c>
      <c r="D252" s="1">
        <v>773358400</v>
      </c>
      <c r="E252" s="11">
        <v>56973994569</v>
      </c>
      <c r="F252" s="32">
        <v>43677</v>
      </c>
      <c r="G252" s="7">
        <f t="shared" ca="1" si="20"/>
        <v>44749</v>
      </c>
      <c r="H252" s="26">
        <f t="shared" ca="1" si="27"/>
        <v>35</v>
      </c>
      <c r="I252" s="6" t="s">
        <v>2</v>
      </c>
      <c r="J252" s="11" t="s">
        <v>1207</v>
      </c>
      <c r="K252" s="1" t="s">
        <v>1208</v>
      </c>
      <c r="L252" s="1" t="s">
        <v>938</v>
      </c>
      <c r="M252" s="9">
        <v>44594</v>
      </c>
      <c r="N252" s="7">
        <f t="shared" ca="1" si="21"/>
        <v>44749</v>
      </c>
      <c r="O252" s="26">
        <f t="shared" ca="1" si="28"/>
        <v>5</v>
      </c>
      <c r="P252" s="6">
        <f t="shared" ca="1" si="29"/>
        <v>-13</v>
      </c>
      <c r="Q252" s="7" t="str">
        <f t="shared" ca="1" si="30"/>
        <v>En Arriendo</v>
      </c>
      <c r="R252" s="1" t="s">
        <v>6</v>
      </c>
      <c r="S252" s="1" t="s">
        <v>7</v>
      </c>
      <c r="T252" s="1" t="s">
        <v>1209</v>
      </c>
      <c r="U252" s="1" t="s">
        <v>285</v>
      </c>
      <c r="V252" s="11" t="s">
        <v>446</v>
      </c>
      <c r="W252" s="11"/>
      <c r="X252" s="1" t="s">
        <v>1147</v>
      </c>
      <c r="Y252" s="11">
        <v>70007</v>
      </c>
      <c r="Z252" s="1" t="s">
        <v>139</v>
      </c>
      <c r="AA252" s="12" t="s">
        <v>13</v>
      </c>
      <c r="AB252" s="1" t="s">
        <v>58</v>
      </c>
    </row>
    <row r="253" spans="1:28" x14ac:dyDescent="0.35">
      <c r="A253" s="13"/>
      <c r="B253" s="14" t="s">
        <v>0</v>
      </c>
      <c r="C253" s="19" t="s">
        <v>685</v>
      </c>
      <c r="D253" s="2">
        <v>773358400</v>
      </c>
      <c r="E253" s="19">
        <v>56973994571</v>
      </c>
      <c r="F253" s="33">
        <v>43805</v>
      </c>
      <c r="G253" s="7">
        <f t="shared" ca="1" si="20"/>
        <v>44749</v>
      </c>
      <c r="H253" s="21">
        <f t="shared" ca="1" si="27"/>
        <v>31</v>
      </c>
      <c r="I253" s="21" t="s">
        <v>2</v>
      </c>
      <c r="J253" s="19" t="s">
        <v>1210</v>
      </c>
      <c r="K253" s="2" t="s">
        <v>1812</v>
      </c>
      <c r="L253" s="2" t="s">
        <v>1813</v>
      </c>
      <c r="M253" s="17">
        <v>44713</v>
      </c>
      <c r="N253" s="7">
        <f t="shared" ca="1" si="21"/>
        <v>44749</v>
      </c>
      <c r="O253" s="21">
        <f t="shared" ca="1" si="28"/>
        <v>1</v>
      </c>
      <c r="P253" s="14">
        <f t="shared" ca="1" si="29"/>
        <v>-17</v>
      </c>
      <c r="Q253" s="15" t="str">
        <f t="shared" ca="1" si="30"/>
        <v>En Arriendo</v>
      </c>
      <c r="R253" s="2" t="s">
        <v>6</v>
      </c>
      <c r="S253" s="2" t="s">
        <v>7</v>
      </c>
      <c r="T253" s="2" t="s">
        <v>1211</v>
      </c>
      <c r="U253" s="2" t="s">
        <v>105</v>
      </c>
      <c r="V253" s="19" t="s">
        <v>35</v>
      </c>
      <c r="W253" s="19"/>
      <c r="X253" s="2" t="s">
        <v>1212</v>
      </c>
      <c r="Y253" s="19">
        <v>40002</v>
      </c>
      <c r="Z253" s="2" t="s">
        <v>10</v>
      </c>
      <c r="AA253" s="20" t="s">
        <v>13</v>
      </c>
      <c r="AB253" s="2" t="s">
        <v>58</v>
      </c>
    </row>
    <row r="254" spans="1:28" x14ac:dyDescent="0.35">
      <c r="A254" s="5"/>
      <c r="B254" s="6" t="s">
        <v>0</v>
      </c>
      <c r="C254" s="11" t="s">
        <v>685</v>
      </c>
      <c r="D254" s="1">
        <v>773358400</v>
      </c>
      <c r="E254" s="11">
        <v>56973994576</v>
      </c>
      <c r="F254" s="32">
        <v>43713</v>
      </c>
      <c r="G254" s="7">
        <f t="shared" ca="1" si="20"/>
        <v>44749</v>
      </c>
      <c r="H254" s="26">
        <f t="shared" ca="1" si="27"/>
        <v>34</v>
      </c>
      <c r="I254" s="26" t="s">
        <v>2</v>
      </c>
      <c r="J254" s="11" t="s">
        <v>1213</v>
      </c>
      <c r="K254" s="1" t="s">
        <v>1214</v>
      </c>
      <c r="L254" s="1" t="s">
        <v>16</v>
      </c>
      <c r="M254" s="9">
        <v>43713</v>
      </c>
      <c r="N254" s="7">
        <f t="shared" ca="1" si="21"/>
        <v>44749</v>
      </c>
      <c r="O254" s="26">
        <f t="shared" ca="1" si="28"/>
        <v>34</v>
      </c>
      <c r="P254" s="6">
        <f t="shared" ca="1" si="29"/>
        <v>16</v>
      </c>
      <c r="Q254" s="7" t="str">
        <f t="shared" ca="1" si="30"/>
        <v>Terminado</v>
      </c>
      <c r="R254" s="1" t="s">
        <v>6</v>
      </c>
      <c r="S254" s="1" t="s">
        <v>7</v>
      </c>
      <c r="T254" s="1" t="s">
        <v>1215</v>
      </c>
      <c r="U254" s="1" t="s">
        <v>42</v>
      </c>
      <c r="V254" s="11" t="s">
        <v>106</v>
      </c>
      <c r="W254" s="11"/>
      <c r="X254" s="1" t="s">
        <v>1216</v>
      </c>
      <c r="Y254" s="11">
        <v>50001</v>
      </c>
      <c r="Z254" s="1" t="s">
        <v>108</v>
      </c>
      <c r="AA254" s="12" t="s">
        <v>13</v>
      </c>
      <c r="AB254" s="1" t="s">
        <v>58</v>
      </c>
    </row>
    <row r="255" spans="1:28" x14ac:dyDescent="0.35">
      <c r="A255" s="13"/>
      <c r="B255" s="14" t="s">
        <v>0</v>
      </c>
      <c r="C255" s="19" t="s">
        <v>685</v>
      </c>
      <c r="D255" s="2">
        <v>773358400</v>
      </c>
      <c r="E255" s="19">
        <v>56973994596</v>
      </c>
      <c r="F255" s="33">
        <v>43886</v>
      </c>
      <c r="G255" s="7">
        <f t="shared" ca="1" si="20"/>
        <v>44749</v>
      </c>
      <c r="H255" s="21">
        <f t="shared" ca="1" si="27"/>
        <v>28</v>
      </c>
      <c r="I255" s="14" t="s">
        <v>2</v>
      </c>
      <c r="J255" s="19" t="s">
        <v>1217</v>
      </c>
      <c r="K255" s="2" t="s">
        <v>1218</v>
      </c>
      <c r="L255" s="2" t="s">
        <v>938</v>
      </c>
      <c r="M255" s="17">
        <v>44594</v>
      </c>
      <c r="N255" s="7">
        <f t="shared" ca="1" si="21"/>
        <v>44749</v>
      </c>
      <c r="O255" s="21">
        <f t="shared" ca="1" si="28"/>
        <v>5</v>
      </c>
      <c r="P255" s="14">
        <f t="shared" ca="1" si="29"/>
        <v>-13</v>
      </c>
      <c r="Q255" s="15" t="str">
        <f t="shared" ca="1" si="30"/>
        <v>En Arriendo</v>
      </c>
      <c r="R255" s="2" t="s">
        <v>6</v>
      </c>
      <c r="S255" s="2" t="s">
        <v>7</v>
      </c>
      <c r="T255" s="2" t="s">
        <v>1219</v>
      </c>
      <c r="U255" s="2" t="s">
        <v>826</v>
      </c>
      <c r="V255" s="19" t="s">
        <v>165</v>
      </c>
      <c r="W255" s="19"/>
      <c r="X255" s="2" t="s">
        <v>562</v>
      </c>
      <c r="Y255" s="19">
        <v>130018</v>
      </c>
      <c r="Z255" s="2" t="s">
        <v>354</v>
      </c>
      <c r="AA255" s="20" t="s">
        <v>13</v>
      </c>
      <c r="AB255" s="2" t="s">
        <v>58</v>
      </c>
    </row>
    <row r="256" spans="1:28" x14ac:dyDescent="0.35">
      <c r="A256" s="5"/>
      <c r="B256" s="6" t="s">
        <v>0</v>
      </c>
      <c r="C256" s="11" t="s">
        <v>685</v>
      </c>
      <c r="D256" s="1">
        <v>773358400</v>
      </c>
      <c r="E256" s="11">
        <v>56973994601</v>
      </c>
      <c r="F256" s="32">
        <v>43679</v>
      </c>
      <c r="G256" s="7">
        <f t="shared" ref="G256:G293" ca="1" si="31">TODAY()</f>
        <v>44749</v>
      </c>
      <c r="H256" s="26">
        <f t="shared" ca="1" si="27"/>
        <v>35</v>
      </c>
      <c r="I256" s="6" t="s">
        <v>2</v>
      </c>
      <c r="J256" s="11" t="s">
        <v>1220</v>
      </c>
      <c r="K256" s="1" t="s">
        <v>1221</v>
      </c>
      <c r="L256" s="1" t="s">
        <v>938</v>
      </c>
      <c r="M256" s="9">
        <v>44594</v>
      </c>
      <c r="N256" s="7">
        <f t="shared" ref="N256:N293" ca="1" si="32">TODAY()</f>
        <v>44749</v>
      </c>
      <c r="O256" s="26">
        <f t="shared" ca="1" si="28"/>
        <v>5</v>
      </c>
      <c r="P256" s="6">
        <f t="shared" ca="1" si="29"/>
        <v>-13</v>
      </c>
      <c r="Q256" s="7" t="str">
        <f t="shared" ca="1" si="30"/>
        <v>En Arriendo</v>
      </c>
      <c r="R256" s="1" t="s">
        <v>6</v>
      </c>
      <c r="S256" s="1" t="s">
        <v>7</v>
      </c>
      <c r="T256" s="1" t="s">
        <v>1222</v>
      </c>
      <c r="U256" s="1" t="s">
        <v>959</v>
      </c>
      <c r="V256" s="11" t="s">
        <v>165</v>
      </c>
      <c r="W256" s="11"/>
      <c r="X256" s="1" t="s">
        <v>175</v>
      </c>
      <c r="Y256" s="11">
        <v>130001</v>
      </c>
      <c r="Z256" s="1" t="s">
        <v>960</v>
      </c>
      <c r="AA256" s="12" t="s">
        <v>13</v>
      </c>
      <c r="AB256" s="1" t="s">
        <v>58</v>
      </c>
    </row>
    <row r="257" spans="1:28" x14ac:dyDescent="0.35">
      <c r="A257" s="13"/>
      <c r="B257" s="14" t="s">
        <v>0</v>
      </c>
      <c r="C257" s="19" t="s">
        <v>685</v>
      </c>
      <c r="D257" s="2">
        <v>773358400</v>
      </c>
      <c r="E257" s="19">
        <v>56973994697</v>
      </c>
      <c r="F257" s="33">
        <v>43677</v>
      </c>
      <c r="G257" s="7">
        <f t="shared" ca="1" si="31"/>
        <v>44749</v>
      </c>
      <c r="H257" s="21">
        <f t="shared" ca="1" si="27"/>
        <v>35</v>
      </c>
      <c r="I257" s="6" t="s">
        <v>2</v>
      </c>
      <c r="J257" s="19" t="s">
        <v>1223</v>
      </c>
      <c r="K257" s="2" t="s">
        <v>1224</v>
      </c>
      <c r="L257" s="2" t="s">
        <v>938</v>
      </c>
      <c r="M257" s="17">
        <v>44594</v>
      </c>
      <c r="N257" s="7">
        <f t="shared" ca="1" si="32"/>
        <v>44749</v>
      </c>
      <c r="O257" s="21">
        <f t="shared" ca="1" si="28"/>
        <v>5</v>
      </c>
      <c r="P257" s="14">
        <f t="shared" ca="1" si="29"/>
        <v>-13</v>
      </c>
      <c r="Q257" s="15" t="str">
        <f t="shared" ca="1" si="30"/>
        <v>En Arriendo</v>
      </c>
      <c r="R257" s="2" t="s">
        <v>6</v>
      </c>
      <c r="S257" s="2" t="s">
        <v>7</v>
      </c>
      <c r="T257" s="2" t="s">
        <v>1225</v>
      </c>
      <c r="U257" s="2" t="s">
        <v>285</v>
      </c>
      <c r="V257" s="19" t="s">
        <v>446</v>
      </c>
      <c r="W257" s="19"/>
      <c r="X257" s="2" t="s">
        <v>1226</v>
      </c>
      <c r="Y257" s="19">
        <v>70002</v>
      </c>
      <c r="Z257" s="2" t="s">
        <v>139</v>
      </c>
      <c r="AA257" s="20" t="s">
        <v>13</v>
      </c>
      <c r="AB257" s="2" t="s">
        <v>58</v>
      </c>
    </row>
    <row r="258" spans="1:28" x14ac:dyDescent="0.35">
      <c r="A258" s="5"/>
      <c r="B258" s="6" t="s">
        <v>0</v>
      </c>
      <c r="C258" s="11" t="s">
        <v>685</v>
      </c>
      <c r="D258" s="1">
        <v>773358400</v>
      </c>
      <c r="E258" s="11">
        <v>56974861670</v>
      </c>
      <c r="F258" s="32">
        <v>43354</v>
      </c>
      <c r="G258" s="7">
        <f t="shared" ca="1" si="31"/>
        <v>44749</v>
      </c>
      <c r="H258" s="26">
        <f t="shared" ca="1" si="27"/>
        <v>45</v>
      </c>
      <c r="I258" s="6" t="s">
        <v>2</v>
      </c>
      <c r="J258" s="11" t="s">
        <v>1227</v>
      </c>
      <c r="K258" s="1" t="s">
        <v>1228</v>
      </c>
      <c r="L258" s="1" t="s">
        <v>53</v>
      </c>
      <c r="M258" s="9">
        <v>44238</v>
      </c>
      <c r="N258" s="7">
        <f t="shared" ca="1" si="32"/>
        <v>44749</v>
      </c>
      <c r="O258" s="26">
        <f t="shared" ca="1" si="28"/>
        <v>16</v>
      </c>
      <c r="P258" s="6">
        <f t="shared" ca="1" si="29"/>
        <v>-2</v>
      </c>
      <c r="Q258" s="7" t="str">
        <f t="shared" ca="1" si="30"/>
        <v>En Arriendo</v>
      </c>
      <c r="R258" s="1" t="s">
        <v>6</v>
      </c>
      <c r="S258" s="1" t="s">
        <v>7</v>
      </c>
      <c r="T258" s="1" t="s">
        <v>1229</v>
      </c>
      <c r="U258" s="1" t="s">
        <v>1230</v>
      </c>
      <c r="V258" s="11" t="s">
        <v>165</v>
      </c>
      <c r="W258" s="11"/>
      <c r="X258" s="1" t="s">
        <v>1231</v>
      </c>
      <c r="Y258" s="11">
        <v>30001</v>
      </c>
      <c r="Z258" s="1" t="s">
        <v>288</v>
      </c>
      <c r="AA258" s="12" t="s">
        <v>13</v>
      </c>
      <c r="AB258" s="1" t="s">
        <v>58</v>
      </c>
    </row>
    <row r="259" spans="1:28" x14ac:dyDescent="0.35">
      <c r="A259" s="13"/>
      <c r="B259" s="14" t="s">
        <v>0</v>
      </c>
      <c r="C259" s="19" t="s">
        <v>685</v>
      </c>
      <c r="D259" s="2">
        <v>773358400</v>
      </c>
      <c r="E259" s="19">
        <v>56975174093</v>
      </c>
      <c r="F259" s="33">
        <v>43705</v>
      </c>
      <c r="G259" s="7">
        <f t="shared" ca="1" si="31"/>
        <v>44749</v>
      </c>
      <c r="H259" s="21">
        <f t="shared" ca="1" si="27"/>
        <v>34</v>
      </c>
      <c r="I259" s="21" t="s">
        <v>2</v>
      </c>
      <c r="J259" s="19" t="s">
        <v>1232</v>
      </c>
      <c r="K259" s="2" t="s">
        <v>1233</v>
      </c>
      <c r="L259" s="2" t="s">
        <v>151</v>
      </c>
      <c r="M259" s="17">
        <v>44440</v>
      </c>
      <c r="N259" s="7">
        <f t="shared" ca="1" si="32"/>
        <v>44749</v>
      </c>
      <c r="O259" s="21">
        <f t="shared" ca="1" si="28"/>
        <v>10</v>
      </c>
      <c r="P259" s="14">
        <f t="shared" ca="1" si="29"/>
        <v>-8</v>
      </c>
      <c r="Q259" s="15" t="str">
        <f t="shared" ca="1" si="30"/>
        <v>En Arriendo</v>
      </c>
      <c r="R259" s="2" t="s">
        <v>6</v>
      </c>
      <c r="S259" s="2" t="s">
        <v>7</v>
      </c>
      <c r="T259" s="2" t="s">
        <v>1234</v>
      </c>
      <c r="U259" s="2" t="s">
        <v>42</v>
      </c>
      <c r="V259" s="19" t="s">
        <v>10</v>
      </c>
      <c r="W259" s="19"/>
      <c r="X259" s="2" t="s">
        <v>1235</v>
      </c>
      <c r="Y259" s="19">
        <v>40002</v>
      </c>
      <c r="Z259" s="2" t="s">
        <v>10</v>
      </c>
      <c r="AA259" s="20" t="s">
        <v>13</v>
      </c>
      <c r="AB259" s="2" t="s">
        <v>13</v>
      </c>
    </row>
    <row r="260" spans="1:28" x14ac:dyDescent="0.35">
      <c r="A260" s="5"/>
      <c r="B260" s="6" t="s">
        <v>0</v>
      </c>
      <c r="C260" s="11" t="s">
        <v>685</v>
      </c>
      <c r="D260" s="1">
        <v>773358400</v>
      </c>
      <c r="E260" s="11">
        <v>56975483122</v>
      </c>
      <c r="F260" s="32">
        <v>43677</v>
      </c>
      <c r="G260" s="7">
        <f t="shared" ca="1" si="31"/>
        <v>44749</v>
      </c>
      <c r="H260" s="26">
        <f t="shared" ca="1" si="27"/>
        <v>35</v>
      </c>
      <c r="I260" s="6" t="s">
        <v>2</v>
      </c>
      <c r="J260" s="11" t="s">
        <v>1236</v>
      </c>
      <c r="K260" s="1" t="s">
        <v>1237</v>
      </c>
      <c r="L260" s="1" t="s">
        <v>938</v>
      </c>
      <c r="M260" s="9">
        <v>44594</v>
      </c>
      <c r="N260" s="7">
        <f t="shared" ca="1" si="32"/>
        <v>44749</v>
      </c>
      <c r="O260" s="26">
        <f t="shared" ca="1" si="28"/>
        <v>5</v>
      </c>
      <c r="P260" s="6">
        <f t="shared" ca="1" si="29"/>
        <v>-13</v>
      </c>
      <c r="Q260" s="7" t="str">
        <f t="shared" ca="1" si="30"/>
        <v>En Arriendo</v>
      </c>
      <c r="R260" s="1" t="s">
        <v>6</v>
      </c>
      <c r="S260" s="1" t="s">
        <v>7</v>
      </c>
      <c r="T260" s="1" t="s">
        <v>1238</v>
      </c>
      <c r="U260" s="1" t="s">
        <v>285</v>
      </c>
      <c r="V260" s="11" t="s">
        <v>446</v>
      </c>
      <c r="W260" s="11"/>
      <c r="X260" s="1" t="s">
        <v>944</v>
      </c>
      <c r="Y260" s="11">
        <v>70002</v>
      </c>
      <c r="Z260" s="1" t="s">
        <v>139</v>
      </c>
      <c r="AA260" s="12" t="s">
        <v>13</v>
      </c>
      <c r="AB260" s="1" t="s">
        <v>58</v>
      </c>
    </row>
    <row r="261" spans="1:28" x14ac:dyDescent="0.35">
      <c r="A261" s="13"/>
      <c r="B261" s="14" t="s">
        <v>0</v>
      </c>
      <c r="C261" s="19" t="s">
        <v>685</v>
      </c>
      <c r="D261" s="2">
        <v>773358400</v>
      </c>
      <c r="E261" s="19">
        <v>56975595255</v>
      </c>
      <c r="F261" s="33">
        <v>43705</v>
      </c>
      <c r="G261" s="7">
        <f t="shared" ca="1" si="31"/>
        <v>44749</v>
      </c>
      <c r="H261" s="21">
        <f t="shared" ca="1" si="27"/>
        <v>34</v>
      </c>
      <c r="I261" s="14" t="s">
        <v>2</v>
      </c>
      <c r="J261" s="19" t="s">
        <v>1239</v>
      </c>
      <c r="K261" s="2" t="s">
        <v>1240</v>
      </c>
      <c r="L261" s="2" t="s">
        <v>16</v>
      </c>
      <c r="M261" s="17">
        <v>43705</v>
      </c>
      <c r="N261" s="7">
        <f t="shared" ca="1" si="32"/>
        <v>44749</v>
      </c>
      <c r="O261" s="21">
        <f t="shared" ca="1" si="28"/>
        <v>34</v>
      </c>
      <c r="P261" s="14">
        <f t="shared" ca="1" si="29"/>
        <v>16</v>
      </c>
      <c r="Q261" s="15" t="str">
        <f t="shared" ca="1" si="30"/>
        <v>Terminado</v>
      </c>
      <c r="R261" s="2" t="s">
        <v>6</v>
      </c>
      <c r="S261" s="2" t="s">
        <v>7</v>
      </c>
      <c r="T261" s="2" t="s">
        <v>1241</v>
      </c>
      <c r="U261" s="2" t="s">
        <v>42</v>
      </c>
      <c r="V261" s="19" t="s">
        <v>674</v>
      </c>
      <c r="W261" s="19"/>
      <c r="X261" s="2" t="s">
        <v>1242</v>
      </c>
      <c r="Y261" s="19">
        <v>40003</v>
      </c>
      <c r="Z261" s="2" t="s">
        <v>10</v>
      </c>
      <c r="AA261" s="20" t="s">
        <v>13</v>
      </c>
      <c r="AB261" s="2" t="s">
        <v>58</v>
      </c>
    </row>
    <row r="262" spans="1:28" x14ac:dyDescent="0.35">
      <c r="A262" s="5"/>
      <c r="B262" s="6" t="s">
        <v>0</v>
      </c>
      <c r="C262" s="11" t="s">
        <v>685</v>
      </c>
      <c r="D262" s="1">
        <v>773358400</v>
      </c>
      <c r="E262" s="11">
        <v>56976128761</v>
      </c>
      <c r="F262" s="32">
        <v>43924</v>
      </c>
      <c r="G262" s="7">
        <f t="shared" ca="1" si="31"/>
        <v>44749</v>
      </c>
      <c r="H262" s="26">
        <f t="shared" ca="1" si="27"/>
        <v>27</v>
      </c>
      <c r="I262" s="6" t="s">
        <v>2</v>
      </c>
      <c r="J262" s="11" t="s">
        <v>1243</v>
      </c>
      <c r="K262" s="1" t="s">
        <v>1244</v>
      </c>
      <c r="L262" s="1" t="s">
        <v>1245</v>
      </c>
      <c r="M262" s="9">
        <v>43924</v>
      </c>
      <c r="N262" s="7">
        <f t="shared" ca="1" si="32"/>
        <v>44749</v>
      </c>
      <c r="O262" s="26">
        <f t="shared" ca="1" si="28"/>
        <v>27</v>
      </c>
      <c r="P262" s="6">
        <f t="shared" ca="1" si="29"/>
        <v>9</v>
      </c>
      <c r="Q262" s="7" t="str">
        <f t="shared" ca="1" si="30"/>
        <v>Terminado</v>
      </c>
      <c r="R262" s="1" t="s">
        <v>6</v>
      </c>
      <c r="S262" s="1" t="s">
        <v>7</v>
      </c>
      <c r="T262" s="43" t="s">
        <v>1246</v>
      </c>
      <c r="U262" s="1" t="s">
        <v>28</v>
      </c>
      <c r="V262" s="11" t="s">
        <v>10</v>
      </c>
      <c r="W262" s="11"/>
      <c r="X262" s="1" t="s">
        <v>36</v>
      </c>
      <c r="Y262" s="11">
        <v>120003</v>
      </c>
      <c r="Z262" s="1" t="s">
        <v>30</v>
      </c>
      <c r="AA262" s="12" t="s">
        <v>13</v>
      </c>
      <c r="AB262" s="1" t="s">
        <v>13</v>
      </c>
    </row>
    <row r="263" spans="1:28" x14ac:dyDescent="0.35">
      <c r="A263" s="5"/>
      <c r="B263" s="6" t="s">
        <v>0</v>
      </c>
      <c r="C263" s="11" t="s">
        <v>685</v>
      </c>
      <c r="D263" s="1">
        <v>773358400</v>
      </c>
      <c r="E263" s="11">
        <v>56987682906</v>
      </c>
      <c r="F263" s="32">
        <v>43679</v>
      </c>
      <c r="G263" s="7">
        <f t="shared" ca="1" si="31"/>
        <v>44749</v>
      </c>
      <c r="H263" s="26">
        <f t="shared" ca="1" si="27"/>
        <v>35</v>
      </c>
      <c r="I263" s="6" t="s">
        <v>2</v>
      </c>
      <c r="J263" s="11" t="s">
        <v>1249</v>
      </c>
      <c r="K263" s="1" t="s">
        <v>1250</v>
      </c>
      <c r="L263" s="1" t="s">
        <v>938</v>
      </c>
      <c r="M263" s="9">
        <v>44594</v>
      </c>
      <c r="N263" s="7">
        <f t="shared" ca="1" si="32"/>
        <v>44749</v>
      </c>
      <c r="O263" s="26">
        <f t="shared" ca="1" si="28"/>
        <v>5</v>
      </c>
      <c r="P263" s="6">
        <f t="shared" ca="1" si="29"/>
        <v>-13</v>
      </c>
      <c r="Q263" s="7" t="str">
        <f t="shared" ca="1" si="30"/>
        <v>En Arriendo</v>
      </c>
      <c r="R263" s="1" t="s">
        <v>6</v>
      </c>
      <c r="S263" s="1" t="s">
        <v>7</v>
      </c>
      <c r="T263" s="1" t="s">
        <v>1251</v>
      </c>
      <c r="U263" s="1" t="s">
        <v>285</v>
      </c>
      <c r="V263" s="11" t="s">
        <v>165</v>
      </c>
      <c r="W263" s="11"/>
      <c r="X263" s="1" t="s">
        <v>1252</v>
      </c>
      <c r="Y263" s="11">
        <v>30003</v>
      </c>
      <c r="Z263" s="1" t="s">
        <v>288</v>
      </c>
      <c r="AA263" s="12" t="s">
        <v>13</v>
      </c>
      <c r="AB263" s="1" t="s">
        <v>13</v>
      </c>
    </row>
    <row r="264" spans="1:28" x14ac:dyDescent="0.35">
      <c r="A264" s="5"/>
      <c r="B264" s="6" t="s">
        <v>0</v>
      </c>
      <c r="C264" s="11" t="s">
        <v>685</v>
      </c>
      <c r="D264" s="1">
        <v>773358400</v>
      </c>
      <c r="E264" s="11">
        <v>56998799931</v>
      </c>
      <c r="F264" s="32">
        <v>43686</v>
      </c>
      <c r="G264" s="7">
        <f t="shared" ca="1" si="31"/>
        <v>44749</v>
      </c>
      <c r="H264" s="26">
        <f t="shared" ca="1" si="27"/>
        <v>34</v>
      </c>
      <c r="I264" s="6" t="s">
        <v>2</v>
      </c>
      <c r="J264" s="11" t="s">
        <v>1255</v>
      </c>
      <c r="K264" s="1" t="s">
        <v>1256</v>
      </c>
      <c r="L264" s="1" t="s">
        <v>1766</v>
      </c>
      <c r="M264" s="9">
        <v>44715</v>
      </c>
      <c r="N264" s="7">
        <f t="shared" ca="1" si="32"/>
        <v>44749</v>
      </c>
      <c r="O264" s="26">
        <f t="shared" ca="1" si="28"/>
        <v>1</v>
      </c>
      <c r="P264" s="6">
        <f t="shared" ca="1" si="29"/>
        <v>-17</v>
      </c>
      <c r="Q264" s="7" t="str">
        <f t="shared" ca="1" si="30"/>
        <v>En Arriendo</v>
      </c>
      <c r="R264" s="1" t="s">
        <v>6</v>
      </c>
      <c r="S264" s="1" t="s">
        <v>7</v>
      </c>
      <c r="T264" s="1" t="s">
        <v>1257</v>
      </c>
      <c r="U264" s="1" t="s">
        <v>42</v>
      </c>
      <c r="V264" s="11" t="s">
        <v>311</v>
      </c>
      <c r="W264" s="11"/>
      <c r="X264" s="1" t="s">
        <v>830</v>
      </c>
      <c r="Y264" s="11">
        <v>10001</v>
      </c>
      <c r="Z264" s="1" t="s">
        <v>311</v>
      </c>
      <c r="AA264" s="12" t="s">
        <v>13</v>
      </c>
      <c r="AB264" s="1" t="s">
        <v>44</v>
      </c>
    </row>
    <row r="265" spans="1:28" x14ac:dyDescent="0.35">
      <c r="A265" s="13"/>
      <c r="B265" s="14" t="s">
        <v>0</v>
      </c>
      <c r="C265" s="19" t="s">
        <v>685</v>
      </c>
      <c r="D265" s="2">
        <v>773358400</v>
      </c>
      <c r="E265" s="19">
        <v>56998848839</v>
      </c>
      <c r="F265" s="33">
        <v>43686</v>
      </c>
      <c r="G265" s="7">
        <f t="shared" ca="1" si="31"/>
        <v>44749</v>
      </c>
      <c r="H265" s="21">
        <f t="shared" ca="1" si="27"/>
        <v>34</v>
      </c>
      <c r="I265" s="14" t="s">
        <v>2</v>
      </c>
      <c r="J265" s="19" t="s">
        <v>1258</v>
      </c>
      <c r="K265" s="2" t="s">
        <v>1259</v>
      </c>
      <c r="L265" s="2" t="s">
        <v>1168</v>
      </c>
      <c r="M265" s="17">
        <v>43686</v>
      </c>
      <c r="N265" s="7">
        <f t="shared" ca="1" si="32"/>
        <v>44749</v>
      </c>
      <c r="O265" s="21">
        <f t="shared" ca="1" si="28"/>
        <v>34</v>
      </c>
      <c r="P265" s="14">
        <f t="shared" ca="1" si="29"/>
        <v>16</v>
      </c>
      <c r="Q265" s="15" t="str">
        <f t="shared" ca="1" si="30"/>
        <v>Terminado</v>
      </c>
      <c r="R265" s="2" t="s">
        <v>6</v>
      </c>
      <c r="S265" s="2" t="s">
        <v>7</v>
      </c>
      <c r="T265" s="2" t="s">
        <v>1260</v>
      </c>
      <c r="U265" s="2" t="s">
        <v>42</v>
      </c>
      <c r="V265" s="19" t="s">
        <v>311</v>
      </c>
      <c r="W265" s="19"/>
      <c r="X265" s="2" t="s">
        <v>311</v>
      </c>
      <c r="Y265" s="19">
        <v>10001</v>
      </c>
      <c r="Z265" s="2" t="s">
        <v>311</v>
      </c>
      <c r="AA265" s="20" t="s">
        <v>13</v>
      </c>
      <c r="AB265" s="2" t="s">
        <v>44</v>
      </c>
    </row>
    <row r="266" spans="1:28" x14ac:dyDescent="0.35">
      <c r="A266" s="13"/>
      <c r="B266" s="14" t="s">
        <v>0</v>
      </c>
      <c r="C266" s="19" t="s">
        <v>1</v>
      </c>
      <c r="D266" s="2">
        <v>764518225</v>
      </c>
      <c r="E266" s="19">
        <v>56985689122</v>
      </c>
      <c r="F266" s="33">
        <v>44720</v>
      </c>
      <c r="G266" s="7">
        <f t="shared" ca="1" si="31"/>
        <v>44749</v>
      </c>
      <c r="H266" s="21">
        <f t="shared" ca="1" si="27"/>
        <v>0</v>
      </c>
      <c r="I266" s="14" t="s">
        <v>2</v>
      </c>
      <c r="J266" s="19" t="s">
        <v>1767</v>
      </c>
      <c r="K266" s="2" t="s">
        <v>1768</v>
      </c>
      <c r="L266" s="2" t="s">
        <v>1769</v>
      </c>
      <c r="M266" s="17">
        <v>44720</v>
      </c>
      <c r="N266" s="7">
        <f t="shared" ca="1" si="32"/>
        <v>44749</v>
      </c>
      <c r="O266" s="21">
        <f t="shared" ca="1" si="28"/>
        <v>0</v>
      </c>
      <c r="P266" s="14">
        <f t="shared" ca="1" si="29"/>
        <v>-18</v>
      </c>
      <c r="Q266" s="15" t="str">
        <f t="shared" ca="1" si="30"/>
        <v>En Arriendo</v>
      </c>
      <c r="R266" s="2" t="s">
        <v>6</v>
      </c>
      <c r="S266" s="2" t="s">
        <v>7</v>
      </c>
      <c r="T266" s="2" t="s">
        <v>1770</v>
      </c>
      <c r="U266" s="2" t="s">
        <v>174</v>
      </c>
      <c r="V266" s="19" t="s">
        <v>106</v>
      </c>
      <c r="W266" s="19"/>
      <c r="X266" s="2" t="s">
        <v>1771</v>
      </c>
      <c r="Y266" s="19">
        <v>130032</v>
      </c>
      <c r="Z266" s="2" t="s">
        <v>176</v>
      </c>
      <c r="AA266" s="20" t="s">
        <v>13</v>
      </c>
      <c r="AB266" s="2" t="s">
        <v>58</v>
      </c>
    </row>
    <row r="267" spans="1:28" x14ac:dyDescent="0.35">
      <c r="A267" s="5"/>
      <c r="B267" s="6" t="s">
        <v>0</v>
      </c>
      <c r="C267" s="11" t="s">
        <v>685</v>
      </c>
      <c r="D267" s="1">
        <v>773358400</v>
      </c>
      <c r="E267" s="11">
        <v>56998873477</v>
      </c>
      <c r="F267" s="32">
        <v>43686</v>
      </c>
      <c r="G267" s="7">
        <f t="shared" ca="1" si="31"/>
        <v>44749</v>
      </c>
      <c r="H267" s="26">
        <f t="shared" ca="1" si="27"/>
        <v>34</v>
      </c>
      <c r="I267" s="6" t="s">
        <v>2</v>
      </c>
      <c r="J267" s="11" t="s">
        <v>1261</v>
      </c>
      <c r="K267" s="1" t="s">
        <v>1262</v>
      </c>
      <c r="L267" s="1" t="s">
        <v>1168</v>
      </c>
      <c r="M267" s="9">
        <v>43686</v>
      </c>
      <c r="N267" s="7">
        <f t="shared" ca="1" si="32"/>
        <v>44749</v>
      </c>
      <c r="O267" s="26">
        <f t="shared" ca="1" si="28"/>
        <v>34</v>
      </c>
      <c r="P267" s="6">
        <f t="shared" ca="1" si="29"/>
        <v>16</v>
      </c>
      <c r="Q267" s="7" t="str">
        <f t="shared" ca="1" si="30"/>
        <v>Terminado</v>
      </c>
      <c r="R267" s="1" t="s">
        <v>6</v>
      </c>
      <c r="S267" s="1" t="s">
        <v>7</v>
      </c>
      <c r="T267" s="1" t="s">
        <v>1263</v>
      </c>
      <c r="U267" s="1" t="s">
        <v>42</v>
      </c>
      <c r="V267" s="11" t="s">
        <v>311</v>
      </c>
      <c r="W267" s="11"/>
      <c r="X267" s="1" t="s">
        <v>659</v>
      </c>
      <c r="Y267" s="11">
        <v>10001</v>
      </c>
      <c r="Z267" s="1" t="s">
        <v>311</v>
      </c>
      <c r="AA267" s="12" t="s">
        <v>13</v>
      </c>
      <c r="AB267" s="1" t="s">
        <v>44</v>
      </c>
    </row>
    <row r="268" spans="1:28" x14ac:dyDescent="0.35">
      <c r="A268" s="13"/>
      <c r="B268" s="14" t="s">
        <v>0</v>
      </c>
      <c r="C268" s="19" t="s">
        <v>685</v>
      </c>
      <c r="D268" s="2">
        <v>773358400</v>
      </c>
      <c r="E268" s="19">
        <v>56998878302</v>
      </c>
      <c r="F268" s="33">
        <v>43868</v>
      </c>
      <c r="G268" s="7">
        <f t="shared" ca="1" si="31"/>
        <v>44749</v>
      </c>
      <c r="H268" s="21">
        <f t="shared" ca="1" si="27"/>
        <v>29</v>
      </c>
      <c r="I268" s="14" t="s">
        <v>2</v>
      </c>
      <c r="J268" s="19" t="s">
        <v>1264</v>
      </c>
      <c r="K268" s="2" t="s">
        <v>1265</v>
      </c>
      <c r="L268" s="2" t="s">
        <v>1266</v>
      </c>
      <c r="M268" s="17">
        <v>43868</v>
      </c>
      <c r="N268" s="7">
        <f t="shared" ca="1" si="32"/>
        <v>44749</v>
      </c>
      <c r="O268" s="21">
        <f t="shared" ca="1" si="28"/>
        <v>29</v>
      </c>
      <c r="P268" s="14">
        <f t="shared" ca="1" si="29"/>
        <v>11</v>
      </c>
      <c r="Q268" s="15" t="str">
        <f t="shared" ca="1" si="30"/>
        <v>Terminado</v>
      </c>
      <c r="R268" s="2" t="s">
        <v>455</v>
      </c>
      <c r="S268" s="2" t="s">
        <v>7</v>
      </c>
      <c r="T268" s="2" t="s">
        <v>1267</v>
      </c>
      <c r="U268" s="2" t="s">
        <v>42</v>
      </c>
      <c r="V268" s="19" t="s">
        <v>311</v>
      </c>
      <c r="W268" s="19"/>
      <c r="X268" s="2" t="s">
        <v>311</v>
      </c>
      <c r="Y268" s="19">
        <v>10001</v>
      </c>
      <c r="Z268" s="2" t="s">
        <v>311</v>
      </c>
      <c r="AA268" s="20" t="s">
        <v>13</v>
      </c>
      <c r="AB268" s="2" t="s">
        <v>44</v>
      </c>
    </row>
    <row r="269" spans="1:28" x14ac:dyDescent="0.35">
      <c r="A269" s="1"/>
      <c r="B269" s="6" t="s">
        <v>1268</v>
      </c>
      <c r="C269" s="1" t="s">
        <v>1269</v>
      </c>
      <c r="D269" s="1">
        <v>773358400</v>
      </c>
      <c r="E269" s="34">
        <v>56940293214</v>
      </c>
      <c r="F269" s="35">
        <v>42934.695833333331</v>
      </c>
      <c r="G269" s="7">
        <f t="shared" ca="1" si="31"/>
        <v>44749</v>
      </c>
      <c r="H269" s="26">
        <f t="shared" ca="1" si="27"/>
        <v>59</v>
      </c>
      <c r="I269" s="26" t="s">
        <v>2</v>
      </c>
      <c r="J269" s="1" t="s">
        <v>1270</v>
      </c>
      <c r="K269" s="1" t="s">
        <v>1271</v>
      </c>
      <c r="L269" s="1"/>
      <c r="M269" s="1"/>
      <c r="N269" s="7">
        <f t="shared" ca="1" si="32"/>
        <v>44749</v>
      </c>
      <c r="O269" s="1"/>
      <c r="P269" s="1"/>
      <c r="Q269" s="7" t="str">
        <f t="shared" si="30"/>
        <v>En Arriendo</v>
      </c>
      <c r="R269" s="1"/>
      <c r="S269" s="1" t="s">
        <v>246</v>
      </c>
      <c r="T269" s="1" t="s">
        <v>813</v>
      </c>
      <c r="U269" s="1" t="s">
        <v>809</v>
      </c>
      <c r="V269" s="11" t="s">
        <v>165</v>
      </c>
      <c r="W269" s="11"/>
      <c r="X269" s="1" t="s">
        <v>251</v>
      </c>
      <c r="Y269" s="11">
        <v>130022</v>
      </c>
      <c r="Z269" s="1" t="s">
        <v>810</v>
      </c>
      <c r="AA269" s="12" t="s">
        <v>13</v>
      </c>
      <c r="AB269" s="1" t="s">
        <v>13</v>
      </c>
    </row>
    <row r="270" spans="1:28" x14ac:dyDescent="0.35">
      <c r="A270" s="2"/>
      <c r="B270" s="14" t="s">
        <v>1268</v>
      </c>
      <c r="C270" s="2" t="s">
        <v>1269</v>
      </c>
      <c r="D270" s="2">
        <v>773358400</v>
      </c>
      <c r="E270" s="36">
        <v>56940718013</v>
      </c>
      <c r="F270" s="37">
        <v>42978.625</v>
      </c>
      <c r="G270" s="7">
        <f t="shared" ca="1" si="31"/>
        <v>44749</v>
      </c>
      <c r="H270" s="21">
        <f t="shared" ca="1" si="27"/>
        <v>58</v>
      </c>
      <c r="I270" s="21" t="s">
        <v>2</v>
      </c>
      <c r="J270" s="2" t="s">
        <v>1272</v>
      </c>
      <c r="K270" s="2" t="s">
        <v>1273</v>
      </c>
      <c r="L270" s="2"/>
      <c r="M270" s="2"/>
      <c r="N270" s="7">
        <f t="shared" ca="1" si="32"/>
        <v>44749</v>
      </c>
      <c r="O270" s="2"/>
      <c r="P270" s="2"/>
      <c r="Q270" s="15" t="str">
        <f t="shared" si="30"/>
        <v>En Arriendo</v>
      </c>
      <c r="R270" s="2"/>
      <c r="S270" s="2" t="s">
        <v>7</v>
      </c>
      <c r="T270" s="2" t="s">
        <v>1274</v>
      </c>
      <c r="U270" s="2" t="s">
        <v>1275</v>
      </c>
      <c r="V270" s="19" t="s">
        <v>165</v>
      </c>
      <c r="W270" s="19"/>
      <c r="X270" s="2" t="s">
        <v>251</v>
      </c>
      <c r="Y270" s="19"/>
      <c r="Z270" s="2"/>
      <c r="AA270" s="20" t="s">
        <v>13</v>
      </c>
      <c r="AB270" s="2" t="s">
        <v>13</v>
      </c>
    </row>
    <row r="271" spans="1:28" x14ac:dyDescent="0.35">
      <c r="A271" s="1"/>
      <c r="B271" s="6" t="s">
        <v>1268</v>
      </c>
      <c r="C271" s="1" t="s">
        <v>1269</v>
      </c>
      <c r="D271" s="1">
        <v>773358400</v>
      </c>
      <c r="E271" s="34">
        <v>56940718014</v>
      </c>
      <c r="F271" s="35">
        <v>43615.526388888888</v>
      </c>
      <c r="G271" s="7">
        <f t="shared" ca="1" si="31"/>
        <v>44749</v>
      </c>
      <c r="H271" s="26">
        <f t="shared" ca="1" si="27"/>
        <v>37</v>
      </c>
      <c r="I271" s="26" t="s">
        <v>2</v>
      </c>
      <c r="J271" s="1" t="s">
        <v>1276</v>
      </c>
      <c r="K271" s="1" t="s">
        <v>1277</v>
      </c>
      <c r="L271" s="1"/>
      <c r="M271" s="1"/>
      <c r="N271" s="7">
        <f t="shared" ca="1" si="32"/>
        <v>44749</v>
      </c>
      <c r="O271" s="1"/>
      <c r="P271" s="1"/>
      <c r="Q271" s="7" t="str">
        <f t="shared" si="30"/>
        <v>En Arriendo</v>
      </c>
      <c r="R271" s="1"/>
      <c r="S271" s="1" t="s">
        <v>7</v>
      </c>
      <c r="T271" s="1" t="s">
        <v>1278</v>
      </c>
      <c r="U271" s="1" t="s">
        <v>1279</v>
      </c>
      <c r="V271" s="11" t="s">
        <v>978</v>
      </c>
      <c r="W271" s="11"/>
      <c r="X271" s="1" t="s">
        <v>251</v>
      </c>
      <c r="Y271" s="11">
        <v>130051</v>
      </c>
      <c r="Z271" s="1" t="s">
        <v>1280</v>
      </c>
      <c r="AA271" s="26" t="s">
        <v>13</v>
      </c>
      <c r="AB271" s="1" t="s">
        <v>13</v>
      </c>
    </row>
    <row r="272" spans="1:28" x14ac:dyDescent="0.35">
      <c r="A272" s="2"/>
      <c r="B272" s="14" t="s">
        <v>1268</v>
      </c>
      <c r="C272" s="2" t="s">
        <v>1269</v>
      </c>
      <c r="D272" s="2">
        <v>773358400</v>
      </c>
      <c r="E272" s="36">
        <v>56940908516</v>
      </c>
      <c r="F272" s="37">
        <v>43004.767361111109</v>
      </c>
      <c r="G272" s="7">
        <f t="shared" ca="1" si="31"/>
        <v>44749</v>
      </c>
      <c r="H272" s="21">
        <f t="shared" ca="1" si="27"/>
        <v>57</v>
      </c>
      <c r="I272" s="21" t="s">
        <v>2</v>
      </c>
      <c r="J272" s="2" t="s">
        <v>1281</v>
      </c>
      <c r="K272" s="2" t="s">
        <v>1282</v>
      </c>
      <c r="L272" s="2"/>
      <c r="M272" s="2"/>
      <c r="N272" s="7">
        <f t="shared" ca="1" si="32"/>
        <v>44749</v>
      </c>
      <c r="O272" s="2"/>
      <c r="P272" s="2"/>
      <c r="Q272" s="15" t="str">
        <f t="shared" si="30"/>
        <v>En Arriendo</v>
      </c>
      <c r="R272" s="2"/>
      <c r="S272" s="2" t="s">
        <v>7</v>
      </c>
      <c r="T272" s="2" t="s">
        <v>1274</v>
      </c>
      <c r="U272" s="2" t="s">
        <v>1275</v>
      </c>
      <c r="V272" s="19" t="s">
        <v>165</v>
      </c>
      <c r="W272" s="19"/>
      <c r="X272" s="2" t="s">
        <v>251</v>
      </c>
      <c r="Y272" s="19"/>
      <c r="Z272" s="2"/>
      <c r="AA272" s="20" t="s">
        <v>13</v>
      </c>
      <c r="AB272" s="2" t="s">
        <v>13</v>
      </c>
    </row>
    <row r="273" spans="1:28" x14ac:dyDescent="0.35">
      <c r="A273" s="1"/>
      <c r="B273" s="6" t="s">
        <v>1268</v>
      </c>
      <c r="C273" s="1" t="s">
        <v>1269</v>
      </c>
      <c r="D273" s="1">
        <v>773358400</v>
      </c>
      <c r="E273" s="34">
        <v>56940293219</v>
      </c>
      <c r="F273" s="35">
        <v>42934.695833333331</v>
      </c>
      <c r="G273" s="7">
        <f t="shared" ca="1" si="31"/>
        <v>44749</v>
      </c>
      <c r="H273" s="26">
        <f t="shared" ca="1" si="27"/>
        <v>59</v>
      </c>
      <c r="I273" s="26" t="s">
        <v>2</v>
      </c>
      <c r="J273" s="1" t="s">
        <v>1283</v>
      </c>
      <c r="K273" s="1" t="s">
        <v>1284</v>
      </c>
      <c r="L273" s="1"/>
      <c r="M273" s="1"/>
      <c r="N273" s="7">
        <f t="shared" ca="1" si="32"/>
        <v>44749</v>
      </c>
      <c r="O273" s="1"/>
      <c r="P273" s="1"/>
      <c r="Q273" s="7" t="str">
        <f t="shared" si="30"/>
        <v>En Arriendo</v>
      </c>
      <c r="R273" s="1"/>
      <c r="S273" s="1" t="s">
        <v>7</v>
      </c>
      <c r="T273" s="1" t="s">
        <v>808</v>
      </c>
      <c r="U273" s="1" t="s">
        <v>809</v>
      </c>
      <c r="V273" s="11" t="s">
        <v>165</v>
      </c>
      <c r="W273" s="11"/>
      <c r="X273" s="1" t="s">
        <v>251</v>
      </c>
      <c r="Y273" s="11">
        <v>130022</v>
      </c>
      <c r="Z273" s="1" t="s">
        <v>810</v>
      </c>
      <c r="AA273" s="12" t="s">
        <v>13</v>
      </c>
      <c r="AB273" s="1" t="s">
        <v>13</v>
      </c>
    </row>
    <row r="274" spans="1:28" x14ac:dyDescent="0.35">
      <c r="A274" s="2"/>
      <c r="B274" s="14" t="s">
        <v>1268</v>
      </c>
      <c r="C274" s="2" t="s">
        <v>1269</v>
      </c>
      <c r="D274" s="2">
        <v>773358400</v>
      </c>
      <c r="E274" s="36">
        <v>56940293222</v>
      </c>
      <c r="F274" s="37">
        <v>42934.695833333331</v>
      </c>
      <c r="G274" s="7">
        <f t="shared" ca="1" si="31"/>
        <v>44749</v>
      </c>
      <c r="H274" s="21">
        <f t="shared" ca="1" si="27"/>
        <v>59</v>
      </c>
      <c r="I274" s="21" t="s">
        <v>2</v>
      </c>
      <c r="J274" s="2" t="s">
        <v>1285</v>
      </c>
      <c r="K274" s="2" t="s">
        <v>1286</v>
      </c>
      <c r="L274" s="2"/>
      <c r="M274" s="2"/>
      <c r="N274" s="7">
        <f t="shared" ca="1" si="32"/>
        <v>44749</v>
      </c>
      <c r="O274" s="2"/>
      <c r="P274" s="2"/>
      <c r="Q274" s="15" t="str">
        <f t="shared" si="30"/>
        <v>En Arriendo</v>
      </c>
      <c r="R274" s="2"/>
      <c r="S274" s="2" t="s">
        <v>7</v>
      </c>
      <c r="T274" s="2" t="s">
        <v>1287</v>
      </c>
      <c r="U274" s="2" t="s">
        <v>1288</v>
      </c>
      <c r="V274" s="19" t="s">
        <v>978</v>
      </c>
      <c r="W274" s="19"/>
      <c r="X274" s="2" t="s">
        <v>251</v>
      </c>
      <c r="Y274" s="19">
        <v>130003</v>
      </c>
      <c r="Z274" s="2" t="s">
        <v>1289</v>
      </c>
      <c r="AA274" s="21" t="s">
        <v>13</v>
      </c>
      <c r="AB274" s="2" t="s">
        <v>13</v>
      </c>
    </row>
    <row r="275" spans="1:28" x14ac:dyDescent="0.35">
      <c r="A275" s="1"/>
      <c r="B275" s="6" t="s">
        <v>1268</v>
      </c>
      <c r="C275" s="1" t="s">
        <v>1269</v>
      </c>
      <c r="D275" s="1">
        <v>773358400</v>
      </c>
      <c r="E275" s="34">
        <v>56973994651</v>
      </c>
      <c r="F275" s="35">
        <v>41510.661111111112</v>
      </c>
      <c r="G275" s="7">
        <f t="shared" ca="1" si="31"/>
        <v>44749</v>
      </c>
      <c r="H275" s="26">
        <f t="shared" ca="1" si="27"/>
        <v>106</v>
      </c>
      <c r="I275" s="26" t="s">
        <v>2</v>
      </c>
      <c r="J275" s="1" t="s">
        <v>1290</v>
      </c>
      <c r="K275" s="1" t="s">
        <v>1291</v>
      </c>
      <c r="L275" s="1"/>
      <c r="M275" s="1"/>
      <c r="N275" s="7">
        <f t="shared" ca="1" si="32"/>
        <v>44749</v>
      </c>
      <c r="O275" s="1"/>
      <c r="P275" s="1"/>
      <c r="Q275" s="7" t="str">
        <f t="shared" si="30"/>
        <v>En Arriendo</v>
      </c>
      <c r="R275" s="1"/>
      <c r="S275" s="1" t="s">
        <v>7</v>
      </c>
      <c r="T275" s="1" t="s">
        <v>1292</v>
      </c>
      <c r="U275" s="1" t="s">
        <v>42</v>
      </c>
      <c r="V275" s="11" t="s">
        <v>311</v>
      </c>
      <c r="W275" s="11"/>
      <c r="X275" s="1" t="s">
        <v>659</v>
      </c>
      <c r="Y275" s="11">
        <v>10001</v>
      </c>
      <c r="Z275" s="1" t="s">
        <v>311</v>
      </c>
      <c r="AA275" s="12" t="s">
        <v>13</v>
      </c>
      <c r="AB275" s="1" t="s">
        <v>44</v>
      </c>
    </row>
    <row r="276" spans="1:28" x14ac:dyDescent="0.35">
      <c r="A276" s="2"/>
      <c r="B276" s="14" t="s">
        <v>1268</v>
      </c>
      <c r="C276" s="2" t="s">
        <v>1269</v>
      </c>
      <c r="D276" s="2">
        <v>773358400</v>
      </c>
      <c r="E276" s="36">
        <v>56973994652</v>
      </c>
      <c r="F276" s="37">
        <v>41505.57916666667</v>
      </c>
      <c r="G276" s="7">
        <f t="shared" ca="1" si="31"/>
        <v>44749</v>
      </c>
      <c r="H276" s="21">
        <f t="shared" ca="1" si="27"/>
        <v>106</v>
      </c>
      <c r="I276" s="21" t="s">
        <v>2</v>
      </c>
      <c r="J276" s="2" t="s">
        <v>1293</v>
      </c>
      <c r="K276" s="2" t="s">
        <v>1294</v>
      </c>
      <c r="L276" s="2"/>
      <c r="M276" s="2"/>
      <c r="N276" s="7">
        <f t="shared" ca="1" si="32"/>
        <v>44749</v>
      </c>
      <c r="O276" s="2"/>
      <c r="P276" s="2"/>
      <c r="Q276" s="15" t="str">
        <f t="shared" si="30"/>
        <v>En Arriendo</v>
      </c>
      <c r="R276" s="2"/>
      <c r="S276" s="2" t="s">
        <v>246</v>
      </c>
      <c r="T276" s="2" t="s">
        <v>1257</v>
      </c>
      <c r="U276" s="2" t="s">
        <v>42</v>
      </c>
      <c r="V276" s="19" t="s">
        <v>311</v>
      </c>
      <c r="W276" s="19"/>
      <c r="X276" s="2" t="s">
        <v>830</v>
      </c>
      <c r="Y276" s="19">
        <v>10001</v>
      </c>
      <c r="Z276" s="2" t="s">
        <v>311</v>
      </c>
      <c r="AA276" s="20" t="s">
        <v>13</v>
      </c>
      <c r="AB276" s="2" t="s">
        <v>44</v>
      </c>
    </row>
    <row r="277" spans="1:28" x14ac:dyDescent="0.35">
      <c r="A277" s="1"/>
      <c r="B277" s="6" t="s">
        <v>1268</v>
      </c>
      <c r="C277" s="1" t="s">
        <v>1269</v>
      </c>
      <c r="D277" s="1">
        <v>773358400</v>
      </c>
      <c r="E277" s="34">
        <v>56956095522</v>
      </c>
      <c r="F277" s="35">
        <v>42391.395138888889</v>
      </c>
      <c r="G277" s="7">
        <f t="shared" ca="1" si="31"/>
        <v>44749</v>
      </c>
      <c r="H277" s="26">
        <f t="shared" ca="1" si="27"/>
        <v>77</v>
      </c>
      <c r="I277" s="26" t="s">
        <v>2</v>
      </c>
      <c r="J277" s="1" t="s">
        <v>1295</v>
      </c>
      <c r="K277" s="1" t="s">
        <v>1296</v>
      </c>
      <c r="L277" s="1"/>
      <c r="M277" s="1"/>
      <c r="N277" s="7">
        <f t="shared" ca="1" si="32"/>
        <v>44749</v>
      </c>
      <c r="O277" s="1"/>
      <c r="P277" s="1"/>
      <c r="Q277" s="7" t="str">
        <f t="shared" si="30"/>
        <v>En Arriendo</v>
      </c>
      <c r="R277" s="1"/>
      <c r="S277" s="1" t="s">
        <v>246</v>
      </c>
      <c r="T277" s="1" t="s">
        <v>1297</v>
      </c>
      <c r="U277" s="1" t="s">
        <v>285</v>
      </c>
      <c r="V277" s="11" t="s">
        <v>165</v>
      </c>
      <c r="W277" s="11"/>
      <c r="X277" s="1" t="s">
        <v>1231</v>
      </c>
      <c r="Y277" s="11">
        <v>30001</v>
      </c>
      <c r="Z277" s="1" t="s">
        <v>288</v>
      </c>
      <c r="AA277" s="12" t="s">
        <v>13</v>
      </c>
      <c r="AB277" s="1" t="s">
        <v>44</v>
      </c>
    </row>
    <row r="278" spans="1:28" x14ac:dyDescent="0.35">
      <c r="A278" s="2"/>
      <c r="B278" s="14" t="s">
        <v>1268</v>
      </c>
      <c r="C278" s="2" t="s">
        <v>1269</v>
      </c>
      <c r="D278" s="2">
        <v>773358400</v>
      </c>
      <c r="E278" s="36">
        <v>56944895571</v>
      </c>
      <c r="F278" s="37">
        <v>42877.705555555556</v>
      </c>
      <c r="G278" s="7">
        <f t="shared" ca="1" si="31"/>
        <v>44749</v>
      </c>
      <c r="H278" s="21">
        <f t="shared" ca="1" si="27"/>
        <v>61</v>
      </c>
      <c r="I278" s="21" t="s">
        <v>2</v>
      </c>
      <c r="J278" s="2" t="s">
        <v>1298</v>
      </c>
      <c r="K278" s="2" t="s">
        <v>1299</v>
      </c>
      <c r="L278" s="2"/>
      <c r="M278" s="2"/>
      <c r="N278" s="7">
        <f t="shared" ca="1" si="32"/>
        <v>44749</v>
      </c>
      <c r="O278" s="2"/>
      <c r="P278" s="2"/>
      <c r="Q278" s="15" t="str">
        <f t="shared" si="30"/>
        <v>En Arriendo</v>
      </c>
      <c r="R278" s="2"/>
      <c r="S278" s="2" t="s">
        <v>246</v>
      </c>
      <c r="T278" s="2" t="s">
        <v>1300</v>
      </c>
      <c r="U278" s="2" t="s">
        <v>809</v>
      </c>
      <c r="V278" s="19" t="s">
        <v>165</v>
      </c>
      <c r="W278" s="19"/>
      <c r="X278" s="2" t="s">
        <v>153</v>
      </c>
      <c r="Y278" s="19">
        <v>130022</v>
      </c>
      <c r="Z278" s="2" t="s">
        <v>810</v>
      </c>
      <c r="AA278" s="20" t="s">
        <v>13</v>
      </c>
      <c r="AB278" s="2" t="s">
        <v>58</v>
      </c>
    </row>
    <row r="279" spans="1:28" x14ac:dyDescent="0.35">
      <c r="A279" s="1"/>
      <c r="B279" s="6" t="s">
        <v>1268</v>
      </c>
      <c r="C279" s="1" t="s">
        <v>1269</v>
      </c>
      <c r="D279" s="1">
        <v>773358400</v>
      </c>
      <c r="E279" s="34">
        <v>56931869021</v>
      </c>
      <c r="F279" s="35">
        <v>43028.741666666669</v>
      </c>
      <c r="G279" s="7">
        <f t="shared" ca="1" si="31"/>
        <v>44749</v>
      </c>
      <c r="H279" s="26">
        <f t="shared" ca="1" si="27"/>
        <v>56</v>
      </c>
      <c r="I279" s="26" t="s">
        <v>2</v>
      </c>
      <c r="J279" s="1" t="s">
        <v>1306</v>
      </c>
      <c r="K279" s="1" t="s">
        <v>1307</v>
      </c>
      <c r="L279" s="1"/>
      <c r="M279" s="1"/>
      <c r="N279" s="7">
        <f t="shared" ca="1" si="32"/>
        <v>44749</v>
      </c>
      <c r="O279" s="1"/>
      <c r="P279" s="1"/>
      <c r="Q279" s="7" t="str">
        <f t="shared" si="30"/>
        <v>En Arriendo</v>
      </c>
      <c r="R279" s="1"/>
      <c r="S279" s="1" t="s">
        <v>7</v>
      </c>
      <c r="T279" s="1" t="s">
        <v>1308</v>
      </c>
      <c r="U279" s="1" t="s">
        <v>809</v>
      </c>
      <c r="V279" s="11" t="s">
        <v>165</v>
      </c>
      <c r="W279" s="11"/>
      <c r="X279" s="1" t="s">
        <v>11</v>
      </c>
      <c r="Y279" s="11">
        <v>130022</v>
      </c>
      <c r="Z279" s="1" t="s">
        <v>810</v>
      </c>
      <c r="AA279" s="12" t="s">
        <v>13</v>
      </c>
      <c r="AB279" s="1" t="s">
        <v>13</v>
      </c>
    </row>
    <row r="280" spans="1:28" x14ac:dyDescent="0.35">
      <c r="A280" s="1"/>
      <c r="B280" s="6" t="s">
        <v>1268</v>
      </c>
      <c r="C280" s="1" t="s">
        <v>1269</v>
      </c>
      <c r="D280" s="1">
        <v>773358400</v>
      </c>
      <c r="E280" s="34">
        <v>56933920227</v>
      </c>
      <c r="F280" s="35">
        <v>43399.668055555558</v>
      </c>
      <c r="G280" s="7">
        <f t="shared" ca="1" si="31"/>
        <v>44749</v>
      </c>
      <c r="H280" s="26">
        <f t="shared" ca="1" si="27"/>
        <v>44</v>
      </c>
      <c r="I280" s="26" t="s">
        <v>2</v>
      </c>
      <c r="J280" s="1" t="s">
        <v>1311</v>
      </c>
      <c r="K280" s="1" t="s">
        <v>1312</v>
      </c>
      <c r="L280" s="1"/>
      <c r="M280" s="1"/>
      <c r="N280" s="7">
        <f t="shared" ca="1" si="32"/>
        <v>44749</v>
      </c>
      <c r="O280" s="1"/>
      <c r="P280" s="1"/>
      <c r="Q280" s="7" t="str">
        <f t="shared" si="30"/>
        <v>En Arriendo</v>
      </c>
      <c r="R280" s="1"/>
      <c r="S280" s="1" t="s">
        <v>7</v>
      </c>
      <c r="T280" s="1" t="s">
        <v>921</v>
      </c>
      <c r="U280" s="1" t="s">
        <v>125</v>
      </c>
      <c r="V280" s="11" t="s">
        <v>215</v>
      </c>
      <c r="W280" s="11"/>
      <c r="X280" s="1" t="s">
        <v>992</v>
      </c>
      <c r="Y280" s="11">
        <v>40002</v>
      </c>
      <c r="Z280" s="1" t="s">
        <v>10</v>
      </c>
      <c r="AA280" s="12" t="s">
        <v>13</v>
      </c>
      <c r="AB280" s="1" t="s">
        <v>13</v>
      </c>
    </row>
    <row r="281" spans="1:28" x14ac:dyDescent="0.35">
      <c r="A281" s="2"/>
      <c r="B281" s="14" t="s">
        <v>1268</v>
      </c>
      <c r="C281" s="2" t="s">
        <v>1269</v>
      </c>
      <c r="D281" s="2">
        <v>773358400</v>
      </c>
      <c r="E281" s="36">
        <v>56973994579</v>
      </c>
      <c r="F281" s="37">
        <v>44481.572916666664</v>
      </c>
      <c r="G281" s="7">
        <f t="shared" ca="1" si="31"/>
        <v>44749</v>
      </c>
      <c r="H281" s="21">
        <f t="shared" ca="1" si="27"/>
        <v>8</v>
      </c>
      <c r="I281" s="21" t="s">
        <v>2</v>
      </c>
      <c r="J281" s="2" t="s">
        <v>1313</v>
      </c>
      <c r="K281" s="2" t="s">
        <v>1314</v>
      </c>
      <c r="L281" s="2"/>
      <c r="M281" s="2"/>
      <c r="N281" s="7">
        <f t="shared" ca="1" si="32"/>
        <v>44749</v>
      </c>
      <c r="O281" s="2"/>
      <c r="P281" s="2"/>
      <c r="Q281" s="15" t="str">
        <f t="shared" si="30"/>
        <v>En Arriendo</v>
      </c>
      <c r="R281" s="2"/>
      <c r="S281" s="2" t="s">
        <v>7</v>
      </c>
      <c r="T281" s="2" t="s">
        <v>1315</v>
      </c>
      <c r="U281" s="2" t="s">
        <v>42</v>
      </c>
      <c r="V281" s="19" t="s">
        <v>106</v>
      </c>
      <c r="W281" s="19"/>
      <c r="X281" s="2" t="s">
        <v>180</v>
      </c>
      <c r="Y281" s="19">
        <v>50001</v>
      </c>
      <c r="Z281" s="2" t="s">
        <v>108</v>
      </c>
      <c r="AA281" s="20" t="s">
        <v>13</v>
      </c>
      <c r="AB281" s="2" t="s">
        <v>58</v>
      </c>
    </row>
    <row r="282" spans="1:28" x14ac:dyDescent="0.35">
      <c r="A282" s="1"/>
      <c r="B282" s="6" t="s">
        <v>1268</v>
      </c>
      <c r="C282" s="1" t="s">
        <v>1269</v>
      </c>
      <c r="D282" s="1">
        <v>773358400</v>
      </c>
      <c r="E282" s="34">
        <v>56966773133</v>
      </c>
      <c r="F282" s="35">
        <v>42334.394444444442</v>
      </c>
      <c r="G282" s="7">
        <f t="shared" ca="1" si="31"/>
        <v>44749</v>
      </c>
      <c r="H282" s="26">
        <f t="shared" ca="1" si="27"/>
        <v>79</v>
      </c>
      <c r="I282" s="26" t="s">
        <v>2</v>
      </c>
      <c r="J282" s="1" t="s">
        <v>1316</v>
      </c>
      <c r="K282" s="1" t="s">
        <v>1317</v>
      </c>
      <c r="L282" s="1"/>
      <c r="M282" s="1"/>
      <c r="N282" s="7">
        <f t="shared" ca="1" si="32"/>
        <v>44749</v>
      </c>
      <c r="O282" s="1"/>
      <c r="P282" s="1"/>
      <c r="Q282" s="7" t="str">
        <f t="shared" si="30"/>
        <v>En Arriendo</v>
      </c>
      <c r="R282" s="1"/>
      <c r="S282" s="1" t="s">
        <v>7</v>
      </c>
      <c r="T282" s="1" t="s">
        <v>1318</v>
      </c>
      <c r="U282" s="1" t="s">
        <v>285</v>
      </c>
      <c r="V282" s="11" t="s">
        <v>10</v>
      </c>
      <c r="W282" s="11"/>
      <c r="X282" s="1" t="s">
        <v>992</v>
      </c>
      <c r="Y282" s="11">
        <v>40002</v>
      </c>
      <c r="Z282" s="1" t="s">
        <v>10</v>
      </c>
      <c r="AA282" s="12" t="s">
        <v>13</v>
      </c>
      <c r="AB282" s="1" t="s">
        <v>13</v>
      </c>
    </row>
    <row r="283" spans="1:28" x14ac:dyDescent="0.35">
      <c r="A283" s="2"/>
      <c r="B283" s="14" t="s">
        <v>1268</v>
      </c>
      <c r="C283" s="2" t="s">
        <v>1269</v>
      </c>
      <c r="D283" s="2">
        <v>773358400</v>
      </c>
      <c r="E283" s="36">
        <v>56931869018</v>
      </c>
      <c r="F283" s="37">
        <v>43368.474999999999</v>
      </c>
      <c r="G283" s="7">
        <f t="shared" ca="1" si="31"/>
        <v>44749</v>
      </c>
      <c r="H283" s="21">
        <f t="shared" ca="1" si="27"/>
        <v>45</v>
      </c>
      <c r="I283" s="21" t="s">
        <v>2</v>
      </c>
      <c r="J283" s="2" t="s">
        <v>1319</v>
      </c>
      <c r="K283" s="2" t="s">
        <v>1320</v>
      </c>
      <c r="L283" s="2"/>
      <c r="M283" s="2"/>
      <c r="N283" s="7">
        <f t="shared" ca="1" si="32"/>
        <v>44749</v>
      </c>
      <c r="O283" s="2"/>
      <c r="P283" s="2"/>
      <c r="Q283" s="15" t="str">
        <f t="shared" si="30"/>
        <v>En Arriendo</v>
      </c>
      <c r="R283" s="2"/>
      <c r="S283" s="2" t="s">
        <v>7</v>
      </c>
      <c r="T283" s="2" t="s">
        <v>1321</v>
      </c>
      <c r="U283" s="2" t="s">
        <v>137</v>
      </c>
      <c r="V283" s="19" t="s">
        <v>457</v>
      </c>
      <c r="W283" s="19"/>
      <c r="X283" s="2" t="s">
        <v>1322</v>
      </c>
      <c r="Y283" s="19">
        <v>30002</v>
      </c>
      <c r="Z283" s="2" t="s">
        <v>288</v>
      </c>
      <c r="AA283" s="21" t="s">
        <v>13</v>
      </c>
      <c r="AB283" s="2" t="s">
        <v>13</v>
      </c>
    </row>
    <row r="284" spans="1:28" x14ac:dyDescent="0.35">
      <c r="A284" s="1"/>
      <c r="B284" s="6" t="s">
        <v>1268</v>
      </c>
      <c r="C284" s="1" t="s">
        <v>1269</v>
      </c>
      <c r="D284" s="1">
        <v>773358400</v>
      </c>
      <c r="E284" s="34">
        <v>56932010844</v>
      </c>
      <c r="F284" s="35">
        <v>43090.681250000001</v>
      </c>
      <c r="G284" s="7">
        <f t="shared" ca="1" si="31"/>
        <v>44749</v>
      </c>
      <c r="H284" s="26">
        <f t="shared" ca="1" si="27"/>
        <v>54</v>
      </c>
      <c r="I284" s="26" t="s">
        <v>2</v>
      </c>
      <c r="J284" s="1" t="s">
        <v>1323</v>
      </c>
      <c r="K284" s="1" t="s">
        <v>1324</v>
      </c>
      <c r="L284" s="1"/>
      <c r="M284" s="1"/>
      <c r="N284" s="7">
        <f t="shared" ca="1" si="32"/>
        <v>44749</v>
      </c>
      <c r="O284" s="1"/>
      <c r="P284" s="1"/>
      <c r="Q284" s="7" t="str">
        <f t="shared" si="30"/>
        <v>En Arriendo</v>
      </c>
      <c r="R284" s="1"/>
      <c r="S284" s="1" t="s">
        <v>7</v>
      </c>
      <c r="T284" s="1" t="s">
        <v>1325</v>
      </c>
      <c r="U284" s="1" t="s">
        <v>809</v>
      </c>
      <c r="V284" s="11" t="s">
        <v>165</v>
      </c>
      <c r="W284" s="11"/>
      <c r="X284" s="1" t="s">
        <v>1326</v>
      </c>
      <c r="Y284" s="11">
        <v>130022</v>
      </c>
      <c r="Z284" s="1" t="s">
        <v>810</v>
      </c>
      <c r="AA284" s="12" t="s">
        <v>13</v>
      </c>
      <c r="AB284" s="1" t="s">
        <v>13</v>
      </c>
    </row>
    <row r="285" spans="1:28" x14ac:dyDescent="0.35">
      <c r="A285" s="2"/>
      <c r="B285" s="14" t="s">
        <v>1268</v>
      </c>
      <c r="C285" s="2" t="s">
        <v>1269</v>
      </c>
      <c r="D285" s="2">
        <v>773358400</v>
      </c>
      <c r="E285" s="36">
        <v>56966560337</v>
      </c>
      <c r="F285" s="37">
        <v>44186.474305555559</v>
      </c>
      <c r="G285" s="7">
        <f t="shared" ca="1" si="31"/>
        <v>44749</v>
      </c>
      <c r="H285" s="21">
        <f t="shared" ca="1" si="27"/>
        <v>18</v>
      </c>
      <c r="I285" s="21" t="s">
        <v>2</v>
      </c>
      <c r="J285" s="2" t="s">
        <v>1327</v>
      </c>
      <c r="K285" s="2" t="s">
        <v>1328</v>
      </c>
      <c r="L285" s="2"/>
      <c r="M285" s="2"/>
      <c r="N285" s="7">
        <f t="shared" ca="1" si="32"/>
        <v>44749</v>
      </c>
      <c r="O285" s="2"/>
      <c r="P285" s="2"/>
      <c r="Q285" s="15" t="str">
        <f t="shared" si="30"/>
        <v>En Arriendo</v>
      </c>
      <c r="R285" s="2"/>
      <c r="S285" s="2" t="s">
        <v>7</v>
      </c>
      <c r="T285" s="2" t="s">
        <v>1278</v>
      </c>
      <c r="U285" s="2" t="s">
        <v>1279</v>
      </c>
      <c r="V285" s="19" t="s">
        <v>978</v>
      </c>
      <c r="W285" s="19"/>
      <c r="X285" s="2" t="s">
        <v>251</v>
      </c>
      <c r="Y285" s="19">
        <v>130051</v>
      </c>
      <c r="Z285" s="2" t="s">
        <v>1280</v>
      </c>
      <c r="AA285" s="21" t="s">
        <v>13</v>
      </c>
      <c r="AB285" s="2" t="s">
        <v>13</v>
      </c>
    </row>
    <row r="286" spans="1:28" x14ac:dyDescent="0.35">
      <c r="A286" s="1"/>
      <c r="B286" s="6" t="s">
        <v>1268</v>
      </c>
      <c r="C286" s="1" t="s">
        <v>1269</v>
      </c>
      <c r="D286" s="1">
        <v>773358400</v>
      </c>
      <c r="E286" s="34">
        <v>56940248802</v>
      </c>
      <c r="F286" s="35">
        <v>43312.7</v>
      </c>
      <c r="G286" s="7">
        <f t="shared" ca="1" si="31"/>
        <v>44749</v>
      </c>
      <c r="H286" s="26">
        <f t="shared" ca="1" si="27"/>
        <v>47</v>
      </c>
      <c r="I286" s="26" t="s">
        <v>2</v>
      </c>
      <c r="J286" s="1" t="s">
        <v>1329</v>
      </c>
      <c r="K286" s="1" t="s">
        <v>1330</v>
      </c>
      <c r="L286" s="1"/>
      <c r="M286" s="1"/>
      <c r="N286" s="7">
        <f t="shared" ca="1" si="32"/>
        <v>44749</v>
      </c>
      <c r="O286" s="1"/>
      <c r="P286" s="1"/>
      <c r="Q286" s="7" t="str">
        <f t="shared" si="30"/>
        <v>En Arriendo</v>
      </c>
      <c r="R286" s="1"/>
      <c r="S286" s="1" t="s">
        <v>7</v>
      </c>
      <c r="T286" s="1" t="s">
        <v>1331</v>
      </c>
      <c r="U286" s="1" t="s">
        <v>959</v>
      </c>
      <c r="V286" s="11" t="s">
        <v>165</v>
      </c>
      <c r="W286" s="11"/>
      <c r="X286" s="1" t="s">
        <v>327</v>
      </c>
      <c r="Y286" s="11">
        <v>130001</v>
      </c>
      <c r="Z286" s="1" t="s">
        <v>960</v>
      </c>
      <c r="AA286" s="12" t="s">
        <v>13</v>
      </c>
      <c r="AB286" s="1" t="s">
        <v>13</v>
      </c>
    </row>
    <row r="287" spans="1:28" x14ac:dyDescent="0.35">
      <c r="A287" s="2"/>
      <c r="B287" s="14" t="s">
        <v>1268</v>
      </c>
      <c r="C287" s="2" t="s">
        <v>1269</v>
      </c>
      <c r="D287" s="2">
        <v>773358400</v>
      </c>
      <c r="E287" s="36">
        <v>56942132992</v>
      </c>
      <c r="F287" s="37">
        <v>42391.455555555556</v>
      </c>
      <c r="G287" s="7">
        <f t="shared" ca="1" si="31"/>
        <v>44749</v>
      </c>
      <c r="H287" s="21">
        <f t="shared" ca="1" si="27"/>
        <v>77</v>
      </c>
      <c r="I287" s="21" t="s">
        <v>2</v>
      </c>
      <c r="J287" s="2" t="s">
        <v>1332</v>
      </c>
      <c r="K287" s="2" t="s">
        <v>1333</v>
      </c>
      <c r="L287" s="2"/>
      <c r="M287" s="2"/>
      <c r="N287" s="7">
        <f t="shared" ca="1" si="32"/>
        <v>44749</v>
      </c>
      <c r="O287" s="2"/>
      <c r="P287" s="2"/>
      <c r="Q287" s="15" t="str">
        <f t="shared" si="30"/>
        <v>En Arriendo</v>
      </c>
      <c r="R287" s="2"/>
      <c r="S287" s="2" t="s">
        <v>7</v>
      </c>
      <c r="T287" s="2" t="s">
        <v>1334</v>
      </c>
      <c r="U287" s="2" t="s">
        <v>1279</v>
      </c>
      <c r="V287" s="19" t="s">
        <v>978</v>
      </c>
      <c r="W287" s="19"/>
      <c r="X287" s="2" t="s">
        <v>56</v>
      </c>
      <c r="Y287" s="19">
        <v>130051</v>
      </c>
      <c r="Z287" s="2" t="s">
        <v>1280</v>
      </c>
      <c r="AA287" s="21" t="s">
        <v>13</v>
      </c>
      <c r="AB287" s="2" t="s">
        <v>58</v>
      </c>
    </row>
    <row r="288" spans="1:28" x14ac:dyDescent="0.35">
      <c r="A288" s="1"/>
      <c r="B288" s="6" t="s">
        <v>1268</v>
      </c>
      <c r="C288" s="1" t="s">
        <v>1269</v>
      </c>
      <c r="D288" s="1">
        <v>773358400</v>
      </c>
      <c r="E288" s="34">
        <v>56944164803</v>
      </c>
      <c r="F288" s="35">
        <v>42481.77847222222</v>
      </c>
      <c r="G288" s="7">
        <f t="shared" ca="1" si="31"/>
        <v>44749</v>
      </c>
      <c r="H288" s="26">
        <f t="shared" ca="1" si="27"/>
        <v>74</v>
      </c>
      <c r="I288" s="26" t="s">
        <v>2</v>
      </c>
      <c r="J288" s="1" t="s">
        <v>1335</v>
      </c>
      <c r="K288" s="1" t="s">
        <v>1336</v>
      </c>
      <c r="L288" s="1"/>
      <c r="M288" s="1"/>
      <c r="N288" s="7">
        <f t="shared" ca="1" si="32"/>
        <v>44749</v>
      </c>
      <c r="O288" s="1"/>
      <c r="P288" s="1"/>
      <c r="Q288" s="7" t="str">
        <f t="shared" si="30"/>
        <v>En Arriendo</v>
      </c>
      <c r="R288" s="1"/>
      <c r="S288" s="1" t="s">
        <v>7</v>
      </c>
      <c r="T288" s="1" t="s">
        <v>1337</v>
      </c>
      <c r="U288" s="1" t="s">
        <v>285</v>
      </c>
      <c r="V288" s="11" t="s">
        <v>674</v>
      </c>
      <c r="W288" s="11"/>
      <c r="X288" s="1" t="s">
        <v>1242</v>
      </c>
      <c r="Y288" s="11">
        <v>30003</v>
      </c>
      <c r="Z288" s="1" t="s">
        <v>288</v>
      </c>
      <c r="AA288" s="12" t="s">
        <v>13</v>
      </c>
      <c r="AB288" s="1" t="s">
        <v>58</v>
      </c>
    </row>
    <row r="289" spans="1:28" x14ac:dyDescent="0.35">
      <c r="A289" s="2"/>
      <c r="B289" s="14" t="s">
        <v>1268</v>
      </c>
      <c r="C289" s="2" t="s">
        <v>1269</v>
      </c>
      <c r="D289" s="2">
        <v>773358400</v>
      </c>
      <c r="E289" s="36">
        <v>56944229636</v>
      </c>
      <c r="F289" s="37">
        <v>42895.445833333331</v>
      </c>
      <c r="G289" s="7">
        <f t="shared" ca="1" si="31"/>
        <v>44749</v>
      </c>
      <c r="H289" s="21">
        <f t="shared" ca="1" si="27"/>
        <v>60</v>
      </c>
      <c r="I289" s="21" t="s">
        <v>2</v>
      </c>
      <c r="J289" s="2" t="s">
        <v>1338</v>
      </c>
      <c r="K289" s="2" t="s">
        <v>1339</v>
      </c>
      <c r="L289" s="2"/>
      <c r="M289" s="2"/>
      <c r="N289" s="7">
        <f t="shared" ca="1" si="32"/>
        <v>44749</v>
      </c>
      <c r="O289" s="2"/>
      <c r="P289" s="2"/>
      <c r="Q289" s="15" t="str">
        <f t="shared" si="30"/>
        <v>En Arriendo</v>
      </c>
      <c r="R289" s="2"/>
      <c r="S289" s="2" t="s">
        <v>7</v>
      </c>
      <c r="T289" s="41" t="s">
        <v>1340</v>
      </c>
      <c r="U289" s="2" t="s">
        <v>285</v>
      </c>
      <c r="V289" s="19" t="s">
        <v>286</v>
      </c>
      <c r="W289" s="19" t="s">
        <v>1761</v>
      </c>
      <c r="X289" s="2" t="s">
        <v>1341</v>
      </c>
      <c r="Y289" s="19">
        <v>30004</v>
      </c>
      <c r="Z289" s="2" t="s">
        <v>139</v>
      </c>
      <c r="AA289" s="20" t="s">
        <v>13</v>
      </c>
      <c r="AB289" s="2" t="s">
        <v>58</v>
      </c>
    </row>
    <row r="290" spans="1:28" x14ac:dyDescent="0.35">
      <c r="A290" s="1"/>
      <c r="B290" s="6" t="s">
        <v>1268</v>
      </c>
      <c r="C290" s="1" t="s">
        <v>1269</v>
      </c>
      <c r="D290" s="1">
        <v>773358400</v>
      </c>
      <c r="E290" s="34">
        <v>56940102371</v>
      </c>
      <c r="F290" s="35">
        <v>42850.400694444441</v>
      </c>
      <c r="G290" s="7">
        <f t="shared" ca="1" si="31"/>
        <v>44749</v>
      </c>
      <c r="H290" s="26">
        <f t="shared" ca="1" si="27"/>
        <v>62</v>
      </c>
      <c r="I290" s="26" t="s">
        <v>2</v>
      </c>
      <c r="J290" s="1" t="s">
        <v>1342</v>
      </c>
      <c r="K290" s="1" t="s">
        <v>1343</v>
      </c>
      <c r="L290" s="1"/>
      <c r="M290" s="1"/>
      <c r="N290" s="7">
        <f t="shared" ca="1" si="32"/>
        <v>44749</v>
      </c>
      <c r="O290" s="1"/>
      <c r="P290" s="1"/>
      <c r="Q290" s="7" t="str">
        <f t="shared" si="30"/>
        <v>En Arriendo</v>
      </c>
      <c r="R290" s="1"/>
      <c r="S290" s="1" t="s">
        <v>7</v>
      </c>
      <c r="T290" s="1" t="s">
        <v>1344</v>
      </c>
      <c r="U290" s="1" t="s">
        <v>1072</v>
      </c>
      <c r="V290" s="11" t="s">
        <v>165</v>
      </c>
      <c r="W290" s="11"/>
      <c r="X290" s="1" t="s">
        <v>11</v>
      </c>
      <c r="Y290" s="11">
        <v>130025</v>
      </c>
      <c r="Z290" s="1" t="s">
        <v>1073</v>
      </c>
      <c r="AA290" s="12" t="s">
        <v>13</v>
      </c>
      <c r="AB290" s="1" t="s">
        <v>13</v>
      </c>
    </row>
    <row r="291" spans="1:28" x14ac:dyDescent="0.35">
      <c r="A291" s="1"/>
      <c r="B291" s="6" t="s">
        <v>1268</v>
      </c>
      <c r="C291" s="1" t="s">
        <v>1269</v>
      </c>
      <c r="D291" s="1">
        <v>773358400</v>
      </c>
      <c r="E291" s="34">
        <v>56944895584</v>
      </c>
      <c r="F291" s="35">
        <v>42877.705555555556</v>
      </c>
      <c r="G291" s="7">
        <f t="shared" ca="1" si="31"/>
        <v>44749</v>
      </c>
      <c r="H291" s="26">
        <f t="shared" ca="1" si="27"/>
        <v>61</v>
      </c>
      <c r="I291" s="26" t="s">
        <v>2</v>
      </c>
      <c r="J291" s="1" t="s">
        <v>1347</v>
      </c>
      <c r="K291" s="1" t="s">
        <v>1348</v>
      </c>
      <c r="L291" s="1"/>
      <c r="M291" s="1"/>
      <c r="N291" s="7">
        <f t="shared" ca="1" si="32"/>
        <v>44749</v>
      </c>
      <c r="O291" s="1"/>
      <c r="P291" s="1"/>
      <c r="Q291" s="7" t="str">
        <f t="shared" si="30"/>
        <v>En Arriendo</v>
      </c>
      <c r="R291" s="1"/>
      <c r="S291" s="1" t="s">
        <v>7</v>
      </c>
      <c r="T291" s="1" t="s">
        <v>1349</v>
      </c>
      <c r="U291" s="1" t="s">
        <v>1275</v>
      </c>
      <c r="V291" s="11" t="s">
        <v>165</v>
      </c>
      <c r="W291" s="11"/>
      <c r="X291" s="1" t="s">
        <v>1350</v>
      </c>
      <c r="Y291" s="11"/>
      <c r="Z291" s="1"/>
      <c r="AA291" s="12" t="s">
        <v>13</v>
      </c>
      <c r="AB291" s="1" t="s">
        <v>58</v>
      </c>
    </row>
    <row r="292" spans="1:28" x14ac:dyDescent="0.35">
      <c r="A292" s="2"/>
      <c r="B292" s="14" t="s">
        <v>1268</v>
      </c>
      <c r="C292" s="2" t="s">
        <v>1269</v>
      </c>
      <c r="D292" s="2">
        <v>773358400</v>
      </c>
      <c r="E292" s="36">
        <v>56944895586</v>
      </c>
      <c r="F292" s="37">
        <v>42877.706250000003</v>
      </c>
      <c r="G292" s="7">
        <f t="shared" ca="1" si="31"/>
        <v>44749</v>
      </c>
      <c r="H292" s="21">
        <f t="shared" ca="1" si="27"/>
        <v>61</v>
      </c>
      <c r="I292" s="21" t="s">
        <v>2</v>
      </c>
      <c r="J292" s="2" t="s">
        <v>1351</v>
      </c>
      <c r="K292" s="2" t="s">
        <v>1352</v>
      </c>
      <c r="L292" s="2"/>
      <c r="M292" s="2"/>
      <c r="N292" s="7">
        <f t="shared" ca="1" si="32"/>
        <v>44749</v>
      </c>
      <c r="O292" s="2"/>
      <c r="P292" s="2"/>
      <c r="Q292" s="15" t="str">
        <f t="shared" si="30"/>
        <v>En Arriendo</v>
      </c>
      <c r="R292" s="2"/>
      <c r="S292" s="2" t="s">
        <v>7</v>
      </c>
      <c r="T292" s="2" t="s">
        <v>1353</v>
      </c>
      <c r="U292" s="2" t="s">
        <v>809</v>
      </c>
      <c r="V292" s="19" t="s">
        <v>165</v>
      </c>
      <c r="W292" s="19"/>
      <c r="X292" s="2" t="s">
        <v>180</v>
      </c>
      <c r="Y292" s="19">
        <v>130022</v>
      </c>
      <c r="Z292" s="2" t="s">
        <v>810</v>
      </c>
      <c r="AA292" s="20" t="s">
        <v>13</v>
      </c>
      <c r="AB292" s="2" t="s">
        <v>58</v>
      </c>
    </row>
    <row r="293" spans="1:28" x14ac:dyDescent="0.35">
      <c r="A293" s="1"/>
      <c r="B293" s="6" t="s">
        <v>1268</v>
      </c>
      <c r="C293" s="1" t="s">
        <v>1269</v>
      </c>
      <c r="D293" s="1">
        <v>773358400</v>
      </c>
      <c r="E293" s="34">
        <v>56942859310</v>
      </c>
      <c r="F293" s="35">
        <v>43368.474999999999</v>
      </c>
      <c r="G293" s="7">
        <f t="shared" ca="1" si="31"/>
        <v>44749</v>
      </c>
      <c r="H293" s="26">
        <f t="shared" ca="1" si="27"/>
        <v>45</v>
      </c>
      <c r="I293" s="26" t="s">
        <v>2</v>
      </c>
      <c r="J293" s="1" t="s">
        <v>1354</v>
      </c>
      <c r="K293" s="1" t="s">
        <v>1355</v>
      </c>
      <c r="L293" s="1"/>
      <c r="M293" s="1"/>
      <c r="N293" s="7">
        <f t="shared" ca="1" si="32"/>
        <v>44749</v>
      </c>
      <c r="O293" s="1"/>
      <c r="P293" s="1"/>
      <c r="Q293" s="7" t="str">
        <f t="shared" si="30"/>
        <v>En Arriendo</v>
      </c>
      <c r="R293" s="1"/>
      <c r="S293" s="1" t="s">
        <v>7</v>
      </c>
      <c r="T293" s="1" t="s">
        <v>1356</v>
      </c>
      <c r="U293" s="1" t="s">
        <v>1357</v>
      </c>
      <c r="V293" s="11" t="s">
        <v>106</v>
      </c>
      <c r="W293" s="11"/>
      <c r="X293" s="1" t="s">
        <v>180</v>
      </c>
      <c r="Y293" s="11">
        <v>130045</v>
      </c>
      <c r="Z293" s="1" t="s">
        <v>1358</v>
      </c>
      <c r="AA293" s="12" t="s">
        <v>13</v>
      </c>
      <c r="AB293" s="1" t="s">
        <v>58</v>
      </c>
    </row>
    <row r="294" spans="1:28" x14ac:dyDescent="0.35">
      <c r="A294" s="2"/>
      <c r="B294" s="14" t="s">
        <v>1268</v>
      </c>
      <c r="C294" s="2" t="s">
        <v>1269</v>
      </c>
      <c r="D294" s="2">
        <v>773358400</v>
      </c>
      <c r="E294" s="36">
        <v>56944440520</v>
      </c>
      <c r="F294" s="37">
        <v>42606.789583333331</v>
      </c>
      <c r="G294" s="7">
        <f t="shared" ref="G294:G357" ca="1" si="33">TODAY()</f>
        <v>44749</v>
      </c>
      <c r="H294" s="21">
        <f t="shared" ref="H294:H357" ca="1" si="34">DATEDIF(F294,G294,"M")</f>
        <v>70</v>
      </c>
      <c r="I294" s="21" t="s">
        <v>2</v>
      </c>
      <c r="J294" s="2" t="s">
        <v>1359</v>
      </c>
      <c r="K294" s="2" t="s">
        <v>1360</v>
      </c>
      <c r="L294" s="2"/>
      <c r="M294" s="2"/>
      <c r="N294" s="7">
        <f t="shared" ref="N294:N357" ca="1" si="35">TODAY()</f>
        <v>44749</v>
      </c>
      <c r="O294" s="2"/>
      <c r="P294" s="2"/>
      <c r="Q294" s="15" t="str">
        <f t="shared" ref="Q294:Q357" si="36">IF(P294&gt;0,"Terminado","En Arriendo")</f>
        <v>En Arriendo</v>
      </c>
      <c r="R294" s="2"/>
      <c r="S294" s="2" t="s">
        <v>7</v>
      </c>
      <c r="T294" s="2" t="s">
        <v>1288</v>
      </c>
      <c r="U294" s="2" t="s">
        <v>1288</v>
      </c>
      <c r="V294" s="19" t="s">
        <v>978</v>
      </c>
      <c r="W294" s="19"/>
      <c r="X294" s="2" t="s">
        <v>441</v>
      </c>
      <c r="Y294" s="19">
        <v>130003</v>
      </c>
      <c r="Z294" s="2" t="s">
        <v>1289</v>
      </c>
      <c r="AA294" s="21" t="s">
        <v>13</v>
      </c>
      <c r="AB294" s="2" t="s">
        <v>13</v>
      </c>
    </row>
    <row r="295" spans="1:28" x14ac:dyDescent="0.35">
      <c r="A295" s="1"/>
      <c r="B295" s="6" t="s">
        <v>1268</v>
      </c>
      <c r="C295" s="1" t="s">
        <v>1269</v>
      </c>
      <c r="D295" s="1">
        <v>773358400</v>
      </c>
      <c r="E295" s="34">
        <v>56944895567</v>
      </c>
      <c r="F295" s="35">
        <v>42877.705555555556</v>
      </c>
      <c r="G295" s="7">
        <f t="shared" ca="1" si="33"/>
        <v>44749</v>
      </c>
      <c r="H295" s="26">
        <f t="shared" ca="1" si="34"/>
        <v>61</v>
      </c>
      <c r="I295" s="26" t="s">
        <v>2</v>
      </c>
      <c r="J295" s="1" t="s">
        <v>1361</v>
      </c>
      <c r="K295" s="1" t="s">
        <v>1362</v>
      </c>
      <c r="L295" s="1"/>
      <c r="M295" s="1"/>
      <c r="N295" s="7">
        <f t="shared" ca="1" si="35"/>
        <v>44749</v>
      </c>
      <c r="O295" s="1"/>
      <c r="P295" s="1"/>
      <c r="Q295" s="7" t="str">
        <f t="shared" si="36"/>
        <v>En Arriendo</v>
      </c>
      <c r="R295" s="1"/>
      <c r="S295" s="1" t="s">
        <v>7</v>
      </c>
      <c r="T295" s="1" t="s">
        <v>1363</v>
      </c>
      <c r="U295" s="1" t="s">
        <v>809</v>
      </c>
      <c r="V295" s="11" t="s">
        <v>165</v>
      </c>
      <c r="W295" s="11"/>
      <c r="X295" s="1" t="s">
        <v>940</v>
      </c>
      <c r="Y295" s="11">
        <v>130022</v>
      </c>
      <c r="Z295" s="1" t="s">
        <v>810</v>
      </c>
      <c r="AA295" s="12" t="s">
        <v>13</v>
      </c>
      <c r="AB295" s="1" t="s">
        <v>58</v>
      </c>
    </row>
    <row r="296" spans="1:28" x14ac:dyDescent="0.35">
      <c r="A296" s="2"/>
      <c r="B296" s="14" t="s">
        <v>1268</v>
      </c>
      <c r="C296" s="2" t="s">
        <v>1269</v>
      </c>
      <c r="D296" s="2">
        <v>773358400</v>
      </c>
      <c r="E296" s="36">
        <v>56944895570</v>
      </c>
      <c r="F296" s="37">
        <v>42877.705555555556</v>
      </c>
      <c r="G296" s="7">
        <f t="shared" ca="1" si="33"/>
        <v>44749</v>
      </c>
      <c r="H296" s="21">
        <f t="shared" ca="1" si="34"/>
        <v>61</v>
      </c>
      <c r="I296" s="21" t="s">
        <v>2</v>
      </c>
      <c r="J296" s="2" t="s">
        <v>1364</v>
      </c>
      <c r="K296" s="2" t="s">
        <v>1365</v>
      </c>
      <c r="L296" s="2"/>
      <c r="M296" s="2"/>
      <c r="N296" s="7">
        <f t="shared" ca="1" si="35"/>
        <v>44749</v>
      </c>
      <c r="O296" s="2"/>
      <c r="P296" s="2"/>
      <c r="Q296" s="15" t="str">
        <f t="shared" si="36"/>
        <v>En Arriendo</v>
      </c>
      <c r="R296" s="2"/>
      <c r="S296" s="2" t="s">
        <v>7</v>
      </c>
      <c r="T296" s="2" t="s">
        <v>1366</v>
      </c>
      <c r="U296" s="2" t="s">
        <v>137</v>
      </c>
      <c r="V296" s="19" t="s">
        <v>165</v>
      </c>
      <c r="W296" s="19"/>
      <c r="X296" s="2" t="s">
        <v>187</v>
      </c>
      <c r="Y296" s="19">
        <v>30002</v>
      </c>
      <c r="Z296" s="2" t="s">
        <v>288</v>
      </c>
      <c r="AA296" s="21" t="s">
        <v>13</v>
      </c>
      <c r="AB296" s="2" t="s">
        <v>13</v>
      </c>
    </row>
    <row r="297" spans="1:28" x14ac:dyDescent="0.35">
      <c r="A297" s="1"/>
      <c r="B297" s="6" t="s">
        <v>1268</v>
      </c>
      <c r="C297" s="1" t="s">
        <v>1269</v>
      </c>
      <c r="D297" s="1">
        <v>773358400</v>
      </c>
      <c r="E297" s="34">
        <v>56940102372</v>
      </c>
      <c r="F297" s="35">
        <v>42850.400694444441</v>
      </c>
      <c r="G297" s="7">
        <f t="shared" ca="1" si="33"/>
        <v>44749</v>
      </c>
      <c r="H297" s="26">
        <f t="shared" ca="1" si="34"/>
        <v>62</v>
      </c>
      <c r="I297" s="26" t="s">
        <v>2</v>
      </c>
      <c r="J297" s="1" t="s">
        <v>1367</v>
      </c>
      <c r="K297" s="1" t="s">
        <v>1368</v>
      </c>
      <c r="L297" s="1"/>
      <c r="M297" s="1"/>
      <c r="N297" s="7">
        <f t="shared" ca="1" si="35"/>
        <v>44749</v>
      </c>
      <c r="O297" s="1"/>
      <c r="P297" s="1"/>
      <c r="Q297" s="7" t="str">
        <f t="shared" si="36"/>
        <v>En Arriendo</v>
      </c>
      <c r="R297" s="1"/>
      <c r="S297" s="1" t="s">
        <v>7</v>
      </c>
      <c r="T297" s="1" t="s">
        <v>1369</v>
      </c>
      <c r="U297" s="1" t="s">
        <v>105</v>
      </c>
      <c r="V297" s="11" t="s">
        <v>35</v>
      </c>
      <c r="W297" s="11"/>
      <c r="X297" s="1" t="s">
        <v>1370</v>
      </c>
      <c r="Y297" s="11">
        <v>80007</v>
      </c>
      <c r="Z297" s="1" t="s">
        <v>589</v>
      </c>
      <c r="AA297" s="12" t="s">
        <v>13</v>
      </c>
      <c r="AB297" s="1" t="s">
        <v>13</v>
      </c>
    </row>
    <row r="298" spans="1:28" x14ac:dyDescent="0.35">
      <c r="A298" s="2"/>
      <c r="B298" s="14" t="s">
        <v>1268</v>
      </c>
      <c r="C298" s="2" t="s">
        <v>1269</v>
      </c>
      <c r="D298" s="2">
        <v>773358400</v>
      </c>
      <c r="E298" s="36">
        <v>56940102376</v>
      </c>
      <c r="F298" s="37">
        <v>42850.400694444441</v>
      </c>
      <c r="G298" s="7">
        <f t="shared" ca="1" si="33"/>
        <v>44749</v>
      </c>
      <c r="H298" s="21">
        <f t="shared" ca="1" si="34"/>
        <v>62</v>
      </c>
      <c r="I298" s="21" t="s">
        <v>2</v>
      </c>
      <c r="J298" s="2" t="s">
        <v>1371</v>
      </c>
      <c r="K298" s="2" t="s">
        <v>1372</v>
      </c>
      <c r="L298" s="2"/>
      <c r="M298" s="2"/>
      <c r="N298" s="7">
        <f t="shared" ca="1" si="35"/>
        <v>44749</v>
      </c>
      <c r="O298" s="2"/>
      <c r="P298" s="2"/>
      <c r="Q298" s="15" t="str">
        <f t="shared" si="36"/>
        <v>En Arriendo</v>
      </c>
      <c r="R298" s="2"/>
      <c r="S298" s="2" t="s">
        <v>7</v>
      </c>
      <c r="T298" s="2" t="s">
        <v>1373</v>
      </c>
      <c r="U298" s="2" t="s">
        <v>1288</v>
      </c>
      <c r="V298" s="19" t="s">
        <v>978</v>
      </c>
      <c r="W298" s="19"/>
      <c r="X298" s="2" t="s">
        <v>327</v>
      </c>
      <c r="Y298" s="19">
        <v>130003</v>
      </c>
      <c r="Z298" s="2" t="s">
        <v>1289</v>
      </c>
      <c r="AA298" s="21" t="s">
        <v>13</v>
      </c>
      <c r="AB298" s="2" t="s">
        <v>13</v>
      </c>
    </row>
    <row r="299" spans="1:28" x14ac:dyDescent="0.35">
      <c r="A299" s="1"/>
      <c r="B299" s="6" t="s">
        <v>1268</v>
      </c>
      <c r="C299" s="1" t="s">
        <v>1269</v>
      </c>
      <c r="D299" s="1">
        <v>773358400</v>
      </c>
      <c r="E299" s="34">
        <v>56940102378</v>
      </c>
      <c r="F299" s="35">
        <v>42850.400694444441</v>
      </c>
      <c r="G299" s="7">
        <f t="shared" ca="1" si="33"/>
        <v>44749</v>
      </c>
      <c r="H299" s="26">
        <f t="shared" ca="1" si="34"/>
        <v>62</v>
      </c>
      <c r="I299" s="26" t="s">
        <v>2</v>
      </c>
      <c r="J299" s="1" t="s">
        <v>1374</v>
      </c>
      <c r="K299" s="1" t="s">
        <v>1375</v>
      </c>
      <c r="L299" s="1"/>
      <c r="M299" s="1"/>
      <c r="N299" s="7">
        <f t="shared" ca="1" si="35"/>
        <v>44749</v>
      </c>
      <c r="O299" s="1"/>
      <c r="P299" s="1"/>
      <c r="Q299" s="7" t="str">
        <f t="shared" si="36"/>
        <v>En Arriendo</v>
      </c>
      <c r="R299" s="1"/>
      <c r="S299" s="1" t="s">
        <v>7</v>
      </c>
      <c r="T299" s="1" t="s">
        <v>1376</v>
      </c>
      <c r="U299" s="1" t="s">
        <v>1377</v>
      </c>
      <c r="V299" s="11" t="s">
        <v>106</v>
      </c>
      <c r="W299" s="11"/>
      <c r="X299" s="1" t="s">
        <v>180</v>
      </c>
      <c r="Y299" s="11">
        <v>130044</v>
      </c>
      <c r="Z299" s="1" t="s">
        <v>1378</v>
      </c>
      <c r="AA299" s="12" t="s">
        <v>13</v>
      </c>
      <c r="AB299" s="1" t="s">
        <v>58</v>
      </c>
    </row>
    <row r="300" spans="1:28" x14ac:dyDescent="0.35">
      <c r="A300" s="2"/>
      <c r="B300" s="14" t="s">
        <v>1268</v>
      </c>
      <c r="C300" s="2" t="s">
        <v>1269</v>
      </c>
      <c r="D300" s="2">
        <v>773358400</v>
      </c>
      <c r="E300" s="36">
        <v>56940102366</v>
      </c>
      <c r="F300" s="37">
        <v>42850.400694444441</v>
      </c>
      <c r="G300" s="7">
        <f t="shared" ca="1" si="33"/>
        <v>44749</v>
      </c>
      <c r="H300" s="21">
        <f t="shared" ca="1" si="34"/>
        <v>62</v>
      </c>
      <c r="I300" s="21" t="s">
        <v>2</v>
      </c>
      <c r="J300" s="2" t="s">
        <v>1379</v>
      </c>
      <c r="K300" s="2" t="s">
        <v>1380</v>
      </c>
      <c r="L300" s="2"/>
      <c r="M300" s="2"/>
      <c r="N300" s="7">
        <f t="shared" ca="1" si="35"/>
        <v>44749</v>
      </c>
      <c r="O300" s="2"/>
      <c r="P300" s="2"/>
      <c r="Q300" s="15" t="str">
        <f t="shared" si="36"/>
        <v>En Arriendo</v>
      </c>
      <c r="R300" s="2"/>
      <c r="S300" s="2" t="s">
        <v>7</v>
      </c>
      <c r="T300" s="2" t="s">
        <v>1381</v>
      </c>
      <c r="U300" s="2" t="s">
        <v>1072</v>
      </c>
      <c r="V300" s="19" t="s">
        <v>165</v>
      </c>
      <c r="W300" s="19"/>
      <c r="X300" s="2" t="s">
        <v>11</v>
      </c>
      <c r="Y300" s="19">
        <v>130025</v>
      </c>
      <c r="Z300" s="2" t="s">
        <v>1073</v>
      </c>
      <c r="AA300" s="20" t="s">
        <v>13</v>
      </c>
      <c r="AB300" s="2" t="s">
        <v>13</v>
      </c>
    </row>
    <row r="301" spans="1:28" x14ac:dyDescent="0.35">
      <c r="A301" s="1"/>
      <c r="B301" s="6" t="s">
        <v>1268</v>
      </c>
      <c r="C301" s="1" t="s">
        <v>1269</v>
      </c>
      <c r="D301" s="1">
        <v>773358400</v>
      </c>
      <c r="E301" s="34">
        <v>56940248803</v>
      </c>
      <c r="F301" s="35">
        <v>43868.635416666664</v>
      </c>
      <c r="G301" s="7">
        <f t="shared" ca="1" si="33"/>
        <v>44749</v>
      </c>
      <c r="H301" s="26">
        <f t="shared" ca="1" si="34"/>
        <v>29</v>
      </c>
      <c r="I301" s="26" t="s">
        <v>2</v>
      </c>
      <c r="J301" s="1" t="s">
        <v>1382</v>
      </c>
      <c r="K301" s="1" t="s">
        <v>1383</v>
      </c>
      <c r="L301" s="1"/>
      <c r="M301" s="1"/>
      <c r="N301" s="7">
        <f t="shared" ca="1" si="35"/>
        <v>44749</v>
      </c>
      <c r="O301" s="1"/>
      <c r="P301" s="1"/>
      <c r="Q301" s="7" t="str">
        <f t="shared" si="36"/>
        <v>En Arriendo</v>
      </c>
      <c r="R301" s="1"/>
      <c r="S301" s="1" t="s">
        <v>7</v>
      </c>
      <c r="T301" s="1" t="s">
        <v>11</v>
      </c>
      <c r="U301" s="1" t="s">
        <v>1288</v>
      </c>
      <c r="V301" s="11" t="s">
        <v>978</v>
      </c>
      <c r="W301" s="11"/>
      <c r="X301" s="1" t="s">
        <v>11</v>
      </c>
      <c r="Y301" s="11">
        <v>130003</v>
      </c>
      <c r="Z301" s="1" t="s">
        <v>1289</v>
      </c>
      <c r="AA301" s="26" t="s">
        <v>13</v>
      </c>
      <c r="AB301" s="1" t="s">
        <v>13</v>
      </c>
    </row>
    <row r="302" spans="1:28" x14ac:dyDescent="0.35">
      <c r="A302" s="2"/>
      <c r="B302" s="14" t="s">
        <v>1268</v>
      </c>
      <c r="C302" s="2" t="s">
        <v>1269</v>
      </c>
      <c r="D302" s="2">
        <v>773358400</v>
      </c>
      <c r="E302" s="36">
        <v>56940248806</v>
      </c>
      <c r="F302" s="37">
        <v>43868.636111111111</v>
      </c>
      <c r="G302" s="7">
        <f t="shared" ca="1" si="33"/>
        <v>44749</v>
      </c>
      <c r="H302" s="21">
        <f t="shared" ca="1" si="34"/>
        <v>29</v>
      </c>
      <c r="I302" s="21" t="s">
        <v>2</v>
      </c>
      <c r="J302" s="2" t="s">
        <v>1384</v>
      </c>
      <c r="K302" s="2" t="s">
        <v>1385</v>
      </c>
      <c r="L302" s="2"/>
      <c r="M302" s="2"/>
      <c r="N302" s="7">
        <f t="shared" ca="1" si="35"/>
        <v>44749</v>
      </c>
      <c r="O302" s="2"/>
      <c r="P302" s="2"/>
      <c r="Q302" s="15" t="str">
        <f t="shared" si="36"/>
        <v>En Arriendo</v>
      </c>
      <c r="R302" s="2"/>
      <c r="S302" s="2" t="s">
        <v>7</v>
      </c>
      <c r="T302" s="2" t="s">
        <v>1386</v>
      </c>
      <c r="U302" s="2" t="s">
        <v>809</v>
      </c>
      <c r="V302" s="19" t="s">
        <v>165</v>
      </c>
      <c r="W302" s="19"/>
      <c r="X302" s="2" t="s">
        <v>1387</v>
      </c>
      <c r="Y302" s="19">
        <v>130022</v>
      </c>
      <c r="Z302" s="2" t="s">
        <v>810</v>
      </c>
      <c r="AA302" s="20" t="s">
        <v>13</v>
      </c>
      <c r="AB302" s="2" t="s">
        <v>13</v>
      </c>
    </row>
    <row r="303" spans="1:28" x14ac:dyDescent="0.35">
      <c r="A303" s="1"/>
      <c r="B303" s="6" t="s">
        <v>1268</v>
      </c>
      <c r="C303" s="1" t="s">
        <v>1269</v>
      </c>
      <c r="D303" s="1">
        <v>773358400</v>
      </c>
      <c r="E303" s="34">
        <v>56940438536</v>
      </c>
      <c r="F303" s="35">
        <v>42950.757638888892</v>
      </c>
      <c r="G303" s="7">
        <f t="shared" ca="1" si="33"/>
        <v>44749</v>
      </c>
      <c r="H303" s="26">
        <f t="shared" ca="1" si="34"/>
        <v>59</v>
      </c>
      <c r="I303" s="26" t="s">
        <v>2</v>
      </c>
      <c r="J303" s="1" t="s">
        <v>1388</v>
      </c>
      <c r="K303" s="1" t="s">
        <v>1389</v>
      </c>
      <c r="L303" s="1"/>
      <c r="M303" s="1"/>
      <c r="N303" s="7">
        <f t="shared" ca="1" si="35"/>
        <v>44749</v>
      </c>
      <c r="O303" s="1"/>
      <c r="P303" s="1"/>
      <c r="Q303" s="7" t="str">
        <f t="shared" si="36"/>
        <v>En Arriendo</v>
      </c>
      <c r="R303" s="1"/>
      <c r="S303" s="1" t="s">
        <v>7</v>
      </c>
      <c r="T303" s="1" t="s">
        <v>1390</v>
      </c>
      <c r="U303" s="1" t="s">
        <v>809</v>
      </c>
      <c r="V303" s="11" t="s">
        <v>165</v>
      </c>
      <c r="W303" s="11"/>
      <c r="X303" s="1" t="s">
        <v>1387</v>
      </c>
      <c r="Y303" s="11">
        <v>130022</v>
      </c>
      <c r="Z303" s="1" t="s">
        <v>810</v>
      </c>
      <c r="AA303" s="12" t="s">
        <v>13</v>
      </c>
      <c r="AB303" s="1" t="s">
        <v>13</v>
      </c>
    </row>
    <row r="304" spans="1:28" x14ac:dyDescent="0.35">
      <c r="A304" s="2"/>
      <c r="B304" s="14" t="s">
        <v>1268</v>
      </c>
      <c r="C304" s="2" t="s">
        <v>1269</v>
      </c>
      <c r="D304" s="2">
        <v>773358400</v>
      </c>
      <c r="E304" s="36">
        <v>56931869023</v>
      </c>
      <c r="F304" s="37">
        <v>43028.741666666669</v>
      </c>
      <c r="G304" s="7">
        <f t="shared" ca="1" si="33"/>
        <v>44749</v>
      </c>
      <c r="H304" s="21">
        <f t="shared" ca="1" si="34"/>
        <v>56</v>
      </c>
      <c r="I304" s="21" t="s">
        <v>2</v>
      </c>
      <c r="J304" s="2" t="s">
        <v>1391</v>
      </c>
      <c r="K304" s="2" t="s">
        <v>1392</v>
      </c>
      <c r="L304" s="2"/>
      <c r="M304" s="2"/>
      <c r="N304" s="7">
        <f t="shared" ca="1" si="35"/>
        <v>44749</v>
      </c>
      <c r="O304" s="2"/>
      <c r="P304" s="2"/>
      <c r="Q304" s="15" t="str">
        <f t="shared" si="36"/>
        <v>En Arriendo</v>
      </c>
      <c r="R304" s="2"/>
      <c r="S304" s="2" t="s">
        <v>7</v>
      </c>
      <c r="T304" s="2" t="s">
        <v>1393</v>
      </c>
      <c r="U304" s="2" t="s">
        <v>809</v>
      </c>
      <c r="V304" s="19" t="s">
        <v>165</v>
      </c>
      <c r="W304" s="19"/>
      <c r="X304" s="2" t="s">
        <v>1387</v>
      </c>
      <c r="Y304" s="19">
        <v>130022</v>
      </c>
      <c r="Z304" s="2" t="s">
        <v>810</v>
      </c>
      <c r="AA304" s="20" t="s">
        <v>13</v>
      </c>
      <c r="AB304" s="2" t="s">
        <v>13</v>
      </c>
    </row>
    <row r="305" spans="1:28" x14ac:dyDescent="0.35">
      <c r="A305" s="1"/>
      <c r="B305" s="6" t="s">
        <v>1268</v>
      </c>
      <c r="C305" s="1" t="s">
        <v>1269</v>
      </c>
      <c r="D305" s="1">
        <v>773358400</v>
      </c>
      <c r="E305" s="34">
        <v>56931869016</v>
      </c>
      <c r="F305" s="35">
        <v>43028.741666666669</v>
      </c>
      <c r="G305" s="7">
        <f t="shared" ca="1" si="33"/>
        <v>44749</v>
      </c>
      <c r="H305" s="26">
        <f t="shared" ca="1" si="34"/>
        <v>56</v>
      </c>
      <c r="I305" s="26" t="s">
        <v>2</v>
      </c>
      <c r="J305" s="1" t="s">
        <v>1394</v>
      </c>
      <c r="K305" s="1" t="s">
        <v>1395</v>
      </c>
      <c r="L305" s="1"/>
      <c r="M305" s="1"/>
      <c r="N305" s="7">
        <f t="shared" ca="1" si="35"/>
        <v>44749</v>
      </c>
      <c r="O305" s="1"/>
      <c r="P305" s="1"/>
      <c r="Q305" s="7" t="str">
        <f t="shared" si="36"/>
        <v>En Arriendo</v>
      </c>
      <c r="R305" s="1"/>
      <c r="S305" s="1" t="s">
        <v>7</v>
      </c>
      <c r="T305" s="1" t="s">
        <v>1396</v>
      </c>
      <c r="U305" s="1" t="s">
        <v>809</v>
      </c>
      <c r="V305" s="11" t="s">
        <v>165</v>
      </c>
      <c r="W305" s="11"/>
      <c r="X305" s="1" t="s">
        <v>1397</v>
      </c>
      <c r="Y305" s="11">
        <v>130022</v>
      </c>
      <c r="Z305" s="1" t="s">
        <v>810</v>
      </c>
      <c r="AA305" s="12" t="s">
        <v>13</v>
      </c>
      <c r="AB305" s="1" t="s">
        <v>13</v>
      </c>
    </row>
    <row r="306" spans="1:28" x14ac:dyDescent="0.35">
      <c r="A306" s="2"/>
      <c r="B306" s="14" t="s">
        <v>1268</v>
      </c>
      <c r="C306" s="2" t="s">
        <v>1269</v>
      </c>
      <c r="D306" s="2">
        <v>773358400</v>
      </c>
      <c r="E306" s="36">
        <v>56931869019</v>
      </c>
      <c r="F306" s="37">
        <v>43028.741666666669</v>
      </c>
      <c r="G306" s="7">
        <f t="shared" ca="1" si="33"/>
        <v>44749</v>
      </c>
      <c r="H306" s="21">
        <f t="shared" ca="1" si="34"/>
        <v>56</v>
      </c>
      <c r="I306" s="21" t="s">
        <v>2</v>
      </c>
      <c r="J306" s="2" t="s">
        <v>1398</v>
      </c>
      <c r="K306" s="2" t="s">
        <v>1399</v>
      </c>
      <c r="L306" s="2"/>
      <c r="M306" s="2"/>
      <c r="N306" s="7">
        <f t="shared" ca="1" si="35"/>
        <v>44749</v>
      </c>
      <c r="O306" s="2"/>
      <c r="P306" s="2"/>
      <c r="Q306" s="15" t="str">
        <f t="shared" si="36"/>
        <v>En Arriendo</v>
      </c>
      <c r="R306" s="2"/>
      <c r="S306" s="2" t="s">
        <v>7</v>
      </c>
      <c r="T306" s="2" t="s">
        <v>1400</v>
      </c>
      <c r="U306" s="2" t="s">
        <v>105</v>
      </c>
      <c r="V306" s="19" t="s">
        <v>527</v>
      </c>
      <c r="W306" s="19"/>
      <c r="X306" s="2" t="s">
        <v>1401</v>
      </c>
      <c r="Y306" s="19">
        <v>80004</v>
      </c>
      <c r="Z306" s="2" t="s">
        <v>589</v>
      </c>
      <c r="AA306" s="20" t="s">
        <v>13</v>
      </c>
      <c r="AB306" s="2" t="s">
        <v>13</v>
      </c>
    </row>
    <row r="307" spans="1:28" x14ac:dyDescent="0.35">
      <c r="A307" s="2"/>
      <c r="B307" s="14" t="s">
        <v>1268</v>
      </c>
      <c r="C307" s="2" t="s">
        <v>1269</v>
      </c>
      <c r="D307" s="2">
        <v>773358400</v>
      </c>
      <c r="E307" s="36">
        <v>56934456443</v>
      </c>
      <c r="F307" s="37">
        <v>43623.737500000003</v>
      </c>
      <c r="G307" s="7">
        <f t="shared" ca="1" si="33"/>
        <v>44749</v>
      </c>
      <c r="H307" s="21">
        <f t="shared" ca="1" si="34"/>
        <v>37</v>
      </c>
      <c r="I307" s="21" t="s">
        <v>2</v>
      </c>
      <c r="J307" s="2" t="s">
        <v>1404</v>
      </c>
      <c r="K307" s="2" t="s">
        <v>1405</v>
      </c>
      <c r="L307" s="2"/>
      <c r="M307" s="2"/>
      <c r="N307" s="7">
        <f t="shared" ca="1" si="35"/>
        <v>44749</v>
      </c>
      <c r="O307" s="2"/>
      <c r="P307" s="2"/>
      <c r="Q307" s="15" t="str">
        <f t="shared" si="36"/>
        <v>En Arriendo</v>
      </c>
      <c r="R307" s="2"/>
      <c r="S307" s="2" t="s">
        <v>7</v>
      </c>
      <c r="T307" s="2" t="s">
        <v>1406</v>
      </c>
      <c r="U307" s="2" t="s">
        <v>809</v>
      </c>
      <c r="V307" s="19" t="s">
        <v>106</v>
      </c>
      <c r="W307" s="19"/>
      <c r="X307" s="2" t="s">
        <v>180</v>
      </c>
      <c r="Y307" s="19">
        <v>130022</v>
      </c>
      <c r="Z307" s="2" t="s">
        <v>810</v>
      </c>
      <c r="AA307" s="20" t="s">
        <v>13</v>
      </c>
      <c r="AB307" s="2" t="s">
        <v>58</v>
      </c>
    </row>
    <row r="308" spans="1:28" x14ac:dyDescent="0.35">
      <c r="A308" s="1"/>
      <c r="B308" s="6" t="s">
        <v>1268</v>
      </c>
      <c r="C308" s="1" t="s">
        <v>1269</v>
      </c>
      <c r="D308" s="1">
        <v>773358400</v>
      </c>
      <c r="E308" s="34">
        <v>56934456445</v>
      </c>
      <c r="F308" s="35">
        <v>43623.737500000003</v>
      </c>
      <c r="G308" s="7">
        <f t="shared" ca="1" si="33"/>
        <v>44749</v>
      </c>
      <c r="H308" s="26">
        <f t="shared" ca="1" si="34"/>
        <v>37</v>
      </c>
      <c r="I308" s="26" t="s">
        <v>2</v>
      </c>
      <c r="J308" s="1" t="s">
        <v>1407</v>
      </c>
      <c r="K308" s="1" t="s">
        <v>1408</v>
      </c>
      <c r="L308" s="1"/>
      <c r="M308" s="1"/>
      <c r="N308" s="7">
        <f t="shared" ca="1" si="35"/>
        <v>44749</v>
      </c>
      <c r="O308" s="1"/>
      <c r="P308" s="1"/>
      <c r="Q308" s="7" t="str">
        <f t="shared" si="36"/>
        <v>En Arriendo</v>
      </c>
      <c r="R308" s="1"/>
      <c r="S308" s="1" t="s">
        <v>7</v>
      </c>
      <c r="T308" s="1" t="s">
        <v>1409</v>
      </c>
      <c r="U308" s="1" t="s">
        <v>809</v>
      </c>
      <c r="V308" s="11" t="s">
        <v>106</v>
      </c>
      <c r="W308" s="11"/>
      <c r="X308" s="1" t="s">
        <v>180</v>
      </c>
      <c r="Y308" s="11">
        <v>130022</v>
      </c>
      <c r="Z308" s="1" t="s">
        <v>810</v>
      </c>
      <c r="AA308" s="12" t="s">
        <v>13</v>
      </c>
      <c r="AB308" s="1" t="s">
        <v>58</v>
      </c>
    </row>
    <row r="309" spans="1:28" x14ac:dyDescent="0.35">
      <c r="A309" s="2"/>
      <c r="B309" s="14" t="s">
        <v>1268</v>
      </c>
      <c r="C309" s="2" t="s">
        <v>1269</v>
      </c>
      <c r="D309" s="2">
        <v>773358400</v>
      </c>
      <c r="E309" s="36">
        <v>56934456448</v>
      </c>
      <c r="F309" s="37">
        <v>43623.737500000003</v>
      </c>
      <c r="G309" s="7">
        <f t="shared" ca="1" si="33"/>
        <v>44749</v>
      </c>
      <c r="H309" s="21">
        <f t="shared" ca="1" si="34"/>
        <v>37</v>
      </c>
      <c r="I309" s="21" t="s">
        <v>2</v>
      </c>
      <c r="J309" s="2" t="s">
        <v>1410</v>
      </c>
      <c r="K309" s="2" t="s">
        <v>1411</v>
      </c>
      <c r="L309" s="2"/>
      <c r="M309" s="2"/>
      <c r="N309" s="7">
        <f t="shared" ca="1" si="35"/>
        <v>44749</v>
      </c>
      <c r="O309" s="2"/>
      <c r="P309" s="2"/>
      <c r="Q309" s="15" t="str">
        <f t="shared" si="36"/>
        <v>En Arriendo</v>
      </c>
      <c r="R309" s="2"/>
      <c r="S309" s="2" t="s">
        <v>7</v>
      </c>
      <c r="T309" s="2" t="s">
        <v>1412</v>
      </c>
      <c r="U309" s="2" t="s">
        <v>809</v>
      </c>
      <c r="V309" s="19" t="s">
        <v>165</v>
      </c>
      <c r="W309" s="19"/>
      <c r="X309" s="2" t="s">
        <v>1413</v>
      </c>
      <c r="Y309" s="19">
        <v>130022</v>
      </c>
      <c r="Z309" s="2" t="s">
        <v>810</v>
      </c>
      <c r="AA309" s="20" t="s">
        <v>13</v>
      </c>
      <c r="AB309" s="2" t="s">
        <v>13</v>
      </c>
    </row>
    <row r="310" spans="1:28" x14ac:dyDescent="0.35">
      <c r="A310" s="1"/>
      <c r="B310" s="6" t="s">
        <v>1268</v>
      </c>
      <c r="C310" s="1" t="s">
        <v>1269</v>
      </c>
      <c r="D310" s="1">
        <v>773358400</v>
      </c>
      <c r="E310" s="34">
        <v>56934456450</v>
      </c>
      <c r="F310" s="35">
        <v>43623.737500000003</v>
      </c>
      <c r="G310" s="7">
        <f t="shared" ca="1" si="33"/>
        <v>44749</v>
      </c>
      <c r="H310" s="26">
        <f t="shared" ca="1" si="34"/>
        <v>37</v>
      </c>
      <c r="I310" s="26" t="s">
        <v>2</v>
      </c>
      <c r="J310" s="1" t="s">
        <v>1414</v>
      </c>
      <c r="K310" s="1" t="s">
        <v>1415</v>
      </c>
      <c r="L310" s="1"/>
      <c r="M310" s="1"/>
      <c r="N310" s="7">
        <f t="shared" ca="1" si="35"/>
        <v>44749</v>
      </c>
      <c r="O310" s="1"/>
      <c r="P310" s="1"/>
      <c r="Q310" s="7" t="str">
        <f t="shared" si="36"/>
        <v>En Arriendo</v>
      </c>
      <c r="R310" s="1"/>
      <c r="S310" s="1" t="s">
        <v>7</v>
      </c>
      <c r="T310" s="1" t="s">
        <v>1416</v>
      </c>
      <c r="U310" s="1" t="s">
        <v>809</v>
      </c>
      <c r="V310" s="11" t="s">
        <v>165</v>
      </c>
      <c r="W310" s="11"/>
      <c r="X310" s="1" t="s">
        <v>170</v>
      </c>
      <c r="Y310" s="11">
        <v>130022</v>
      </c>
      <c r="Z310" s="1" t="s">
        <v>810</v>
      </c>
      <c r="AA310" s="12" t="s">
        <v>13</v>
      </c>
      <c r="AB310" s="1" t="s">
        <v>13</v>
      </c>
    </row>
    <row r="311" spans="1:28" x14ac:dyDescent="0.35">
      <c r="A311" s="2"/>
      <c r="B311" s="14" t="s">
        <v>1268</v>
      </c>
      <c r="C311" s="2" t="s">
        <v>1269</v>
      </c>
      <c r="D311" s="2">
        <v>773358400</v>
      </c>
      <c r="E311" s="36">
        <v>56934456456</v>
      </c>
      <c r="F311" s="37">
        <v>43623.737500000003</v>
      </c>
      <c r="G311" s="7">
        <f t="shared" ca="1" si="33"/>
        <v>44749</v>
      </c>
      <c r="H311" s="21">
        <f t="shared" ca="1" si="34"/>
        <v>37</v>
      </c>
      <c r="I311" s="21" t="s">
        <v>2</v>
      </c>
      <c r="J311" s="2" t="s">
        <v>1417</v>
      </c>
      <c r="K311" s="2" t="s">
        <v>1418</v>
      </c>
      <c r="L311" s="2"/>
      <c r="M311" s="2"/>
      <c r="N311" s="7">
        <f t="shared" ca="1" si="35"/>
        <v>44749</v>
      </c>
      <c r="O311" s="2"/>
      <c r="P311" s="2"/>
      <c r="Q311" s="15" t="str">
        <f t="shared" si="36"/>
        <v>En Arriendo</v>
      </c>
      <c r="R311" s="2"/>
      <c r="S311" s="2" t="s">
        <v>7</v>
      </c>
      <c r="T311" s="2" t="s">
        <v>1419</v>
      </c>
      <c r="U311" s="2" t="s">
        <v>809</v>
      </c>
      <c r="V311" s="19" t="s">
        <v>165</v>
      </c>
      <c r="W311" s="19"/>
      <c r="X311" s="2" t="s">
        <v>1413</v>
      </c>
      <c r="Y311" s="19">
        <v>130022</v>
      </c>
      <c r="Z311" s="2" t="s">
        <v>810</v>
      </c>
      <c r="AA311" s="20" t="s">
        <v>13</v>
      </c>
      <c r="AB311" s="2" t="s">
        <v>13</v>
      </c>
    </row>
    <row r="312" spans="1:28" x14ac:dyDescent="0.35">
      <c r="A312" s="2"/>
      <c r="B312" s="14" t="s">
        <v>1268</v>
      </c>
      <c r="C312" s="2" t="s">
        <v>1269</v>
      </c>
      <c r="D312" s="2">
        <v>773358400</v>
      </c>
      <c r="E312" s="36">
        <v>56999342180</v>
      </c>
      <c r="F312" s="37">
        <v>44354.713888888888</v>
      </c>
      <c r="G312" s="7">
        <f t="shared" ca="1" si="33"/>
        <v>44749</v>
      </c>
      <c r="H312" s="21">
        <f t="shared" ca="1" si="34"/>
        <v>13</v>
      </c>
      <c r="I312" s="21" t="s">
        <v>2</v>
      </c>
      <c r="J312" s="2" t="s">
        <v>1426</v>
      </c>
      <c r="K312" s="2" t="s">
        <v>1427</v>
      </c>
      <c r="L312" s="2"/>
      <c r="M312" s="2"/>
      <c r="N312" s="7">
        <f t="shared" ca="1" si="35"/>
        <v>44749</v>
      </c>
      <c r="O312" s="2"/>
      <c r="P312" s="2"/>
      <c r="Q312" s="15" t="str">
        <f t="shared" si="36"/>
        <v>En Arriendo</v>
      </c>
      <c r="R312" s="2"/>
      <c r="S312" s="2" t="s">
        <v>246</v>
      </c>
      <c r="T312" s="2" t="s">
        <v>1428</v>
      </c>
      <c r="U312" s="2" t="s">
        <v>1429</v>
      </c>
      <c r="V312" s="19" t="s">
        <v>10</v>
      </c>
      <c r="W312" s="19"/>
      <c r="X312" s="2" t="s">
        <v>327</v>
      </c>
      <c r="Y312" s="24">
        <v>120002</v>
      </c>
      <c r="Z312" s="25" t="s">
        <v>121</v>
      </c>
      <c r="AA312" s="20" t="s">
        <v>13</v>
      </c>
      <c r="AB312" s="2" t="s">
        <v>13</v>
      </c>
    </row>
    <row r="313" spans="1:28" x14ac:dyDescent="0.35">
      <c r="A313" s="1"/>
      <c r="B313" s="6" t="s">
        <v>1268</v>
      </c>
      <c r="C313" s="1" t="s">
        <v>1269</v>
      </c>
      <c r="D313" s="1">
        <v>773358400</v>
      </c>
      <c r="E313" s="34">
        <v>56999342174</v>
      </c>
      <c r="F313" s="35">
        <v>44354.713888888888</v>
      </c>
      <c r="G313" s="7">
        <f t="shared" ca="1" si="33"/>
        <v>44749</v>
      </c>
      <c r="H313" s="26">
        <f t="shared" ca="1" si="34"/>
        <v>13</v>
      </c>
      <c r="I313" s="26" t="s">
        <v>2</v>
      </c>
      <c r="J313" s="1" t="s">
        <v>1430</v>
      </c>
      <c r="K313" s="1" t="s">
        <v>1431</v>
      </c>
      <c r="L313" s="1"/>
      <c r="M313" s="1"/>
      <c r="N313" s="7">
        <f t="shared" ca="1" si="35"/>
        <v>44749</v>
      </c>
      <c r="O313" s="1"/>
      <c r="P313" s="1"/>
      <c r="Q313" s="7" t="str">
        <f t="shared" si="36"/>
        <v>En Arriendo</v>
      </c>
      <c r="R313" s="1"/>
      <c r="S313" s="1" t="s">
        <v>7</v>
      </c>
      <c r="T313" s="1" t="s">
        <v>1432</v>
      </c>
      <c r="U313" s="1" t="s">
        <v>1433</v>
      </c>
      <c r="V313" s="11" t="s">
        <v>978</v>
      </c>
      <c r="W313" s="11"/>
      <c r="X313" s="1" t="s">
        <v>251</v>
      </c>
      <c r="Y313" s="11">
        <v>130031</v>
      </c>
      <c r="Z313" s="1" t="s">
        <v>1434</v>
      </c>
      <c r="AA313" s="26" t="s">
        <v>13</v>
      </c>
      <c r="AB313" s="1" t="s">
        <v>13</v>
      </c>
    </row>
    <row r="314" spans="1:28" x14ac:dyDescent="0.35">
      <c r="A314" s="2"/>
      <c r="B314" s="14" t="s">
        <v>1268</v>
      </c>
      <c r="C314" s="2" t="s">
        <v>1269</v>
      </c>
      <c r="D314" s="2">
        <v>773358400</v>
      </c>
      <c r="E314" s="36">
        <v>56999342210</v>
      </c>
      <c r="F314" s="37">
        <v>44354.713888888888</v>
      </c>
      <c r="G314" s="7">
        <f t="shared" ca="1" si="33"/>
        <v>44749</v>
      </c>
      <c r="H314" s="21">
        <f t="shared" ca="1" si="34"/>
        <v>13</v>
      </c>
      <c r="I314" s="21" t="s">
        <v>2</v>
      </c>
      <c r="J314" s="2" t="s">
        <v>1435</v>
      </c>
      <c r="K314" s="2" t="s">
        <v>1436</v>
      </c>
      <c r="L314" s="2"/>
      <c r="M314" s="2"/>
      <c r="N314" s="7">
        <f t="shared" ca="1" si="35"/>
        <v>44749</v>
      </c>
      <c r="O314" s="2"/>
      <c r="P314" s="2"/>
      <c r="Q314" s="15" t="str">
        <f t="shared" si="36"/>
        <v>En Arriendo</v>
      </c>
      <c r="R314" s="2"/>
      <c r="S314" s="2" t="s">
        <v>7</v>
      </c>
      <c r="T314" s="2" t="s">
        <v>1437</v>
      </c>
      <c r="U314" s="2" t="s">
        <v>28</v>
      </c>
      <c r="V314" s="19" t="s">
        <v>1765</v>
      </c>
      <c r="W314" s="19"/>
      <c r="X314" s="2" t="s">
        <v>327</v>
      </c>
      <c r="Y314" s="19">
        <v>120003</v>
      </c>
      <c r="Z314" s="2" t="s">
        <v>30</v>
      </c>
      <c r="AA314" s="20" t="s">
        <v>13</v>
      </c>
      <c r="AB314" s="2" t="s">
        <v>13</v>
      </c>
    </row>
    <row r="315" spans="1:28" x14ac:dyDescent="0.35">
      <c r="A315" s="1"/>
      <c r="B315" s="6" t="s">
        <v>1268</v>
      </c>
      <c r="C315" s="1" t="s">
        <v>1269</v>
      </c>
      <c r="D315" s="1">
        <v>773358400</v>
      </c>
      <c r="E315" s="34">
        <v>56957631313</v>
      </c>
      <c r="F315" s="35">
        <v>44592.382638888892</v>
      </c>
      <c r="G315" s="7">
        <f t="shared" ca="1" si="33"/>
        <v>44749</v>
      </c>
      <c r="H315" s="26">
        <f t="shared" ca="1" si="34"/>
        <v>5</v>
      </c>
      <c r="I315" s="26" t="s">
        <v>2</v>
      </c>
      <c r="J315" s="1" t="s">
        <v>1438</v>
      </c>
      <c r="K315" s="1" t="s">
        <v>1439</v>
      </c>
      <c r="L315" s="1"/>
      <c r="M315" s="1"/>
      <c r="N315" s="7">
        <f t="shared" ca="1" si="35"/>
        <v>44749</v>
      </c>
      <c r="O315" s="1"/>
      <c r="P315" s="1"/>
      <c r="Q315" s="7" t="str">
        <f t="shared" si="36"/>
        <v>En Arriendo</v>
      </c>
      <c r="R315" s="1"/>
      <c r="S315" s="1" t="s">
        <v>7</v>
      </c>
      <c r="T315" s="1" t="s">
        <v>1440</v>
      </c>
      <c r="U315" s="1" t="s">
        <v>1441</v>
      </c>
      <c r="V315" s="11" t="s">
        <v>106</v>
      </c>
      <c r="W315" s="11"/>
      <c r="X315" s="1" t="s">
        <v>180</v>
      </c>
      <c r="Y315" s="11"/>
      <c r="Z315" s="1"/>
      <c r="AA315" s="12" t="s">
        <v>13</v>
      </c>
      <c r="AB315" s="1" t="s">
        <v>58</v>
      </c>
    </row>
    <row r="316" spans="1:28" x14ac:dyDescent="0.35">
      <c r="A316" s="2"/>
      <c r="B316" s="14" t="s">
        <v>1268</v>
      </c>
      <c r="C316" s="2" t="s">
        <v>1269</v>
      </c>
      <c r="D316" s="2">
        <v>773358400</v>
      </c>
      <c r="E316" s="36">
        <v>56957631314</v>
      </c>
      <c r="F316" s="37">
        <v>44592.422222222223</v>
      </c>
      <c r="G316" s="7">
        <f t="shared" ca="1" si="33"/>
        <v>44749</v>
      </c>
      <c r="H316" s="21">
        <f t="shared" ca="1" si="34"/>
        <v>5</v>
      </c>
      <c r="I316" s="21" t="s">
        <v>2</v>
      </c>
      <c r="J316" s="2" t="s">
        <v>1447</v>
      </c>
      <c r="K316" s="2" t="s">
        <v>1448</v>
      </c>
      <c r="L316" s="2"/>
      <c r="M316" s="17">
        <v>44562</v>
      </c>
      <c r="N316" s="7">
        <f t="shared" ca="1" si="35"/>
        <v>44749</v>
      </c>
      <c r="O316" s="14">
        <f ca="1">DATEDIF(M316,N316,"M")</f>
        <v>6</v>
      </c>
      <c r="P316" s="10">
        <f t="shared" ref="P316" ca="1" si="37">O316-18</f>
        <v>-12</v>
      </c>
      <c r="Q316" s="15" t="str">
        <f t="shared" ca="1" si="36"/>
        <v>En Arriendo</v>
      </c>
      <c r="R316" s="2"/>
      <c r="S316" s="2" t="s">
        <v>7</v>
      </c>
      <c r="T316" s="2" t="s">
        <v>1449</v>
      </c>
      <c r="U316" s="2" t="s">
        <v>1441</v>
      </c>
      <c r="V316" s="19" t="s">
        <v>106</v>
      </c>
      <c r="W316" s="19"/>
      <c r="X316" s="2" t="s">
        <v>180</v>
      </c>
      <c r="Y316" s="19"/>
      <c r="Z316" s="2"/>
      <c r="AA316" s="20" t="s">
        <v>13</v>
      </c>
      <c r="AB316" s="2" t="s">
        <v>58</v>
      </c>
    </row>
    <row r="317" spans="1:28" x14ac:dyDescent="0.35">
      <c r="A317" s="2"/>
      <c r="B317" s="14" t="s">
        <v>1268</v>
      </c>
      <c r="C317" s="2" t="s">
        <v>1269</v>
      </c>
      <c r="D317" s="2">
        <v>773358400</v>
      </c>
      <c r="E317" s="36">
        <v>56957631397</v>
      </c>
      <c r="F317" s="37">
        <v>44592.382638888892</v>
      </c>
      <c r="G317" s="7">
        <f t="shared" ca="1" si="33"/>
        <v>44749</v>
      </c>
      <c r="H317" s="21">
        <f t="shared" ca="1" si="34"/>
        <v>5</v>
      </c>
      <c r="I317" s="21" t="s">
        <v>2</v>
      </c>
      <c r="J317" s="2" t="s">
        <v>1464</v>
      </c>
      <c r="K317" s="2" t="s">
        <v>1465</v>
      </c>
      <c r="L317" s="2"/>
      <c r="M317" s="2"/>
      <c r="N317" s="7">
        <f t="shared" ca="1" si="35"/>
        <v>44749</v>
      </c>
      <c r="O317" s="2"/>
      <c r="P317" s="2"/>
      <c r="Q317" s="15" t="str">
        <f t="shared" si="36"/>
        <v>En Arriendo</v>
      </c>
      <c r="R317" s="2"/>
      <c r="S317" s="2" t="s">
        <v>7</v>
      </c>
      <c r="T317" s="2" t="s">
        <v>1466</v>
      </c>
      <c r="U317" s="2" t="s">
        <v>1357</v>
      </c>
      <c r="V317" s="19" t="s">
        <v>978</v>
      </c>
      <c r="W317" s="19"/>
      <c r="X317" s="2" t="s">
        <v>29</v>
      </c>
      <c r="Y317" s="19">
        <v>130045</v>
      </c>
      <c r="Z317" s="2" t="s">
        <v>1358</v>
      </c>
      <c r="AA317" s="20" t="s">
        <v>13</v>
      </c>
      <c r="AB317" s="2" t="s">
        <v>13</v>
      </c>
    </row>
    <row r="318" spans="1:28" x14ac:dyDescent="0.35">
      <c r="A318" s="1"/>
      <c r="B318" s="6" t="s">
        <v>1268</v>
      </c>
      <c r="C318" s="1" t="s">
        <v>1269</v>
      </c>
      <c r="D318" s="1">
        <v>773358400</v>
      </c>
      <c r="E318" s="34">
        <v>56957631413</v>
      </c>
      <c r="F318" s="35">
        <v>44592.382638888892</v>
      </c>
      <c r="G318" s="7">
        <f t="shared" ca="1" si="33"/>
        <v>44749</v>
      </c>
      <c r="H318" s="26">
        <f t="shared" ca="1" si="34"/>
        <v>5</v>
      </c>
      <c r="I318" s="26" t="s">
        <v>2</v>
      </c>
      <c r="J318" s="1" t="s">
        <v>1467</v>
      </c>
      <c r="K318" s="1" t="s">
        <v>1468</v>
      </c>
      <c r="L318" s="1"/>
      <c r="M318" s="1"/>
      <c r="N318" s="7">
        <f t="shared" ca="1" si="35"/>
        <v>44749</v>
      </c>
      <c r="O318" s="1"/>
      <c r="P318" s="1"/>
      <c r="Q318" s="7" t="str">
        <f t="shared" si="36"/>
        <v>En Arriendo</v>
      </c>
      <c r="R318" s="1"/>
      <c r="S318" s="1" t="s">
        <v>7</v>
      </c>
      <c r="T318" s="1" t="s">
        <v>1469</v>
      </c>
      <c r="U318" s="1" t="s">
        <v>1275</v>
      </c>
      <c r="V318" s="11" t="s">
        <v>165</v>
      </c>
      <c r="W318" s="11"/>
      <c r="X318" s="1" t="s">
        <v>1470</v>
      </c>
      <c r="Y318" s="11"/>
      <c r="Z318" s="1"/>
      <c r="AA318" s="12" t="s">
        <v>13</v>
      </c>
      <c r="AB318" s="1" t="s">
        <v>13</v>
      </c>
    </row>
    <row r="319" spans="1:28" x14ac:dyDescent="0.35">
      <c r="A319" s="2"/>
      <c r="B319" s="14" t="s">
        <v>1268</v>
      </c>
      <c r="C319" s="2" t="s">
        <v>1269</v>
      </c>
      <c r="D319" s="2">
        <v>773358400</v>
      </c>
      <c r="E319" s="36">
        <v>56962276934</v>
      </c>
      <c r="F319" s="37">
        <v>44623.717361111114</v>
      </c>
      <c r="G319" s="7">
        <f t="shared" ca="1" si="33"/>
        <v>44749</v>
      </c>
      <c r="H319" s="21">
        <f t="shared" ca="1" si="34"/>
        <v>4</v>
      </c>
      <c r="I319" s="21" t="s">
        <v>2</v>
      </c>
      <c r="J319" s="2" t="s">
        <v>1479</v>
      </c>
      <c r="K319" s="2" t="s">
        <v>1480</v>
      </c>
      <c r="L319" s="2"/>
      <c r="M319" s="2"/>
      <c r="N319" s="7">
        <f t="shared" ca="1" si="35"/>
        <v>44749</v>
      </c>
      <c r="O319" s="2"/>
      <c r="P319" s="2"/>
      <c r="Q319" s="15" t="str">
        <f t="shared" si="36"/>
        <v>En Arriendo</v>
      </c>
      <c r="R319" s="2"/>
      <c r="S319" s="2" t="s">
        <v>7</v>
      </c>
      <c r="T319" s="2" t="s">
        <v>1481</v>
      </c>
      <c r="U319" s="2" t="s">
        <v>1482</v>
      </c>
      <c r="V319" s="19" t="s">
        <v>106</v>
      </c>
      <c r="W319" s="19"/>
      <c r="X319" s="2" t="s">
        <v>180</v>
      </c>
      <c r="Y319" s="19">
        <v>130025</v>
      </c>
      <c r="Z319" s="2" t="s">
        <v>1073</v>
      </c>
      <c r="AA319" s="20" t="s">
        <v>13</v>
      </c>
      <c r="AB319" s="2" t="s">
        <v>58</v>
      </c>
    </row>
    <row r="320" spans="1:28" x14ac:dyDescent="0.35">
      <c r="A320" s="1"/>
      <c r="B320" s="6" t="s">
        <v>1268</v>
      </c>
      <c r="C320" s="1" t="s">
        <v>1269</v>
      </c>
      <c r="D320" s="1">
        <v>773358400</v>
      </c>
      <c r="E320" s="34">
        <v>56962276937</v>
      </c>
      <c r="F320" s="35">
        <v>44623.717361111114</v>
      </c>
      <c r="G320" s="7">
        <f t="shared" ca="1" si="33"/>
        <v>44749</v>
      </c>
      <c r="H320" s="26">
        <f t="shared" ca="1" si="34"/>
        <v>4</v>
      </c>
      <c r="I320" s="26" t="s">
        <v>2</v>
      </c>
      <c r="J320" s="1" t="s">
        <v>1483</v>
      </c>
      <c r="K320" s="1" t="s">
        <v>1484</v>
      </c>
      <c r="L320" s="1"/>
      <c r="M320" s="1"/>
      <c r="N320" s="7">
        <f t="shared" ca="1" si="35"/>
        <v>44749</v>
      </c>
      <c r="O320" s="1"/>
      <c r="P320" s="1"/>
      <c r="Q320" s="7" t="str">
        <f t="shared" si="36"/>
        <v>En Arriendo</v>
      </c>
      <c r="R320" s="1"/>
      <c r="S320" s="1" t="s">
        <v>7</v>
      </c>
      <c r="T320" s="1" t="s">
        <v>1485</v>
      </c>
      <c r="U320" s="1" t="s">
        <v>1486</v>
      </c>
      <c r="V320" s="11" t="s">
        <v>165</v>
      </c>
      <c r="W320" s="11"/>
      <c r="X320" s="1" t="s">
        <v>11</v>
      </c>
      <c r="Y320" s="11">
        <v>130025</v>
      </c>
      <c r="Z320" s="1" t="s">
        <v>1073</v>
      </c>
      <c r="AA320" s="12" t="s">
        <v>13</v>
      </c>
      <c r="AB320" s="1" t="s">
        <v>13</v>
      </c>
    </row>
    <row r="321" spans="1:28" x14ac:dyDescent="0.35">
      <c r="A321" s="2"/>
      <c r="B321" s="14" t="s">
        <v>1268</v>
      </c>
      <c r="C321" s="2" t="s">
        <v>1269</v>
      </c>
      <c r="D321" s="2">
        <v>773358400</v>
      </c>
      <c r="E321" s="36">
        <v>56940248805</v>
      </c>
      <c r="F321" s="37">
        <v>42914.756249999999</v>
      </c>
      <c r="G321" s="7">
        <f t="shared" ca="1" si="33"/>
        <v>44749</v>
      </c>
      <c r="H321" s="21">
        <f t="shared" ca="1" si="34"/>
        <v>60</v>
      </c>
      <c r="I321" s="21" t="s">
        <v>2</v>
      </c>
      <c r="J321" s="2" t="s">
        <v>1487</v>
      </c>
      <c r="K321" s="2" t="s">
        <v>1488</v>
      </c>
      <c r="L321" s="2"/>
      <c r="M321" s="2"/>
      <c r="N321" s="7">
        <f t="shared" ca="1" si="35"/>
        <v>44749</v>
      </c>
      <c r="O321" s="2"/>
      <c r="P321" s="2"/>
      <c r="Q321" s="15" t="str">
        <f t="shared" si="36"/>
        <v>En Arriendo</v>
      </c>
      <c r="R321" s="2"/>
      <c r="S321" s="2" t="s">
        <v>7</v>
      </c>
      <c r="T321" s="2" t="s">
        <v>1489</v>
      </c>
      <c r="U321" s="2" t="s">
        <v>1433</v>
      </c>
      <c r="V321" s="19" t="s">
        <v>106</v>
      </c>
      <c r="W321" s="19"/>
      <c r="X321" s="2" t="s">
        <v>180</v>
      </c>
      <c r="Y321" s="19">
        <v>130031</v>
      </c>
      <c r="Z321" s="2" t="s">
        <v>1434</v>
      </c>
      <c r="AA321" s="21" t="s">
        <v>13</v>
      </c>
      <c r="AB321" s="2" t="s">
        <v>58</v>
      </c>
    </row>
    <row r="322" spans="1:28" x14ac:dyDescent="0.35">
      <c r="A322" s="1"/>
      <c r="B322" s="6" t="s">
        <v>1268</v>
      </c>
      <c r="C322" s="1" t="s">
        <v>1269</v>
      </c>
      <c r="D322" s="1">
        <v>773358400</v>
      </c>
      <c r="E322" s="34">
        <v>56934456460</v>
      </c>
      <c r="F322" s="35">
        <v>43623.736805555556</v>
      </c>
      <c r="G322" s="7">
        <f t="shared" ca="1" si="33"/>
        <v>44749</v>
      </c>
      <c r="H322" s="26">
        <f t="shared" ca="1" si="34"/>
        <v>37</v>
      </c>
      <c r="I322" s="26" t="s">
        <v>2</v>
      </c>
      <c r="J322" s="1" t="s">
        <v>1490</v>
      </c>
      <c r="K322" s="1" t="s">
        <v>1491</v>
      </c>
      <c r="L322" s="1"/>
      <c r="M322" s="1"/>
      <c r="N322" s="7">
        <f t="shared" ca="1" si="35"/>
        <v>44749</v>
      </c>
      <c r="O322" s="1"/>
      <c r="P322" s="1"/>
      <c r="Q322" s="7" t="str">
        <f t="shared" si="36"/>
        <v>En Arriendo</v>
      </c>
      <c r="R322" s="1"/>
      <c r="S322" s="1" t="s">
        <v>7</v>
      </c>
      <c r="T322" s="1" t="s">
        <v>1492</v>
      </c>
      <c r="U322" s="1" t="s">
        <v>1482</v>
      </c>
      <c r="V322" s="11" t="s">
        <v>106</v>
      </c>
      <c r="W322" s="11"/>
      <c r="X322" s="1" t="s">
        <v>180</v>
      </c>
      <c r="Y322" s="11">
        <v>130025</v>
      </c>
      <c r="Z322" s="1" t="s">
        <v>1073</v>
      </c>
      <c r="AA322" s="12" t="s">
        <v>13</v>
      </c>
      <c r="AB322" s="1" t="s">
        <v>58</v>
      </c>
    </row>
    <row r="323" spans="1:28" x14ac:dyDescent="0.35">
      <c r="A323" s="2"/>
      <c r="B323" s="14" t="s">
        <v>1268</v>
      </c>
      <c r="C323" s="2" t="s">
        <v>1269</v>
      </c>
      <c r="D323" s="2">
        <v>773358400</v>
      </c>
      <c r="E323" s="36">
        <v>56982334637</v>
      </c>
      <c r="F323" s="37">
        <v>44552.275000000001</v>
      </c>
      <c r="G323" s="7">
        <f t="shared" ca="1" si="33"/>
        <v>44749</v>
      </c>
      <c r="H323" s="21">
        <f t="shared" ca="1" si="34"/>
        <v>6</v>
      </c>
      <c r="I323" s="21" t="s">
        <v>2</v>
      </c>
      <c r="J323" s="2" t="s">
        <v>1493</v>
      </c>
      <c r="K323" s="2" t="s">
        <v>1494</v>
      </c>
      <c r="L323" s="2"/>
      <c r="M323" s="2"/>
      <c r="N323" s="7">
        <f t="shared" ca="1" si="35"/>
        <v>44749</v>
      </c>
      <c r="O323" s="2"/>
      <c r="P323" s="2"/>
      <c r="Q323" s="15" t="str">
        <f t="shared" si="36"/>
        <v>En Arriendo</v>
      </c>
      <c r="R323" s="2"/>
      <c r="S323" s="2" t="s">
        <v>7</v>
      </c>
      <c r="T323" s="2" t="s">
        <v>1495</v>
      </c>
      <c r="U323" s="2" t="s">
        <v>42</v>
      </c>
      <c r="V323" s="19" t="s">
        <v>311</v>
      </c>
      <c r="W323" s="19"/>
      <c r="X323" s="2" t="s">
        <v>1496</v>
      </c>
      <c r="Y323" s="19">
        <v>10001</v>
      </c>
      <c r="Z323" s="2" t="s">
        <v>311</v>
      </c>
      <c r="AA323" s="21" t="s">
        <v>13</v>
      </c>
      <c r="AB323" s="2" t="s">
        <v>44</v>
      </c>
    </row>
    <row r="324" spans="1:28" x14ac:dyDescent="0.35">
      <c r="A324" s="1"/>
      <c r="B324" s="6" t="s">
        <v>1268</v>
      </c>
      <c r="C324" s="1" t="s">
        <v>1269</v>
      </c>
      <c r="D324" s="1">
        <v>773358400</v>
      </c>
      <c r="E324" s="34">
        <v>56944678435</v>
      </c>
      <c r="F324" s="35">
        <v>44540.40347222222</v>
      </c>
      <c r="G324" s="7">
        <f t="shared" ca="1" si="33"/>
        <v>44749</v>
      </c>
      <c r="H324" s="26">
        <f t="shared" ca="1" si="34"/>
        <v>6</v>
      </c>
      <c r="I324" s="26" t="s">
        <v>2</v>
      </c>
      <c r="J324" s="1" t="s">
        <v>1497</v>
      </c>
      <c r="K324" s="1" t="s">
        <v>1498</v>
      </c>
      <c r="L324" s="1"/>
      <c r="M324" s="1"/>
      <c r="N324" s="7">
        <f t="shared" ca="1" si="35"/>
        <v>44749</v>
      </c>
      <c r="O324" s="1"/>
      <c r="P324" s="1"/>
      <c r="Q324" s="7" t="str">
        <f t="shared" si="36"/>
        <v>En Arriendo</v>
      </c>
      <c r="R324" s="1"/>
      <c r="S324" s="1" t="s">
        <v>7</v>
      </c>
      <c r="T324" s="1" t="s">
        <v>1499</v>
      </c>
      <c r="U324" s="1" t="s">
        <v>1500</v>
      </c>
      <c r="V324" s="11" t="s">
        <v>106</v>
      </c>
      <c r="W324" s="11"/>
      <c r="X324" s="1" t="s">
        <v>180</v>
      </c>
      <c r="Y324" s="11">
        <v>130043</v>
      </c>
      <c r="Z324" s="1" t="s">
        <v>1501</v>
      </c>
      <c r="AA324" s="12" t="s">
        <v>13</v>
      </c>
      <c r="AB324" s="1" t="s">
        <v>58</v>
      </c>
    </row>
    <row r="325" spans="1:28" x14ac:dyDescent="0.35">
      <c r="A325" s="2"/>
      <c r="B325" s="14" t="s">
        <v>1268</v>
      </c>
      <c r="C325" s="2" t="s">
        <v>1269</v>
      </c>
      <c r="D325" s="2">
        <v>773358400</v>
      </c>
      <c r="E325" s="36">
        <v>56987682487</v>
      </c>
      <c r="F325" s="37">
        <v>42359.654166666667</v>
      </c>
      <c r="G325" s="7">
        <f t="shared" ca="1" si="33"/>
        <v>44749</v>
      </c>
      <c r="H325" s="21">
        <f t="shared" ca="1" si="34"/>
        <v>78</v>
      </c>
      <c r="I325" s="21" t="s">
        <v>2</v>
      </c>
      <c r="J325" s="2" t="s">
        <v>1502</v>
      </c>
      <c r="K325" s="2" t="s">
        <v>1503</v>
      </c>
      <c r="L325" s="2"/>
      <c r="M325" s="2"/>
      <c r="N325" s="7">
        <f t="shared" ca="1" si="35"/>
        <v>44749</v>
      </c>
      <c r="O325" s="2"/>
      <c r="P325" s="2"/>
      <c r="Q325" s="15" t="str">
        <f t="shared" si="36"/>
        <v>En Arriendo</v>
      </c>
      <c r="R325" s="2"/>
      <c r="S325" s="2" t="s">
        <v>7</v>
      </c>
      <c r="T325" s="2" t="s">
        <v>1504</v>
      </c>
      <c r="U325" s="2" t="s">
        <v>285</v>
      </c>
      <c r="V325" s="19" t="s">
        <v>106</v>
      </c>
      <c r="W325" s="19"/>
      <c r="X325" s="2" t="s">
        <v>1505</v>
      </c>
      <c r="Y325" s="19">
        <v>50001</v>
      </c>
      <c r="Z325" s="2" t="s">
        <v>108</v>
      </c>
      <c r="AA325" s="20" t="s">
        <v>13</v>
      </c>
      <c r="AB325" s="2" t="s">
        <v>44</v>
      </c>
    </row>
    <row r="326" spans="1:28" x14ac:dyDescent="0.35">
      <c r="A326" s="1"/>
      <c r="B326" s="6" t="s">
        <v>1268</v>
      </c>
      <c r="C326" s="1" t="s">
        <v>1269</v>
      </c>
      <c r="D326" s="1">
        <v>773358400</v>
      </c>
      <c r="E326" s="34">
        <v>56973994520</v>
      </c>
      <c r="F326" s="35">
        <v>42886.739583333336</v>
      </c>
      <c r="G326" s="7">
        <f t="shared" ca="1" si="33"/>
        <v>44749</v>
      </c>
      <c r="H326" s="26">
        <f t="shared" ca="1" si="34"/>
        <v>61</v>
      </c>
      <c r="I326" s="26" t="s">
        <v>2</v>
      </c>
      <c r="J326" s="1" t="s">
        <v>1510</v>
      </c>
      <c r="K326" s="1" t="s">
        <v>1511</v>
      </c>
      <c r="L326" s="1"/>
      <c r="M326" s="1"/>
      <c r="N326" s="7">
        <f t="shared" ca="1" si="35"/>
        <v>44749</v>
      </c>
      <c r="O326" s="1"/>
      <c r="P326" s="1"/>
      <c r="Q326" s="7" t="str">
        <f t="shared" si="36"/>
        <v>En Arriendo</v>
      </c>
      <c r="R326" s="1"/>
      <c r="S326" s="1" t="s">
        <v>7</v>
      </c>
      <c r="T326" s="1" t="s">
        <v>1512</v>
      </c>
      <c r="U326" s="1" t="s">
        <v>1275</v>
      </c>
      <c r="V326" s="11" t="s">
        <v>165</v>
      </c>
      <c r="W326" s="11"/>
      <c r="X326" s="1" t="s">
        <v>175</v>
      </c>
      <c r="Y326" s="11">
        <v>130010</v>
      </c>
      <c r="Z326" s="1" t="s">
        <v>1513</v>
      </c>
      <c r="AA326" s="12" t="s">
        <v>13</v>
      </c>
      <c r="AB326" s="1" t="s">
        <v>58</v>
      </c>
    </row>
    <row r="327" spans="1:28" x14ac:dyDescent="0.35">
      <c r="A327" s="1"/>
      <c r="B327" s="6" t="s">
        <v>1268</v>
      </c>
      <c r="C327" s="1" t="s">
        <v>1269</v>
      </c>
      <c r="D327" s="1">
        <v>773358400</v>
      </c>
      <c r="E327" s="34">
        <v>56973994551</v>
      </c>
      <c r="F327" s="35">
        <v>43767.627083333333</v>
      </c>
      <c r="G327" s="7">
        <f t="shared" ca="1" si="33"/>
        <v>44749</v>
      </c>
      <c r="H327" s="26">
        <f t="shared" ca="1" si="34"/>
        <v>32</v>
      </c>
      <c r="I327" s="26" t="s">
        <v>2</v>
      </c>
      <c r="J327" s="1" t="s">
        <v>1516</v>
      </c>
      <c r="K327" s="1" t="s">
        <v>1517</v>
      </c>
      <c r="L327" s="1"/>
      <c r="M327" s="1"/>
      <c r="N327" s="7">
        <f t="shared" ca="1" si="35"/>
        <v>44749</v>
      </c>
      <c r="O327" s="1"/>
      <c r="P327" s="1"/>
      <c r="Q327" s="7" t="str">
        <f t="shared" si="36"/>
        <v>En Arriendo</v>
      </c>
      <c r="R327" s="1"/>
      <c r="S327" s="1" t="s">
        <v>246</v>
      </c>
      <c r="T327" s="1" t="s">
        <v>1518</v>
      </c>
      <c r="U327" s="1" t="s">
        <v>1275</v>
      </c>
      <c r="V327" s="11" t="s">
        <v>165</v>
      </c>
      <c r="W327" s="11"/>
      <c r="X327" s="1" t="s">
        <v>1470</v>
      </c>
      <c r="Y327" s="11">
        <v>130010</v>
      </c>
      <c r="Z327" s="1" t="s">
        <v>1513</v>
      </c>
      <c r="AA327" s="12" t="s">
        <v>13</v>
      </c>
      <c r="AB327" s="1" t="s">
        <v>13</v>
      </c>
    </row>
    <row r="328" spans="1:28" x14ac:dyDescent="0.35">
      <c r="A328" s="2"/>
      <c r="B328" s="14" t="s">
        <v>1268</v>
      </c>
      <c r="C328" s="2" t="s">
        <v>1269</v>
      </c>
      <c r="D328" s="2">
        <v>773358400</v>
      </c>
      <c r="E328" s="36">
        <v>56956095629</v>
      </c>
      <c r="F328" s="37">
        <v>42391.447858796295</v>
      </c>
      <c r="G328" s="7">
        <f t="shared" ca="1" si="33"/>
        <v>44749</v>
      </c>
      <c r="H328" s="21">
        <f t="shared" ca="1" si="34"/>
        <v>77</v>
      </c>
      <c r="I328" s="21" t="s">
        <v>2</v>
      </c>
      <c r="J328" s="2" t="s">
        <v>1519</v>
      </c>
      <c r="K328" s="2" t="s">
        <v>1520</v>
      </c>
      <c r="L328" s="2"/>
      <c r="M328" s="2"/>
      <c r="N328" s="7">
        <f t="shared" ca="1" si="35"/>
        <v>44749</v>
      </c>
      <c r="O328" s="2"/>
      <c r="P328" s="2"/>
      <c r="Q328" s="15" t="str">
        <f t="shared" si="36"/>
        <v>En Arriendo</v>
      </c>
      <c r="R328" s="2"/>
      <c r="S328" s="2" t="s">
        <v>246</v>
      </c>
      <c r="T328" s="2" t="s">
        <v>1521</v>
      </c>
      <c r="U328" s="2" t="s">
        <v>1522</v>
      </c>
      <c r="V328" s="19" t="s">
        <v>106</v>
      </c>
      <c r="W328" s="19"/>
      <c r="X328" s="2" t="s">
        <v>180</v>
      </c>
      <c r="Y328" s="19">
        <v>130010</v>
      </c>
      <c r="Z328" s="2" t="s">
        <v>1513</v>
      </c>
      <c r="AA328" s="21" t="s">
        <v>13</v>
      </c>
      <c r="AB328" s="2" t="s">
        <v>58</v>
      </c>
    </row>
    <row r="329" spans="1:28" x14ac:dyDescent="0.35">
      <c r="A329" s="1"/>
      <c r="B329" s="6" t="s">
        <v>1268</v>
      </c>
      <c r="C329" s="1" t="s">
        <v>1269</v>
      </c>
      <c r="D329" s="1">
        <v>773358400</v>
      </c>
      <c r="E329" s="34">
        <v>56973994537</v>
      </c>
      <c r="F329" s="35">
        <v>44022.697916666664</v>
      </c>
      <c r="G329" s="7">
        <f t="shared" ca="1" si="33"/>
        <v>44749</v>
      </c>
      <c r="H329" s="26">
        <f t="shared" ca="1" si="34"/>
        <v>23</v>
      </c>
      <c r="I329" s="26" t="s">
        <v>2</v>
      </c>
      <c r="J329" s="1" t="s">
        <v>1523</v>
      </c>
      <c r="K329" s="1" t="s">
        <v>1524</v>
      </c>
      <c r="L329" s="1"/>
      <c r="M329" s="1"/>
      <c r="N329" s="7">
        <f t="shared" ca="1" si="35"/>
        <v>44749</v>
      </c>
      <c r="O329" s="1"/>
      <c r="P329" s="1"/>
      <c r="Q329" s="7" t="str">
        <f t="shared" si="36"/>
        <v>En Arriendo</v>
      </c>
      <c r="R329" s="1"/>
      <c r="S329" s="1" t="s">
        <v>7</v>
      </c>
      <c r="T329" s="1" t="s">
        <v>1525</v>
      </c>
      <c r="U329" s="1" t="s">
        <v>1275</v>
      </c>
      <c r="V329" s="11" t="s">
        <v>165</v>
      </c>
      <c r="W329" s="11"/>
      <c r="X329" s="1" t="s">
        <v>1526</v>
      </c>
      <c r="Y329" s="11">
        <v>130010</v>
      </c>
      <c r="Z329" s="1" t="s">
        <v>1513</v>
      </c>
      <c r="AA329" s="12" t="s">
        <v>13</v>
      </c>
      <c r="AB329" s="1" t="s">
        <v>13</v>
      </c>
    </row>
    <row r="330" spans="1:28" x14ac:dyDescent="0.35">
      <c r="A330" s="2"/>
      <c r="B330" s="14" t="s">
        <v>1268</v>
      </c>
      <c r="C330" s="2" t="s">
        <v>1269</v>
      </c>
      <c r="D330" s="2">
        <v>773358400</v>
      </c>
      <c r="E330" s="36">
        <v>56969170945</v>
      </c>
      <c r="F330" s="37">
        <v>42556.738888888889</v>
      </c>
      <c r="G330" s="7">
        <f t="shared" ca="1" si="33"/>
        <v>44749</v>
      </c>
      <c r="H330" s="21">
        <f t="shared" ca="1" si="34"/>
        <v>72</v>
      </c>
      <c r="I330" s="21" t="s">
        <v>2</v>
      </c>
      <c r="J330" s="2" t="s">
        <v>1527</v>
      </c>
      <c r="K330" s="2" t="s">
        <v>1528</v>
      </c>
      <c r="L330" s="2"/>
      <c r="M330" s="2"/>
      <c r="N330" s="7">
        <f t="shared" ca="1" si="35"/>
        <v>44749</v>
      </c>
      <c r="O330" s="2"/>
      <c r="P330" s="2"/>
      <c r="Q330" s="15" t="str">
        <f t="shared" si="36"/>
        <v>En Arriendo</v>
      </c>
      <c r="R330" s="2"/>
      <c r="S330" s="2" t="s">
        <v>7</v>
      </c>
      <c r="T330" s="2" t="s">
        <v>1529</v>
      </c>
      <c r="U330" s="2" t="s">
        <v>629</v>
      </c>
      <c r="V330" s="19" t="s">
        <v>165</v>
      </c>
      <c r="W330" s="19"/>
      <c r="X330" s="2" t="s">
        <v>1530</v>
      </c>
      <c r="Y330" s="19">
        <v>30002</v>
      </c>
      <c r="Z330" s="2" t="s">
        <v>288</v>
      </c>
      <c r="AA330" s="20" t="s">
        <v>13</v>
      </c>
      <c r="AB330" s="2" t="s">
        <v>13</v>
      </c>
    </row>
    <row r="331" spans="1:28" x14ac:dyDescent="0.35">
      <c r="A331" s="2"/>
      <c r="B331" s="14" t="s">
        <v>1268</v>
      </c>
      <c r="C331" s="2" t="s">
        <v>1269</v>
      </c>
      <c r="D331" s="2">
        <v>773358400</v>
      </c>
      <c r="E331" s="36">
        <v>56956097925</v>
      </c>
      <c r="F331" s="37">
        <v>42391.447881944441</v>
      </c>
      <c r="G331" s="7">
        <f t="shared" ca="1" si="33"/>
        <v>44749</v>
      </c>
      <c r="H331" s="21">
        <f t="shared" ca="1" si="34"/>
        <v>77</v>
      </c>
      <c r="I331" s="21" t="s">
        <v>2</v>
      </c>
      <c r="J331" s="2" t="s">
        <v>1533</v>
      </c>
      <c r="K331" s="2" t="s">
        <v>1534</v>
      </c>
      <c r="L331" s="2"/>
      <c r="M331" s="17">
        <v>44713</v>
      </c>
      <c r="N331" s="7">
        <f t="shared" ca="1" si="35"/>
        <v>44749</v>
      </c>
      <c r="O331" s="68">
        <f ca="1">DATEDIF(M331,N331,"M")</f>
        <v>1</v>
      </c>
      <c r="P331" s="10">
        <f t="shared" ref="P331" ca="1" si="38">O331-18</f>
        <v>-17</v>
      </c>
      <c r="Q331" s="15" t="str">
        <f t="shared" ca="1" si="36"/>
        <v>En Arriendo</v>
      </c>
      <c r="R331" s="2"/>
      <c r="S331" s="2" t="s">
        <v>7</v>
      </c>
      <c r="T331" s="2" t="s">
        <v>1535</v>
      </c>
      <c r="U331" s="2" t="s">
        <v>1500</v>
      </c>
      <c r="V331" s="19" t="s">
        <v>106</v>
      </c>
      <c r="W331" s="19"/>
      <c r="X331" s="2" t="s">
        <v>180</v>
      </c>
      <c r="Y331" s="19">
        <v>130043</v>
      </c>
      <c r="Z331" s="2" t="s">
        <v>1501</v>
      </c>
      <c r="AA331" s="20" t="s">
        <v>13</v>
      </c>
      <c r="AB331" s="2" t="s">
        <v>58</v>
      </c>
    </row>
    <row r="332" spans="1:28" x14ac:dyDescent="0.35">
      <c r="A332" s="1"/>
      <c r="B332" s="6" t="s">
        <v>1268</v>
      </c>
      <c r="C332" s="1" t="s">
        <v>1269</v>
      </c>
      <c r="D332" s="1">
        <v>773358400</v>
      </c>
      <c r="E332" s="34">
        <v>56952171083</v>
      </c>
      <c r="F332" s="35">
        <v>42401.784722222219</v>
      </c>
      <c r="G332" s="7">
        <f t="shared" ca="1" si="33"/>
        <v>44749</v>
      </c>
      <c r="H332" s="26">
        <f t="shared" ca="1" si="34"/>
        <v>77</v>
      </c>
      <c r="I332" s="26" t="s">
        <v>2</v>
      </c>
      <c r="J332" s="1" t="s">
        <v>1536</v>
      </c>
      <c r="K332" s="1" t="s">
        <v>1537</v>
      </c>
      <c r="L332" s="1"/>
      <c r="M332" s="1"/>
      <c r="N332" s="7">
        <f t="shared" ca="1" si="35"/>
        <v>44749</v>
      </c>
      <c r="O332" s="1"/>
      <c r="P332" s="1"/>
      <c r="Q332" s="7" t="str">
        <f t="shared" si="36"/>
        <v>En Arriendo</v>
      </c>
      <c r="R332" s="1"/>
      <c r="S332" s="1" t="s">
        <v>7</v>
      </c>
      <c r="T332" s="1" t="s">
        <v>1538</v>
      </c>
      <c r="U332" s="1" t="s">
        <v>629</v>
      </c>
      <c r="V332" s="11" t="s">
        <v>674</v>
      </c>
      <c r="W332" s="11"/>
      <c r="X332" s="1" t="s">
        <v>951</v>
      </c>
      <c r="Y332" s="11">
        <v>30003</v>
      </c>
      <c r="Z332" s="1" t="s">
        <v>288</v>
      </c>
      <c r="AA332" s="12" t="s">
        <v>13</v>
      </c>
      <c r="AB332" s="1" t="s">
        <v>13</v>
      </c>
    </row>
    <row r="333" spans="1:28" x14ac:dyDescent="0.35">
      <c r="A333" s="2"/>
      <c r="B333" s="14" t="s">
        <v>1268</v>
      </c>
      <c r="C333" s="2" t="s">
        <v>1269</v>
      </c>
      <c r="D333" s="2">
        <v>773358400</v>
      </c>
      <c r="E333" s="36">
        <v>56956095661</v>
      </c>
      <c r="F333" s="37">
        <v>44327.504861111112</v>
      </c>
      <c r="G333" s="7">
        <f t="shared" ca="1" si="33"/>
        <v>44749</v>
      </c>
      <c r="H333" s="21">
        <f t="shared" ca="1" si="34"/>
        <v>13</v>
      </c>
      <c r="I333" s="21" t="s">
        <v>2</v>
      </c>
      <c r="J333" s="2" t="s">
        <v>1539</v>
      </c>
      <c r="K333" s="2" t="s">
        <v>1540</v>
      </c>
      <c r="L333" s="2"/>
      <c r="M333" s="2"/>
      <c r="N333" s="7">
        <f t="shared" ca="1" si="35"/>
        <v>44749</v>
      </c>
      <c r="O333" s="2"/>
      <c r="P333" s="2"/>
      <c r="Q333" s="15" t="str">
        <f t="shared" si="36"/>
        <v>En Arriendo</v>
      </c>
      <c r="R333" s="2"/>
      <c r="S333" s="2" t="s">
        <v>7</v>
      </c>
      <c r="T333" s="2" t="s">
        <v>1541</v>
      </c>
      <c r="U333" s="2" t="s">
        <v>1288</v>
      </c>
      <c r="V333" s="19" t="s">
        <v>106</v>
      </c>
      <c r="W333" s="19"/>
      <c r="X333" s="2" t="s">
        <v>180</v>
      </c>
      <c r="Y333" s="19">
        <v>130003</v>
      </c>
      <c r="Z333" s="2" t="s">
        <v>1289</v>
      </c>
      <c r="AA333" s="21" t="s">
        <v>13</v>
      </c>
      <c r="AB333" s="2" t="s">
        <v>58</v>
      </c>
    </row>
    <row r="334" spans="1:28" x14ac:dyDescent="0.35">
      <c r="A334" s="1"/>
      <c r="B334" s="6" t="s">
        <v>1268</v>
      </c>
      <c r="C334" s="1" t="s">
        <v>1269</v>
      </c>
      <c r="D334" s="1">
        <v>773358400</v>
      </c>
      <c r="E334" s="34">
        <v>56944895585</v>
      </c>
      <c r="F334" s="35">
        <v>42877.706250000003</v>
      </c>
      <c r="G334" s="7">
        <f t="shared" ca="1" si="33"/>
        <v>44749</v>
      </c>
      <c r="H334" s="26">
        <f t="shared" ca="1" si="34"/>
        <v>61</v>
      </c>
      <c r="I334" s="26" t="s">
        <v>2</v>
      </c>
      <c r="J334" s="1" t="s">
        <v>1542</v>
      </c>
      <c r="K334" s="1" t="s">
        <v>1543</v>
      </c>
      <c r="L334" s="1"/>
      <c r="M334" s="1"/>
      <c r="N334" s="7">
        <f t="shared" ca="1" si="35"/>
        <v>44749</v>
      </c>
      <c r="O334" s="1"/>
      <c r="P334" s="1"/>
      <c r="Q334" s="7" t="str">
        <f t="shared" si="36"/>
        <v>En Arriendo</v>
      </c>
      <c r="R334" s="1"/>
      <c r="S334" s="1" t="s">
        <v>7</v>
      </c>
      <c r="T334" s="1" t="s">
        <v>1544</v>
      </c>
      <c r="U334" s="1" t="s">
        <v>809</v>
      </c>
      <c r="V334" s="11" t="s">
        <v>165</v>
      </c>
      <c r="W334" s="11"/>
      <c r="X334" s="1" t="s">
        <v>175</v>
      </c>
      <c r="Y334" s="11">
        <v>130022</v>
      </c>
      <c r="Z334" s="1" t="s">
        <v>810</v>
      </c>
      <c r="AA334" s="12" t="s">
        <v>13</v>
      </c>
      <c r="AB334" s="1" t="s">
        <v>58</v>
      </c>
    </row>
    <row r="335" spans="1:28" x14ac:dyDescent="0.35">
      <c r="A335" s="1"/>
      <c r="B335" s="6" t="s">
        <v>1268</v>
      </c>
      <c r="C335" s="1" t="s">
        <v>1269</v>
      </c>
      <c r="D335" s="1">
        <v>773358400</v>
      </c>
      <c r="E335" s="34">
        <v>56951497516</v>
      </c>
      <c r="F335" s="35">
        <v>43868.636111111111</v>
      </c>
      <c r="G335" s="7">
        <f t="shared" ca="1" si="33"/>
        <v>44749</v>
      </c>
      <c r="H335" s="26">
        <f t="shared" ca="1" si="34"/>
        <v>29</v>
      </c>
      <c r="I335" s="26" t="s">
        <v>2</v>
      </c>
      <c r="J335" s="1" t="s">
        <v>1547</v>
      </c>
      <c r="K335" s="1" t="s">
        <v>1548</v>
      </c>
      <c r="L335" s="1"/>
      <c r="M335" s="1"/>
      <c r="N335" s="7">
        <f t="shared" ca="1" si="35"/>
        <v>44749</v>
      </c>
      <c r="O335" s="1"/>
      <c r="P335" s="1"/>
      <c r="Q335" s="7" t="str">
        <f t="shared" si="36"/>
        <v>En Arriendo</v>
      </c>
      <c r="R335" s="1"/>
      <c r="S335" s="1" t="s">
        <v>7</v>
      </c>
      <c r="T335" s="1" t="s">
        <v>1549</v>
      </c>
      <c r="U335" s="1" t="s">
        <v>1433</v>
      </c>
      <c r="V335" s="11" t="s">
        <v>978</v>
      </c>
      <c r="W335" s="11"/>
      <c r="X335" s="1" t="s">
        <v>56</v>
      </c>
      <c r="Y335" s="11">
        <v>130031</v>
      </c>
      <c r="Z335" s="1" t="s">
        <v>1434</v>
      </c>
      <c r="AA335" s="26" t="s">
        <v>13</v>
      </c>
      <c r="AB335" s="1" t="s">
        <v>58</v>
      </c>
    </row>
    <row r="336" spans="1:28" x14ac:dyDescent="0.35">
      <c r="A336" s="2"/>
      <c r="B336" s="14" t="s">
        <v>1268</v>
      </c>
      <c r="C336" s="2" t="s">
        <v>1269</v>
      </c>
      <c r="D336" s="2">
        <v>773358400</v>
      </c>
      <c r="E336" s="36">
        <v>56952280756</v>
      </c>
      <c r="F336" s="37">
        <v>43868.636111111111</v>
      </c>
      <c r="G336" s="7">
        <f t="shared" ca="1" si="33"/>
        <v>44749</v>
      </c>
      <c r="H336" s="21">
        <f t="shared" ca="1" si="34"/>
        <v>29</v>
      </c>
      <c r="I336" s="21" t="s">
        <v>2</v>
      </c>
      <c r="J336" s="2" t="s">
        <v>1550</v>
      </c>
      <c r="K336" s="2" t="s">
        <v>1551</v>
      </c>
      <c r="L336" s="2"/>
      <c r="M336" s="2"/>
      <c r="N336" s="7">
        <f t="shared" ca="1" si="35"/>
        <v>44749</v>
      </c>
      <c r="O336" s="2"/>
      <c r="P336" s="2"/>
      <c r="Q336" s="15" t="str">
        <f t="shared" si="36"/>
        <v>En Arriendo</v>
      </c>
      <c r="R336" s="2"/>
      <c r="S336" s="2" t="s">
        <v>7</v>
      </c>
      <c r="T336" s="2" t="s">
        <v>1552</v>
      </c>
      <c r="U336" s="2" t="s">
        <v>1433</v>
      </c>
      <c r="V336" s="19" t="s">
        <v>978</v>
      </c>
      <c r="W336" s="19"/>
      <c r="X336" s="2" t="s">
        <v>1553</v>
      </c>
      <c r="Y336" s="19">
        <v>130031</v>
      </c>
      <c r="Z336" s="2" t="s">
        <v>1434</v>
      </c>
      <c r="AA336" s="21" t="s">
        <v>13</v>
      </c>
      <c r="AB336" s="2" t="s">
        <v>13</v>
      </c>
    </row>
    <row r="337" spans="1:28" x14ac:dyDescent="0.35">
      <c r="A337" s="1"/>
      <c r="B337" s="6" t="s">
        <v>1268</v>
      </c>
      <c r="C337" s="1" t="s">
        <v>1269</v>
      </c>
      <c r="D337" s="1">
        <v>773358400</v>
      </c>
      <c r="E337" s="34">
        <v>56952280752</v>
      </c>
      <c r="F337" s="35">
        <v>42398.685416666667</v>
      </c>
      <c r="G337" s="7">
        <f t="shared" ca="1" si="33"/>
        <v>44749</v>
      </c>
      <c r="H337" s="26">
        <f t="shared" ca="1" si="34"/>
        <v>77</v>
      </c>
      <c r="I337" s="26" t="s">
        <v>2</v>
      </c>
      <c r="J337" s="1" t="s">
        <v>1554</v>
      </c>
      <c r="K337" s="1" t="s">
        <v>1555</v>
      </c>
      <c r="L337" s="1"/>
      <c r="M337" s="1"/>
      <c r="N337" s="7">
        <f t="shared" ca="1" si="35"/>
        <v>44749</v>
      </c>
      <c r="O337" s="1"/>
      <c r="P337" s="1"/>
      <c r="Q337" s="7" t="str">
        <f t="shared" si="36"/>
        <v>En Arriendo</v>
      </c>
      <c r="R337" s="1"/>
      <c r="S337" s="1" t="s">
        <v>7</v>
      </c>
      <c r="T337" s="1" t="s">
        <v>1556</v>
      </c>
      <c r="U337" s="1" t="s">
        <v>1275</v>
      </c>
      <c r="V337" s="11" t="s">
        <v>165</v>
      </c>
      <c r="W337" s="11"/>
      <c r="X337" s="1" t="s">
        <v>1470</v>
      </c>
      <c r="Y337" s="11">
        <v>130010</v>
      </c>
      <c r="Z337" s="1" t="s">
        <v>1513</v>
      </c>
      <c r="AA337" s="12" t="s">
        <v>13</v>
      </c>
      <c r="AB337" s="1" t="s">
        <v>13</v>
      </c>
    </row>
    <row r="338" spans="1:28" x14ac:dyDescent="0.35">
      <c r="A338" s="2"/>
      <c r="B338" s="14" t="s">
        <v>1268</v>
      </c>
      <c r="C338" s="2" t="s">
        <v>1269</v>
      </c>
      <c r="D338" s="2">
        <v>773358400</v>
      </c>
      <c r="E338" s="36">
        <v>56944331698</v>
      </c>
      <c r="F338" s="37">
        <v>43591.759722222225</v>
      </c>
      <c r="G338" s="7">
        <f t="shared" ca="1" si="33"/>
        <v>44749</v>
      </c>
      <c r="H338" s="21">
        <f t="shared" ca="1" si="34"/>
        <v>38</v>
      </c>
      <c r="I338" s="21" t="s">
        <v>2</v>
      </c>
      <c r="J338" s="2" t="s">
        <v>1557</v>
      </c>
      <c r="K338" s="2" t="s">
        <v>1558</v>
      </c>
      <c r="L338" s="2"/>
      <c r="M338" s="2"/>
      <c r="N338" s="7">
        <f t="shared" ca="1" si="35"/>
        <v>44749</v>
      </c>
      <c r="O338" s="2"/>
      <c r="P338" s="2"/>
      <c r="Q338" s="15" t="str">
        <f t="shared" si="36"/>
        <v>En Arriendo</v>
      </c>
      <c r="R338" s="2"/>
      <c r="S338" s="2" t="s">
        <v>7</v>
      </c>
      <c r="T338" s="2" t="s">
        <v>1559</v>
      </c>
      <c r="U338" s="2" t="s">
        <v>42</v>
      </c>
      <c r="V338" s="19" t="s">
        <v>165</v>
      </c>
      <c r="W338" s="19"/>
      <c r="X338" s="2" t="s">
        <v>1560</v>
      </c>
      <c r="Y338" s="19">
        <v>30001</v>
      </c>
      <c r="Z338" s="2" t="s">
        <v>288</v>
      </c>
      <c r="AA338" s="20" t="s">
        <v>13</v>
      </c>
      <c r="AB338" s="2" t="s">
        <v>44</v>
      </c>
    </row>
    <row r="339" spans="1:28" x14ac:dyDescent="0.35">
      <c r="A339" s="1"/>
      <c r="B339" s="6" t="s">
        <v>1268</v>
      </c>
      <c r="C339" s="1" t="s">
        <v>1269</v>
      </c>
      <c r="D339" s="1">
        <v>773358400</v>
      </c>
      <c r="E339" s="34">
        <v>56944895580</v>
      </c>
      <c r="F339" s="35">
        <v>42877.705555555556</v>
      </c>
      <c r="G339" s="7">
        <f t="shared" ca="1" si="33"/>
        <v>44749</v>
      </c>
      <c r="H339" s="26">
        <f t="shared" ca="1" si="34"/>
        <v>61</v>
      </c>
      <c r="I339" s="26" t="s">
        <v>2</v>
      </c>
      <c r="J339" s="1" t="s">
        <v>1561</v>
      </c>
      <c r="K339" s="1" t="s">
        <v>1562</v>
      </c>
      <c r="L339" s="1"/>
      <c r="M339" s="1"/>
      <c r="N339" s="7">
        <f t="shared" ca="1" si="35"/>
        <v>44749</v>
      </c>
      <c r="O339" s="1"/>
      <c r="P339" s="1"/>
      <c r="Q339" s="7" t="str">
        <f t="shared" si="36"/>
        <v>En Arriendo</v>
      </c>
      <c r="R339" s="1"/>
      <c r="S339" s="1" t="s">
        <v>7</v>
      </c>
      <c r="T339" s="1" t="s">
        <v>1563</v>
      </c>
      <c r="U339" s="1" t="s">
        <v>809</v>
      </c>
      <c r="V339" s="11" t="s">
        <v>165</v>
      </c>
      <c r="W339" s="11"/>
      <c r="X339" s="1" t="s">
        <v>170</v>
      </c>
      <c r="Y339" s="11">
        <v>130022</v>
      </c>
      <c r="Z339" s="1" t="s">
        <v>810</v>
      </c>
      <c r="AA339" s="12" t="s">
        <v>13</v>
      </c>
      <c r="AB339" s="1" t="s">
        <v>13</v>
      </c>
    </row>
    <row r="340" spans="1:28" x14ac:dyDescent="0.35">
      <c r="A340" s="2"/>
      <c r="B340" s="14" t="s">
        <v>1268</v>
      </c>
      <c r="C340" s="2" t="s">
        <v>1269</v>
      </c>
      <c r="D340" s="2">
        <v>773358400</v>
      </c>
      <c r="E340" s="36">
        <v>56944895577</v>
      </c>
      <c r="F340" s="37">
        <v>42877.705555555556</v>
      </c>
      <c r="G340" s="7">
        <f t="shared" ca="1" si="33"/>
        <v>44749</v>
      </c>
      <c r="H340" s="21">
        <f t="shared" ca="1" si="34"/>
        <v>61</v>
      </c>
      <c r="I340" s="21" t="s">
        <v>2</v>
      </c>
      <c r="J340" s="2" t="s">
        <v>1564</v>
      </c>
      <c r="K340" s="2" t="s">
        <v>1565</v>
      </c>
      <c r="L340" s="2"/>
      <c r="M340" s="2"/>
      <c r="N340" s="7">
        <f t="shared" ca="1" si="35"/>
        <v>44749</v>
      </c>
      <c r="O340" s="2"/>
      <c r="P340" s="2"/>
      <c r="Q340" s="15" t="str">
        <f t="shared" si="36"/>
        <v>En Arriendo</v>
      </c>
      <c r="R340" s="2"/>
      <c r="S340" s="2" t="s">
        <v>7</v>
      </c>
      <c r="T340" s="2" t="s">
        <v>1566</v>
      </c>
      <c r="U340" s="2" t="s">
        <v>809</v>
      </c>
      <c r="V340" s="19" t="s">
        <v>165</v>
      </c>
      <c r="W340" s="19"/>
      <c r="X340" s="2" t="s">
        <v>1567</v>
      </c>
      <c r="Y340" s="19">
        <v>130022</v>
      </c>
      <c r="Z340" s="2" t="s">
        <v>810</v>
      </c>
      <c r="AA340" s="20" t="s">
        <v>13</v>
      </c>
      <c r="AB340" s="2" t="s">
        <v>13</v>
      </c>
    </row>
    <row r="341" spans="1:28" x14ac:dyDescent="0.35">
      <c r="A341" s="1"/>
      <c r="B341" s="6" t="s">
        <v>1268</v>
      </c>
      <c r="C341" s="1" t="s">
        <v>1269</v>
      </c>
      <c r="D341" s="1">
        <v>773358400</v>
      </c>
      <c r="E341" s="34">
        <v>56931949875</v>
      </c>
      <c r="F341" s="35">
        <v>43066.774305555555</v>
      </c>
      <c r="G341" s="7">
        <f t="shared" ca="1" si="33"/>
        <v>44749</v>
      </c>
      <c r="H341" s="26">
        <f t="shared" ca="1" si="34"/>
        <v>55</v>
      </c>
      <c r="I341" s="26" t="s">
        <v>2</v>
      </c>
      <c r="J341" s="1" t="s">
        <v>1568</v>
      </c>
      <c r="K341" s="1" t="s">
        <v>1569</v>
      </c>
      <c r="L341" s="1"/>
      <c r="M341" s="1"/>
      <c r="N341" s="7">
        <f t="shared" ca="1" si="35"/>
        <v>44749</v>
      </c>
      <c r="O341" s="1"/>
      <c r="P341" s="1"/>
      <c r="Q341" s="7" t="str">
        <f t="shared" si="36"/>
        <v>En Arriendo</v>
      </c>
      <c r="R341" s="1"/>
      <c r="S341" s="1" t="s">
        <v>7</v>
      </c>
      <c r="T341" s="1" t="s">
        <v>1570</v>
      </c>
      <c r="U341" s="1" t="s">
        <v>1072</v>
      </c>
      <c r="V341" s="11" t="s">
        <v>165</v>
      </c>
      <c r="W341" s="11"/>
      <c r="X341" s="1" t="s">
        <v>175</v>
      </c>
      <c r="Y341" s="11">
        <v>130025</v>
      </c>
      <c r="Z341" s="1" t="s">
        <v>1073</v>
      </c>
      <c r="AA341" s="12" t="s">
        <v>13</v>
      </c>
      <c r="AB341" s="1" t="s">
        <v>58</v>
      </c>
    </row>
    <row r="342" spans="1:28" x14ac:dyDescent="0.35">
      <c r="A342" s="2"/>
      <c r="B342" s="14" t="s">
        <v>1268</v>
      </c>
      <c r="C342" s="2" t="s">
        <v>1269</v>
      </c>
      <c r="D342" s="2">
        <v>773358400</v>
      </c>
      <c r="E342" s="36">
        <v>56932475056</v>
      </c>
      <c r="F342" s="37">
        <v>44413.706250000003</v>
      </c>
      <c r="G342" s="7">
        <f t="shared" ca="1" si="33"/>
        <v>44749</v>
      </c>
      <c r="H342" s="21">
        <f t="shared" ca="1" si="34"/>
        <v>11</v>
      </c>
      <c r="I342" s="21" t="s">
        <v>2</v>
      </c>
      <c r="J342" s="2" t="s">
        <v>1571</v>
      </c>
      <c r="K342" s="2" t="s">
        <v>1572</v>
      </c>
      <c r="L342" s="2"/>
      <c r="M342" s="2"/>
      <c r="N342" s="7">
        <f t="shared" ca="1" si="35"/>
        <v>44749</v>
      </c>
      <c r="O342" s="2"/>
      <c r="P342" s="2"/>
      <c r="Q342" s="15" t="str">
        <f t="shared" si="36"/>
        <v>En Arriendo</v>
      </c>
      <c r="R342" s="2"/>
      <c r="S342" s="2" t="s">
        <v>7</v>
      </c>
      <c r="T342" s="2" t="s">
        <v>36</v>
      </c>
      <c r="U342" s="2" t="s">
        <v>1573</v>
      </c>
      <c r="V342" s="19" t="s">
        <v>165</v>
      </c>
      <c r="W342" s="19"/>
      <c r="X342" s="2" t="s">
        <v>36</v>
      </c>
      <c r="Y342" s="19">
        <v>130046</v>
      </c>
      <c r="Z342" s="2" t="s">
        <v>1574</v>
      </c>
      <c r="AA342" s="20" t="s">
        <v>13</v>
      </c>
      <c r="AB342" s="2" t="s">
        <v>13</v>
      </c>
    </row>
    <row r="343" spans="1:28" x14ac:dyDescent="0.35">
      <c r="A343" s="1"/>
      <c r="B343" s="6" t="s">
        <v>1268</v>
      </c>
      <c r="C343" s="1" t="s">
        <v>1269</v>
      </c>
      <c r="D343" s="1">
        <v>773358400</v>
      </c>
      <c r="E343" s="34">
        <v>56932475057</v>
      </c>
      <c r="F343" s="35">
        <v>44413.706250000003</v>
      </c>
      <c r="G343" s="7">
        <f t="shared" ca="1" si="33"/>
        <v>44749</v>
      </c>
      <c r="H343" s="26">
        <f t="shared" ca="1" si="34"/>
        <v>11</v>
      </c>
      <c r="I343" s="26" t="s">
        <v>2</v>
      </c>
      <c r="J343" s="1" t="s">
        <v>1575</v>
      </c>
      <c r="K343" s="1" t="s">
        <v>1576</v>
      </c>
      <c r="L343" s="1"/>
      <c r="M343" s="1"/>
      <c r="N343" s="7">
        <f t="shared" ca="1" si="35"/>
        <v>44749</v>
      </c>
      <c r="O343" s="1"/>
      <c r="P343" s="1"/>
      <c r="Q343" s="7" t="str">
        <f t="shared" si="36"/>
        <v>En Arriendo</v>
      </c>
      <c r="R343" s="1"/>
      <c r="S343" s="1" t="s">
        <v>7</v>
      </c>
      <c r="T343" s="1" t="s">
        <v>1577</v>
      </c>
      <c r="U343" s="1" t="s">
        <v>1573</v>
      </c>
      <c r="V343" s="11" t="s">
        <v>165</v>
      </c>
      <c r="W343" s="11"/>
      <c r="X343" s="1" t="s">
        <v>1577</v>
      </c>
      <c r="Y343" s="11">
        <v>130046</v>
      </c>
      <c r="Z343" s="1" t="s">
        <v>1574</v>
      </c>
      <c r="AA343" s="12" t="s">
        <v>13</v>
      </c>
      <c r="AB343" s="1" t="s">
        <v>13</v>
      </c>
    </row>
    <row r="344" spans="1:28" x14ac:dyDescent="0.35">
      <c r="A344" s="2"/>
      <c r="B344" s="14" t="s">
        <v>1268</v>
      </c>
      <c r="C344" s="2" t="s">
        <v>1269</v>
      </c>
      <c r="D344" s="2">
        <v>773358400</v>
      </c>
      <c r="E344" s="36">
        <v>56957214815</v>
      </c>
      <c r="F344" s="37">
        <v>44406.490277777775</v>
      </c>
      <c r="G344" s="7">
        <f t="shared" ca="1" si="33"/>
        <v>44749</v>
      </c>
      <c r="H344" s="21">
        <f t="shared" ca="1" si="34"/>
        <v>11</v>
      </c>
      <c r="I344" s="21" t="s">
        <v>2</v>
      </c>
      <c r="J344" s="2" t="s">
        <v>1578</v>
      </c>
      <c r="K344" s="2" t="s">
        <v>1579</v>
      </c>
      <c r="L344" s="2"/>
      <c r="M344" s="2"/>
      <c r="N344" s="7">
        <f t="shared" ca="1" si="35"/>
        <v>44749</v>
      </c>
      <c r="O344" s="2"/>
      <c r="P344" s="2"/>
      <c r="Q344" s="15" t="str">
        <f t="shared" si="36"/>
        <v>En Arriendo</v>
      </c>
      <c r="R344" s="2"/>
      <c r="S344" s="2" t="s">
        <v>7</v>
      </c>
      <c r="T344" s="2" t="s">
        <v>1580</v>
      </c>
      <c r="U344" s="2" t="s">
        <v>105</v>
      </c>
      <c r="V344" s="19" t="s">
        <v>35</v>
      </c>
      <c r="W344" s="19"/>
      <c r="X344" s="2" t="s">
        <v>153</v>
      </c>
      <c r="Y344" s="19">
        <v>40002</v>
      </c>
      <c r="Z344" s="2" t="s">
        <v>10</v>
      </c>
      <c r="AA344" s="20" t="s">
        <v>13</v>
      </c>
      <c r="AB344" s="2" t="s">
        <v>58</v>
      </c>
    </row>
    <row r="345" spans="1:28" x14ac:dyDescent="0.35">
      <c r="A345" s="1"/>
      <c r="B345" s="6" t="s">
        <v>1268</v>
      </c>
      <c r="C345" s="1" t="s">
        <v>1269</v>
      </c>
      <c r="D345" s="1">
        <v>773358400</v>
      </c>
      <c r="E345" s="34">
        <v>56940091960</v>
      </c>
      <c r="F345" s="35">
        <v>44463.479861111111</v>
      </c>
      <c r="G345" s="7">
        <f t="shared" ca="1" si="33"/>
        <v>44749</v>
      </c>
      <c r="H345" s="26">
        <f t="shared" ca="1" si="34"/>
        <v>9</v>
      </c>
      <c r="I345" s="26" t="s">
        <v>2</v>
      </c>
      <c r="J345" s="1" t="s">
        <v>1581</v>
      </c>
      <c r="K345" s="1" t="s">
        <v>1582</v>
      </c>
      <c r="L345" s="1"/>
      <c r="M345" s="1"/>
      <c r="N345" s="7">
        <f t="shared" ca="1" si="35"/>
        <v>44749</v>
      </c>
      <c r="O345" s="1"/>
      <c r="P345" s="1"/>
      <c r="Q345" s="7" t="str">
        <f t="shared" si="36"/>
        <v>En Arriendo</v>
      </c>
      <c r="R345" s="1"/>
      <c r="S345" s="1" t="s">
        <v>7</v>
      </c>
      <c r="T345" s="1" t="s">
        <v>1583</v>
      </c>
      <c r="U345" s="1" t="s">
        <v>1288</v>
      </c>
      <c r="V345" s="11" t="s">
        <v>106</v>
      </c>
      <c r="W345" s="11"/>
      <c r="X345" s="1" t="s">
        <v>180</v>
      </c>
      <c r="Y345" s="11">
        <v>130003</v>
      </c>
      <c r="Z345" s="1" t="s">
        <v>1289</v>
      </c>
      <c r="AA345" s="26" t="s">
        <v>13</v>
      </c>
      <c r="AB345" s="1" t="s">
        <v>58</v>
      </c>
    </row>
    <row r="346" spans="1:28" x14ac:dyDescent="0.35">
      <c r="A346" s="2"/>
      <c r="B346" s="14" t="s">
        <v>1268</v>
      </c>
      <c r="C346" s="2" t="s">
        <v>1269</v>
      </c>
      <c r="D346" s="2">
        <v>773358400</v>
      </c>
      <c r="E346" s="36">
        <v>56940091961</v>
      </c>
      <c r="F346" s="37">
        <v>44463.479861111111</v>
      </c>
      <c r="G346" s="7">
        <f t="shared" ca="1" si="33"/>
        <v>44749</v>
      </c>
      <c r="H346" s="21">
        <f t="shared" ca="1" si="34"/>
        <v>9</v>
      </c>
      <c r="I346" s="21" t="s">
        <v>2</v>
      </c>
      <c r="J346" s="2" t="s">
        <v>1584</v>
      </c>
      <c r="K346" s="2" t="s">
        <v>1585</v>
      </c>
      <c r="L346" s="2"/>
      <c r="M346" s="2"/>
      <c r="N346" s="7">
        <f t="shared" ca="1" si="35"/>
        <v>44749</v>
      </c>
      <c r="O346" s="2"/>
      <c r="P346" s="2"/>
      <c r="Q346" s="15" t="str">
        <f t="shared" si="36"/>
        <v>En Arriendo</v>
      </c>
      <c r="R346" s="2"/>
      <c r="S346" s="2" t="s">
        <v>7</v>
      </c>
      <c r="T346" s="2" t="s">
        <v>1586</v>
      </c>
      <c r="U346" s="2" t="s">
        <v>1288</v>
      </c>
      <c r="V346" s="19" t="s">
        <v>978</v>
      </c>
      <c r="W346" s="19"/>
      <c r="X346" s="2" t="s">
        <v>11</v>
      </c>
      <c r="Y346" s="19">
        <v>130003</v>
      </c>
      <c r="Z346" s="2" t="s">
        <v>1289</v>
      </c>
      <c r="AA346" s="21" t="s">
        <v>13</v>
      </c>
      <c r="AB346" s="2" t="s">
        <v>13</v>
      </c>
    </row>
    <row r="347" spans="1:28" x14ac:dyDescent="0.35">
      <c r="A347" s="1"/>
      <c r="B347" s="6" t="s">
        <v>1268</v>
      </c>
      <c r="C347" s="1" t="s">
        <v>1269</v>
      </c>
      <c r="D347" s="1">
        <v>773358400</v>
      </c>
      <c r="E347" s="34">
        <v>56940091957</v>
      </c>
      <c r="F347" s="35">
        <v>44463.479861111111</v>
      </c>
      <c r="G347" s="7">
        <f t="shared" ca="1" si="33"/>
        <v>44749</v>
      </c>
      <c r="H347" s="26">
        <f t="shared" ca="1" si="34"/>
        <v>9</v>
      </c>
      <c r="I347" s="26" t="s">
        <v>2</v>
      </c>
      <c r="J347" s="1" t="s">
        <v>1587</v>
      </c>
      <c r="K347" s="1" t="s">
        <v>1588</v>
      </c>
      <c r="L347" s="1"/>
      <c r="M347" s="1"/>
      <c r="N347" s="7">
        <f t="shared" ca="1" si="35"/>
        <v>44749</v>
      </c>
      <c r="O347" s="1"/>
      <c r="P347" s="1"/>
      <c r="Q347" s="7" t="str">
        <f t="shared" si="36"/>
        <v>En Arriendo</v>
      </c>
      <c r="R347" s="1"/>
      <c r="S347" s="1" t="s">
        <v>7</v>
      </c>
      <c r="T347" s="1" t="s">
        <v>1589</v>
      </c>
      <c r="U347" s="1" t="s">
        <v>1288</v>
      </c>
      <c r="V347" s="11" t="s">
        <v>978</v>
      </c>
      <c r="W347" s="11"/>
      <c r="X347" s="1" t="s">
        <v>336</v>
      </c>
      <c r="Y347" s="11">
        <v>130003</v>
      </c>
      <c r="Z347" s="1" t="s">
        <v>1289</v>
      </c>
      <c r="AA347" s="26" t="s">
        <v>13</v>
      </c>
      <c r="AB347" s="1" t="s">
        <v>58</v>
      </c>
    </row>
    <row r="348" spans="1:28" x14ac:dyDescent="0.35">
      <c r="A348" s="2"/>
      <c r="B348" s="14" t="s">
        <v>1268</v>
      </c>
      <c r="C348" s="2" t="s">
        <v>1269</v>
      </c>
      <c r="D348" s="2">
        <v>773358400</v>
      </c>
      <c r="E348" s="36">
        <v>56957214691</v>
      </c>
      <c r="F348" s="37">
        <v>44406.490277777775</v>
      </c>
      <c r="G348" s="7">
        <f t="shared" ca="1" si="33"/>
        <v>44749</v>
      </c>
      <c r="H348" s="21">
        <f t="shared" ca="1" si="34"/>
        <v>11</v>
      </c>
      <c r="I348" s="21" t="s">
        <v>2</v>
      </c>
      <c r="J348" s="2" t="s">
        <v>1590</v>
      </c>
      <c r="K348" s="2" t="s">
        <v>1591</v>
      </c>
      <c r="L348" s="2"/>
      <c r="M348" s="2"/>
      <c r="N348" s="7">
        <f t="shared" ca="1" si="35"/>
        <v>44749</v>
      </c>
      <c r="O348" s="2"/>
      <c r="P348" s="2"/>
      <c r="Q348" s="15" t="str">
        <f t="shared" si="36"/>
        <v>En Arriendo</v>
      </c>
      <c r="R348" s="2"/>
      <c r="S348" s="2" t="s">
        <v>7</v>
      </c>
      <c r="T348" s="2" t="s">
        <v>1592</v>
      </c>
      <c r="U348" s="2" t="s">
        <v>1573</v>
      </c>
      <c r="V348" s="19" t="s">
        <v>165</v>
      </c>
      <c r="W348" s="19"/>
      <c r="X348" s="2" t="s">
        <v>1593</v>
      </c>
      <c r="Y348" s="19">
        <v>130046</v>
      </c>
      <c r="Z348" s="2" t="s">
        <v>1574</v>
      </c>
      <c r="AA348" s="20" t="s">
        <v>13</v>
      </c>
      <c r="AB348" s="2" t="s">
        <v>13</v>
      </c>
    </row>
    <row r="349" spans="1:28" x14ac:dyDescent="0.35">
      <c r="A349" s="1"/>
      <c r="B349" s="6" t="s">
        <v>1268</v>
      </c>
      <c r="C349" s="1" t="s">
        <v>1269</v>
      </c>
      <c r="D349" s="1">
        <v>773358400</v>
      </c>
      <c r="E349" s="34">
        <v>56957214783</v>
      </c>
      <c r="F349" s="35">
        <v>44406.490277777775</v>
      </c>
      <c r="G349" s="7">
        <f t="shared" ca="1" si="33"/>
        <v>44749</v>
      </c>
      <c r="H349" s="26">
        <f t="shared" ca="1" si="34"/>
        <v>11</v>
      </c>
      <c r="I349" s="26" t="s">
        <v>2</v>
      </c>
      <c r="J349" s="1" t="s">
        <v>1594</v>
      </c>
      <c r="K349" s="1" t="s">
        <v>1595</v>
      </c>
      <c r="L349" s="1"/>
      <c r="M349" s="1"/>
      <c r="N349" s="7">
        <f t="shared" ca="1" si="35"/>
        <v>44749</v>
      </c>
      <c r="O349" s="1"/>
      <c r="P349" s="1"/>
      <c r="Q349" s="7" t="str">
        <f t="shared" si="36"/>
        <v>En Arriendo</v>
      </c>
      <c r="R349" s="1"/>
      <c r="S349" s="1" t="s">
        <v>7</v>
      </c>
      <c r="T349" s="1" t="s">
        <v>1596</v>
      </c>
      <c r="U349" s="1" t="s">
        <v>105</v>
      </c>
      <c r="V349" s="11" t="s">
        <v>35</v>
      </c>
      <c r="W349" s="11"/>
      <c r="X349" s="1" t="s">
        <v>153</v>
      </c>
      <c r="Y349" s="11">
        <v>40002</v>
      </c>
      <c r="Z349" s="1" t="s">
        <v>10</v>
      </c>
      <c r="AA349" s="12" t="s">
        <v>13</v>
      </c>
      <c r="AB349" s="1" t="s">
        <v>58</v>
      </c>
    </row>
    <row r="350" spans="1:28" x14ac:dyDescent="0.35">
      <c r="A350" s="2"/>
      <c r="B350" s="14" t="s">
        <v>1268</v>
      </c>
      <c r="C350" s="2" t="s">
        <v>1269</v>
      </c>
      <c r="D350" s="2">
        <v>773358400</v>
      </c>
      <c r="E350" s="36">
        <v>56957214759</v>
      </c>
      <c r="F350" s="37">
        <v>44406.490277777775</v>
      </c>
      <c r="G350" s="7">
        <f t="shared" ca="1" si="33"/>
        <v>44749</v>
      </c>
      <c r="H350" s="21">
        <f t="shared" ca="1" si="34"/>
        <v>11</v>
      </c>
      <c r="I350" s="21" t="s">
        <v>2</v>
      </c>
      <c r="J350" s="2" t="s">
        <v>1597</v>
      </c>
      <c r="K350" s="2" t="s">
        <v>1598</v>
      </c>
      <c r="L350" s="2"/>
      <c r="M350" s="2"/>
      <c r="N350" s="7">
        <f t="shared" ca="1" si="35"/>
        <v>44749</v>
      </c>
      <c r="O350" s="2"/>
      <c r="P350" s="2"/>
      <c r="Q350" s="15" t="str">
        <f t="shared" si="36"/>
        <v>En Arriendo</v>
      </c>
      <c r="R350" s="2"/>
      <c r="S350" s="2" t="s">
        <v>7</v>
      </c>
      <c r="T350" s="2" t="s">
        <v>1599</v>
      </c>
      <c r="U350" s="2" t="s">
        <v>1573</v>
      </c>
      <c r="V350" s="19" t="s">
        <v>165</v>
      </c>
      <c r="W350" s="19"/>
      <c r="X350" s="2" t="s">
        <v>175</v>
      </c>
      <c r="Y350" s="19">
        <v>130046</v>
      </c>
      <c r="Z350" s="2" t="s">
        <v>1574</v>
      </c>
      <c r="AA350" s="20" t="s">
        <v>13</v>
      </c>
      <c r="AB350" s="2" t="s">
        <v>58</v>
      </c>
    </row>
    <row r="351" spans="1:28" x14ac:dyDescent="0.35">
      <c r="A351" s="1"/>
      <c r="B351" s="6" t="s">
        <v>1268</v>
      </c>
      <c r="C351" s="1" t="s">
        <v>1269</v>
      </c>
      <c r="D351" s="1">
        <v>773358400</v>
      </c>
      <c r="E351" s="34">
        <v>56957214851</v>
      </c>
      <c r="F351" s="35">
        <v>44406.490277777775</v>
      </c>
      <c r="G351" s="7">
        <f t="shared" ca="1" si="33"/>
        <v>44749</v>
      </c>
      <c r="H351" s="26">
        <f t="shared" ca="1" si="34"/>
        <v>11</v>
      </c>
      <c r="I351" s="26" t="s">
        <v>2</v>
      </c>
      <c r="J351" s="1" t="s">
        <v>1600</v>
      </c>
      <c r="K351" s="1" t="s">
        <v>1601</v>
      </c>
      <c r="L351" s="1"/>
      <c r="M351" s="1"/>
      <c r="N351" s="7">
        <f t="shared" ca="1" si="35"/>
        <v>44749</v>
      </c>
      <c r="O351" s="1"/>
      <c r="P351" s="1"/>
      <c r="Q351" s="7" t="str">
        <f t="shared" si="36"/>
        <v>En Arriendo</v>
      </c>
      <c r="R351" s="1"/>
      <c r="S351" s="1" t="s">
        <v>7</v>
      </c>
      <c r="T351" s="1" t="s">
        <v>1602</v>
      </c>
      <c r="U351" s="1" t="s">
        <v>1573</v>
      </c>
      <c r="V351" s="11" t="s">
        <v>106</v>
      </c>
      <c r="W351" s="11"/>
      <c r="X351" s="1" t="s">
        <v>180</v>
      </c>
      <c r="Y351" s="11">
        <v>130046</v>
      </c>
      <c r="Z351" s="1" t="s">
        <v>1574</v>
      </c>
      <c r="AA351" s="12" t="s">
        <v>13</v>
      </c>
      <c r="AB351" s="1" t="s">
        <v>58</v>
      </c>
    </row>
    <row r="352" spans="1:28" x14ac:dyDescent="0.35">
      <c r="A352" s="2"/>
      <c r="B352" s="14" t="s">
        <v>1268</v>
      </c>
      <c r="C352" s="2" t="s">
        <v>1269</v>
      </c>
      <c r="D352" s="2">
        <v>773358400</v>
      </c>
      <c r="E352" s="36">
        <v>56957214975</v>
      </c>
      <c r="F352" s="37">
        <v>44406.490277777775</v>
      </c>
      <c r="G352" s="7">
        <f t="shared" ca="1" si="33"/>
        <v>44749</v>
      </c>
      <c r="H352" s="21">
        <f t="shared" ca="1" si="34"/>
        <v>11</v>
      </c>
      <c r="I352" s="21" t="s">
        <v>2</v>
      </c>
      <c r="J352" s="2" t="s">
        <v>1603</v>
      </c>
      <c r="K352" s="2" t="s">
        <v>1604</v>
      </c>
      <c r="L352" s="2"/>
      <c r="M352" s="2"/>
      <c r="N352" s="7">
        <f t="shared" ca="1" si="35"/>
        <v>44749</v>
      </c>
      <c r="O352" s="2"/>
      <c r="P352" s="2"/>
      <c r="Q352" s="15" t="str">
        <f t="shared" si="36"/>
        <v>En Arriendo</v>
      </c>
      <c r="R352" s="2"/>
      <c r="S352" s="2" t="s">
        <v>7</v>
      </c>
      <c r="T352" s="2" t="s">
        <v>1605</v>
      </c>
      <c r="U352" s="2" t="s">
        <v>1573</v>
      </c>
      <c r="V352" s="19" t="s">
        <v>165</v>
      </c>
      <c r="W352" s="19"/>
      <c r="X352" s="2" t="s">
        <v>1605</v>
      </c>
      <c r="Y352" s="19">
        <v>130046</v>
      </c>
      <c r="Z352" s="2" t="s">
        <v>1574</v>
      </c>
      <c r="AA352" s="20" t="s">
        <v>13</v>
      </c>
      <c r="AB352" s="2" t="s">
        <v>13</v>
      </c>
    </row>
    <row r="353" spans="1:28" x14ac:dyDescent="0.35">
      <c r="A353" s="1"/>
      <c r="B353" s="6" t="s">
        <v>1268</v>
      </c>
      <c r="C353" s="1" t="s">
        <v>1269</v>
      </c>
      <c r="D353" s="1">
        <v>773358400</v>
      </c>
      <c r="E353" s="34">
        <v>56957214003</v>
      </c>
      <c r="F353" s="35">
        <v>44406.490277777775</v>
      </c>
      <c r="G353" s="7">
        <f t="shared" ca="1" si="33"/>
        <v>44749</v>
      </c>
      <c r="H353" s="26">
        <f t="shared" ca="1" si="34"/>
        <v>11</v>
      </c>
      <c r="I353" s="26" t="s">
        <v>2</v>
      </c>
      <c r="J353" s="1" t="s">
        <v>1606</v>
      </c>
      <c r="K353" s="1" t="s">
        <v>1607</v>
      </c>
      <c r="L353" s="1"/>
      <c r="M353" s="1"/>
      <c r="N353" s="7">
        <f t="shared" ca="1" si="35"/>
        <v>44749</v>
      </c>
      <c r="O353" s="1"/>
      <c r="P353" s="1"/>
      <c r="Q353" s="7" t="str">
        <f t="shared" si="36"/>
        <v>En Arriendo</v>
      </c>
      <c r="R353" s="1"/>
      <c r="S353" s="1" t="s">
        <v>7</v>
      </c>
      <c r="T353" s="1" t="s">
        <v>1608</v>
      </c>
      <c r="U353" s="1" t="s">
        <v>1573</v>
      </c>
      <c r="V353" s="11" t="s">
        <v>165</v>
      </c>
      <c r="W353" s="11"/>
      <c r="X353" s="1" t="s">
        <v>187</v>
      </c>
      <c r="Y353" s="11">
        <v>130046</v>
      </c>
      <c r="Z353" s="1" t="s">
        <v>1574</v>
      </c>
      <c r="AA353" s="12" t="s">
        <v>13</v>
      </c>
      <c r="AB353" s="1" t="s">
        <v>13</v>
      </c>
    </row>
    <row r="354" spans="1:28" x14ac:dyDescent="0.35">
      <c r="A354" s="2"/>
      <c r="B354" s="14" t="s">
        <v>1268</v>
      </c>
      <c r="C354" s="2" t="s">
        <v>1269</v>
      </c>
      <c r="D354" s="2">
        <v>773358400</v>
      </c>
      <c r="E354" s="36">
        <v>56957214989</v>
      </c>
      <c r="F354" s="37">
        <v>44406.490277777775</v>
      </c>
      <c r="G354" s="7">
        <f t="shared" ca="1" si="33"/>
        <v>44749</v>
      </c>
      <c r="H354" s="21">
        <f t="shared" ca="1" si="34"/>
        <v>11</v>
      </c>
      <c r="I354" s="21" t="s">
        <v>2</v>
      </c>
      <c r="J354" s="2" t="s">
        <v>1609</v>
      </c>
      <c r="K354" s="2" t="s">
        <v>1610</v>
      </c>
      <c r="L354" s="2"/>
      <c r="M354" s="2"/>
      <c r="N354" s="7">
        <f t="shared" ca="1" si="35"/>
        <v>44749</v>
      </c>
      <c r="O354" s="2"/>
      <c r="P354" s="2"/>
      <c r="Q354" s="15" t="str">
        <f t="shared" si="36"/>
        <v>En Arriendo</v>
      </c>
      <c r="R354" s="2"/>
      <c r="S354" s="2" t="s">
        <v>7</v>
      </c>
      <c r="T354" s="2" t="s">
        <v>1611</v>
      </c>
      <c r="U354" s="2" t="s">
        <v>1573</v>
      </c>
      <c r="V354" s="19" t="s">
        <v>165</v>
      </c>
      <c r="W354" s="19"/>
      <c r="X354" s="2" t="s">
        <v>1611</v>
      </c>
      <c r="Y354" s="19">
        <v>130046</v>
      </c>
      <c r="Z354" s="2" t="s">
        <v>1574</v>
      </c>
      <c r="AA354" s="20" t="s">
        <v>13</v>
      </c>
      <c r="AB354" s="2" t="s">
        <v>13</v>
      </c>
    </row>
    <row r="355" spans="1:28" x14ac:dyDescent="0.35">
      <c r="A355" s="1"/>
      <c r="B355" s="6" t="s">
        <v>1268</v>
      </c>
      <c r="C355" s="1" t="s">
        <v>1269</v>
      </c>
      <c r="D355" s="1">
        <v>773358400</v>
      </c>
      <c r="E355" s="34">
        <v>56957214028</v>
      </c>
      <c r="F355" s="35">
        <v>44406.490972222222</v>
      </c>
      <c r="G355" s="7">
        <f t="shared" ca="1" si="33"/>
        <v>44749</v>
      </c>
      <c r="H355" s="26">
        <f t="shared" ca="1" si="34"/>
        <v>11</v>
      </c>
      <c r="I355" s="26" t="s">
        <v>2</v>
      </c>
      <c r="J355" s="1" t="s">
        <v>1612</v>
      </c>
      <c r="K355" s="1" t="s">
        <v>1613</v>
      </c>
      <c r="L355" s="1"/>
      <c r="M355" s="1"/>
      <c r="N355" s="7">
        <f t="shared" ca="1" si="35"/>
        <v>44749</v>
      </c>
      <c r="O355" s="1"/>
      <c r="P355" s="1"/>
      <c r="Q355" s="7" t="str">
        <f t="shared" si="36"/>
        <v>En Arriendo</v>
      </c>
      <c r="R355" s="1"/>
      <c r="S355" s="1" t="s">
        <v>7</v>
      </c>
      <c r="T355" s="1" t="s">
        <v>1614</v>
      </c>
      <c r="U355" s="1" t="s">
        <v>1573</v>
      </c>
      <c r="V355" s="11" t="s">
        <v>106</v>
      </c>
      <c r="W355" s="11"/>
      <c r="X355" s="1" t="s">
        <v>180</v>
      </c>
      <c r="Y355" s="11">
        <v>130046</v>
      </c>
      <c r="Z355" s="1" t="s">
        <v>1574</v>
      </c>
      <c r="AA355" s="12" t="s">
        <v>13</v>
      </c>
      <c r="AB355" s="1" t="s">
        <v>58</v>
      </c>
    </row>
    <row r="356" spans="1:28" x14ac:dyDescent="0.35">
      <c r="A356" s="2"/>
      <c r="B356" s="14" t="s">
        <v>1268</v>
      </c>
      <c r="C356" s="2" t="s">
        <v>1269</v>
      </c>
      <c r="D356" s="2">
        <v>773358400</v>
      </c>
      <c r="E356" s="36">
        <v>56957214050</v>
      </c>
      <c r="F356" s="37">
        <v>44406.490277777775</v>
      </c>
      <c r="G356" s="7">
        <f t="shared" ca="1" si="33"/>
        <v>44749</v>
      </c>
      <c r="H356" s="21">
        <f t="shared" ca="1" si="34"/>
        <v>11</v>
      </c>
      <c r="I356" s="21" t="s">
        <v>2</v>
      </c>
      <c r="J356" s="2" t="s">
        <v>1615</v>
      </c>
      <c r="K356" s="2" t="s">
        <v>1616</v>
      </c>
      <c r="L356" s="2"/>
      <c r="M356" s="2"/>
      <c r="N356" s="7">
        <f t="shared" ca="1" si="35"/>
        <v>44749</v>
      </c>
      <c r="O356" s="2"/>
      <c r="P356" s="2"/>
      <c r="Q356" s="15" t="str">
        <f t="shared" si="36"/>
        <v>En Arriendo</v>
      </c>
      <c r="R356" s="2"/>
      <c r="S356" s="2" t="s">
        <v>7</v>
      </c>
      <c r="T356" s="2" t="s">
        <v>1617</v>
      </c>
      <c r="U356" s="2" t="s">
        <v>1573</v>
      </c>
      <c r="V356" s="19" t="s">
        <v>165</v>
      </c>
      <c r="W356" s="19"/>
      <c r="X356" s="2" t="s">
        <v>1617</v>
      </c>
      <c r="Y356" s="19">
        <v>130046</v>
      </c>
      <c r="Z356" s="2" t="s">
        <v>1574</v>
      </c>
      <c r="AA356" s="20" t="s">
        <v>13</v>
      </c>
      <c r="AB356" s="2" t="s">
        <v>13</v>
      </c>
    </row>
    <row r="357" spans="1:28" x14ac:dyDescent="0.35">
      <c r="A357" s="1"/>
      <c r="B357" s="6" t="s">
        <v>1268</v>
      </c>
      <c r="C357" s="1" t="s">
        <v>1269</v>
      </c>
      <c r="D357" s="1">
        <v>773358400</v>
      </c>
      <c r="E357" s="34">
        <v>56957214121</v>
      </c>
      <c r="F357" s="35">
        <v>44406.490972222222</v>
      </c>
      <c r="G357" s="7">
        <f t="shared" ca="1" si="33"/>
        <v>44749</v>
      </c>
      <c r="H357" s="26">
        <f t="shared" ca="1" si="34"/>
        <v>11</v>
      </c>
      <c r="I357" s="26" t="s">
        <v>2</v>
      </c>
      <c r="J357" s="1" t="s">
        <v>1618</v>
      </c>
      <c r="K357" s="1" t="s">
        <v>1619</v>
      </c>
      <c r="L357" s="1"/>
      <c r="M357" s="1"/>
      <c r="N357" s="7">
        <f t="shared" ca="1" si="35"/>
        <v>44749</v>
      </c>
      <c r="O357" s="1"/>
      <c r="P357" s="1"/>
      <c r="Q357" s="7" t="str">
        <f t="shared" si="36"/>
        <v>En Arriendo</v>
      </c>
      <c r="R357" s="1"/>
      <c r="S357" s="1" t="s">
        <v>7</v>
      </c>
      <c r="T357" s="1" t="s">
        <v>1620</v>
      </c>
      <c r="U357" s="1" t="s">
        <v>1573</v>
      </c>
      <c r="V357" s="11" t="s">
        <v>165</v>
      </c>
      <c r="W357" s="11"/>
      <c r="X357" s="1" t="s">
        <v>1620</v>
      </c>
      <c r="Y357" s="11">
        <v>130046</v>
      </c>
      <c r="Z357" s="1" t="s">
        <v>1574</v>
      </c>
      <c r="AA357" s="12" t="s">
        <v>13</v>
      </c>
      <c r="AB357" s="1" t="s">
        <v>13</v>
      </c>
    </row>
    <row r="358" spans="1:28" x14ac:dyDescent="0.35">
      <c r="A358" s="2"/>
      <c r="B358" s="14" t="s">
        <v>1268</v>
      </c>
      <c r="C358" s="2" t="s">
        <v>1269</v>
      </c>
      <c r="D358" s="2">
        <v>773358400</v>
      </c>
      <c r="E358" s="36">
        <v>56957214068</v>
      </c>
      <c r="F358" s="37">
        <v>44406.490277777775</v>
      </c>
      <c r="G358" s="7">
        <f t="shared" ref="G358:G392" ca="1" si="39">TODAY()</f>
        <v>44749</v>
      </c>
      <c r="H358" s="21">
        <f t="shared" ref="H358:H392" ca="1" si="40">DATEDIF(F358,G358,"M")</f>
        <v>11</v>
      </c>
      <c r="I358" s="21" t="s">
        <v>2</v>
      </c>
      <c r="J358" s="2" t="s">
        <v>1621</v>
      </c>
      <c r="K358" s="2" t="s">
        <v>1622</v>
      </c>
      <c r="L358" s="2"/>
      <c r="M358" s="2"/>
      <c r="N358" s="7">
        <f t="shared" ref="N358:N392" ca="1" si="41">TODAY()</f>
        <v>44749</v>
      </c>
      <c r="O358" s="2"/>
      <c r="P358" s="2"/>
      <c r="Q358" s="15" t="str">
        <f t="shared" ref="Q358:Q392" si="42">IF(P358&gt;0,"Terminado","En Arriendo")</f>
        <v>En Arriendo</v>
      </c>
      <c r="R358" s="2"/>
      <c r="S358" s="2" t="s">
        <v>7</v>
      </c>
      <c r="T358" s="2" t="s">
        <v>1623</v>
      </c>
      <c r="U358" s="2" t="s">
        <v>1573</v>
      </c>
      <c r="V358" s="19" t="s">
        <v>165</v>
      </c>
      <c r="W358" s="19"/>
      <c r="X358" s="2" t="s">
        <v>1623</v>
      </c>
      <c r="Y358" s="19">
        <v>130046</v>
      </c>
      <c r="Z358" s="2" t="s">
        <v>1574</v>
      </c>
      <c r="AA358" s="20" t="s">
        <v>13</v>
      </c>
      <c r="AB358" s="2" t="s">
        <v>13</v>
      </c>
    </row>
    <row r="359" spans="1:28" x14ac:dyDescent="0.35">
      <c r="A359" s="1"/>
      <c r="B359" s="6" t="s">
        <v>1268</v>
      </c>
      <c r="C359" s="1" t="s">
        <v>1269</v>
      </c>
      <c r="D359" s="1">
        <v>773358400</v>
      </c>
      <c r="E359" s="34">
        <v>56957214178</v>
      </c>
      <c r="F359" s="35">
        <v>44406.490972222222</v>
      </c>
      <c r="G359" s="7">
        <f t="shared" ca="1" si="39"/>
        <v>44749</v>
      </c>
      <c r="H359" s="26">
        <f t="shared" ca="1" si="40"/>
        <v>11</v>
      </c>
      <c r="I359" s="26" t="s">
        <v>2</v>
      </c>
      <c r="J359" s="1" t="s">
        <v>1624</v>
      </c>
      <c r="K359" s="1" t="s">
        <v>1625</v>
      </c>
      <c r="L359" s="1"/>
      <c r="M359" s="1"/>
      <c r="N359" s="7">
        <f t="shared" ca="1" si="41"/>
        <v>44749</v>
      </c>
      <c r="O359" s="1"/>
      <c r="P359" s="1"/>
      <c r="Q359" s="7" t="str">
        <f t="shared" si="42"/>
        <v>En Arriendo</v>
      </c>
      <c r="R359" s="1"/>
      <c r="S359" s="1" t="s">
        <v>7</v>
      </c>
      <c r="T359" s="1" t="s">
        <v>1626</v>
      </c>
      <c r="U359" s="1" t="s">
        <v>1573</v>
      </c>
      <c r="V359" s="11" t="s">
        <v>165</v>
      </c>
      <c r="W359" s="11"/>
      <c r="X359" s="1" t="s">
        <v>940</v>
      </c>
      <c r="Y359" s="11">
        <v>130046</v>
      </c>
      <c r="Z359" s="1" t="s">
        <v>1574</v>
      </c>
      <c r="AA359" s="12" t="s">
        <v>13</v>
      </c>
      <c r="AB359" s="1" t="s">
        <v>58</v>
      </c>
    </row>
    <row r="360" spans="1:28" x14ac:dyDescent="0.35">
      <c r="A360" s="2"/>
      <c r="B360" s="14" t="s">
        <v>1268</v>
      </c>
      <c r="C360" s="2" t="s">
        <v>1269</v>
      </c>
      <c r="D360" s="2">
        <v>773358400</v>
      </c>
      <c r="E360" s="36">
        <v>56956788134</v>
      </c>
      <c r="F360" s="37">
        <v>44572.527777777781</v>
      </c>
      <c r="G360" s="7">
        <f t="shared" ca="1" si="39"/>
        <v>44749</v>
      </c>
      <c r="H360" s="21">
        <f t="shared" ca="1" si="40"/>
        <v>5</v>
      </c>
      <c r="I360" s="21" t="s">
        <v>2</v>
      </c>
      <c r="J360" s="2" t="s">
        <v>1627</v>
      </c>
      <c r="K360" s="2" t="s">
        <v>1628</v>
      </c>
      <c r="L360" s="2"/>
      <c r="M360" s="2"/>
      <c r="N360" s="7">
        <f t="shared" ca="1" si="41"/>
        <v>44749</v>
      </c>
      <c r="O360" s="2"/>
      <c r="P360" s="2"/>
      <c r="Q360" s="15" t="str">
        <f t="shared" si="42"/>
        <v>En Arriendo</v>
      </c>
      <c r="R360" s="2"/>
      <c r="S360" s="2" t="s">
        <v>7</v>
      </c>
      <c r="T360" s="2" t="s">
        <v>1629</v>
      </c>
      <c r="U360" s="2" t="s">
        <v>1377</v>
      </c>
      <c r="V360" s="19" t="s">
        <v>978</v>
      </c>
      <c r="W360" s="19"/>
      <c r="X360" s="2" t="s">
        <v>1630</v>
      </c>
      <c r="Y360" s="19">
        <v>130044</v>
      </c>
      <c r="Z360" s="2" t="s">
        <v>1378</v>
      </c>
      <c r="AA360" s="20" t="s">
        <v>13</v>
      </c>
      <c r="AB360" s="2" t="s">
        <v>13</v>
      </c>
    </row>
    <row r="361" spans="1:28" x14ac:dyDescent="0.35">
      <c r="A361" s="1"/>
      <c r="B361" s="6" t="s">
        <v>1268</v>
      </c>
      <c r="C361" s="1" t="s">
        <v>1269</v>
      </c>
      <c r="D361" s="1">
        <v>773358400</v>
      </c>
      <c r="E361" s="34">
        <v>56956788667</v>
      </c>
      <c r="F361" s="35">
        <v>44572.527777777781</v>
      </c>
      <c r="G361" s="7">
        <f t="shared" ca="1" si="39"/>
        <v>44749</v>
      </c>
      <c r="H361" s="26">
        <f t="shared" ca="1" si="40"/>
        <v>5</v>
      </c>
      <c r="I361" s="26" t="s">
        <v>2</v>
      </c>
      <c r="J361" s="1" t="s">
        <v>1631</v>
      </c>
      <c r="K361" s="1" t="s">
        <v>1632</v>
      </c>
      <c r="L361" s="1"/>
      <c r="M361" s="1"/>
      <c r="N361" s="7">
        <f t="shared" ca="1" si="41"/>
        <v>44749</v>
      </c>
      <c r="O361" s="1"/>
      <c r="P361" s="1"/>
      <c r="Q361" s="7" t="str">
        <f t="shared" si="42"/>
        <v>En Arriendo</v>
      </c>
      <c r="R361" s="1"/>
      <c r="S361" s="1" t="s">
        <v>7</v>
      </c>
      <c r="T361" s="1" t="s">
        <v>1633</v>
      </c>
      <c r="U361" s="1" t="s">
        <v>1377</v>
      </c>
      <c r="V361" s="11" t="s">
        <v>106</v>
      </c>
      <c r="W361" s="11"/>
      <c r="X361" s="1" t="s">
        <v>180</v>
      </c>
      <c r="Y361" s="11">
        <v>130044</v>
      </c>
      <c r="Z361" s="1" t="s">
        <v>1378</v>
      </c>
      <c r="AA361" s="12" t="s">
        <v>13</v>
      </c>
      <c r="AB361" s="1" t="s">
        <v>58</v>
      </c>
    </row>
    <row r="362" spans="1:28" x14ac:dyDescent="0.35">
      <c r="A362" s="2"/>
      <c r="B362" s="14" t="s">
        <v>1268</v>
      </c>
      <c r="C362" s="2" t="s">
        <v>1269</v>
      </c>
      <c r="D362" s="2">
        <v>773358400</v>
      </c>
      <c r="E362" s="36">
        <v>56956788139</v>
      </c>
      <c r="F362" s="37">
        <v>44572.527777777781</v>
      </c>
      <c r="G362" s="7">
        <f t="shared" ca="1" si="39"/>
        <v>44749</v>
      </c>
      <c r="H362" s="21">
        <f t="shared" ca="1" si="40"/>
        <v>5</v>
      </c>
      <c r="I362" s="21" t="s">
        <v>2</v>
      </c>
      <c r="J362" s="2" t="s">
        <v>1634</v>
      </c>
      <c r="K362" s="2" t="s">
        <v>1635</v>
      </c>
      <c r="L362" s="2"/>
      <c r="M362" s="2"/>
      <c r="N362" s="7">
        <f t="shared" ca="1" si="41"/>
        <v>44749</v>
      </c>
      <c r="O362" s="2"/>
      <c r="P362" s="2"/>
      <c r="Q362" s="15" t="str">
        <f t="shared" si="42"/>
        <v>En Arriendo</v>
      </c>
      <c r="R362" s="2"/>
      <c r="S362" s="2" t="s">
        <v>7</v>
      </c>
      <c r="T362" s="2" t="s">
        <v>1636</v>
      </c>
      <c r="U362" s="2" t="s">
        <v>1377</v>
      </c>
      <c r="V362" s="19" t="s">
        <v>978</v>
      </c>
      <c r="W362" s="19"/>
      <c r="X362" s="2" t="s">
        <v>1636</v>
      </c>
      <c r="Y362" s="19">
        <v>130044</v>
      </c>
      <c r="Z362" s="2" t="s">
        <v>1378</v>
      </c>
      <c r="AA362" s="20" t="s">
        <v>13</v>
      </c>
      <c r="AB362" s="2" t="s">
        <v>13</v>
      </c>
    </row>
    <row r="363" spans="1:28" x14ac:dyDescent="0.35">
      <c r="A363" s="1"/>
      <c r="B363" s="6" t="s">
        <v>1268</v>
      </c>
      <c r="C363" s="1" t="s">
        <v>1269</v>
      </c>
      <c r="D363" s="1">
        <v>773358400</v>
      </c>
      <c r="E363" s="34">
        <v>56956788614</v>
      </c>
      <c r="F363" s="35">
        <v>44572.527777777781</v>
      </c>
      <c r="G363" s="7">
        <f t="shared" ca="1" si="39"/>
        <v>44749</v>
      </c>
      <c r="H363" s="26">
        <f t="shared" ca="1" si="40"/>
        <v>5</v>
      </c>
      <c r="I363" s="26" t="s">
        <v>2</v>
      </c>
      <c r="J363" s="1" t="s">
        <v>1637</v>
      </c>
      <c r="K363" s="1" t="s">
        <v>1638</v>
      </c>
      <c r="L363" s="1"/>
      <c r="M363" s="1"/>
      <c r="N363" s="7">
        <f t="shared" ca="1" si="41"/>
        <v>44749</v>
      </c>
      <c r="O363" s="1"/>
      <c r="P363" s="1"/>
      <c r="Q363" s="7" t="str">
        <f t="shared" si="42"/>
        <v>En Arriendo</v>
      </c>
      <c r="R363" s="1"/>
      <c r="S363" s="1" t="s">
        <v>7</v>
      </c>
      <c r="T363" s="1" t="s">
        <v>441</v>
      </c>
      <c r="U363" s="1" t="s">
        <v>1377</v>
      </c>
      <c r="V363" s="11" t="s">
        <v>978</v>
      </c>
      <c r="W363" s="11"/>
      <c r="X363" s="1" t="s">
        <v>441</v>
      </c>
      <c r="Y363" s="11">
        <v>130044</v>
      </c>
      <c r="Z363" s="1" t="s">
        <v>1378</v>
      </c>
      <c r="AA363" s="12" t="s">
        <v>13</v>
      </c>
      <c r="AB363" s="1" t="s">
        <v>13</v>
      </c>
    </row>
    <row r="364" spans="1:28" x14ac:dyDescent="0.35">
      <c r="A364" s="2"/>
      <c r="B364" s="14" t="s">
        <v>1268</v>
      </c>
      <c r="C364" s="2" t="s">
        <v>1269</v>
      </c>
      <c r="D364" s="2">
        <v>773358400</v>
      </c>
      <c r="E364" s="36">
        <v>56944678431</v>
      </c>
      <c r="F364" s="37">
        <v>44540.40347222222</v>
      </c>
      <c r="G364" s="7">
        <f t="shared" ca="1" si="39"/>
        <v>44749</v>
      </c>
      <c r="H364" s="21">
        <f t="shared" ca="1" si="40"/>
        <v>6</v>
      </c>
      <c r="I364" s="21" t="s">
        <v>2</v>
      </c>
      <c r="J364" s="2" t="s">
        <v>1639</v>
      </c>
      <c r="K364" s="2" t="s">
        <v>1640</v>
      </c>
      <c r="L364" s="2"/>
      <c r="M364" s="2"/>
      <c r="N364" s="7">
        <f t="shared" ca="1" si="41"/>
        <v>44749</v>
      </c>
      <c r="O364" s="2"/>
      <c r="P364" s="2"/>
      <c r="Q364" s="15" t="str">
        <f t="shared" si="42"/>
        <v>En Arriendo</v>
      </c>
      <c r="R364" s="2"/>
      <c r="S364" s="2" t="s">
        <v>7</v>
      </c>
      <c r="T364" s="2" t="s">
        <v>1641</v>
      </c>
      <c r="U364" s="2" t="s">
        <v>105</v>
      </c>
      <c r="V364" s="19" t="s">
        <v>35</v>
      </c>
      <c r="W364" s="19"/>
      <c r="X364" s="2" t="s">
        <v>1008</v>
      </c>
      <c r="Y364" s="19">
        <v>40002</v>
      </c>
      <c r="Z364" s="2" t="s">
        <v>10</v>
      </c>
      <c r="AA364" s="20" t="s">
        <v>13</v>
      </c>
      <c r="AB364" s="2" t="s">
        <v>58</v>
      </c>
    </row>
    <row r="365" spans="1:28" x14ac:dyDescent="0.35">
      <c r="A365" s="1"/>
      <c r="B365" s="6" t="s">
        <v>1268</v>
      </c>
      <c r="C365" s="1" t="s">
        <v>1269</v>
      </c>
      <c r="D365" s="1">
        <v>773358400</v>
      </c>
      <c r="E365" s="34">
        <v>56944678430</v>
      </c>
      <c r="F365" s="35">
        <v>44540.40347222222</v>
      </c>
      <c r="G365" s="7">
        <f t="shared" ca="1" si="39"/>
        <v>44749</v>
      </c>
      <c r="H365" s="26">
        <f t="shared" ca="1" si="40"/>
        <v>6</v>
      </c>
      <c r="I365" s="26" t="s">
        <v>2</v>
      </c>
      <c r="J365" s="1" t="s">
        <v>1642</v>
      </c>
      <c r="K365" s="1" t="s">
        <v>1643</v>
      </c>
      <c r="L365" s="1"/>
      <c r="M365" s="1"/>
      <c r="N365" s="7">
        <f t="shared" ca="1" si="41"/>
        <v>44749</v>
      </c>
      <c r="O365" s="1"/>
      <c r="P365" s="1"/>
      <c r="Q365" s="7" t="str">
        <f t="shared" si="42"/>
        <v>En Arriendo</v>
      </c>
      <c r="R365" s="1"/>
      <c r="S365" s="1" t="s">
        <v>7</v>
      </c>
      <c r="T365" s="1" t="s">
        <v>1644</v>
      </c>
      <c r="U365" s="1" t="s">
        <v>1279</v>
      </c>
      <c r="V365" s="11" t="s">
        <v>978</v>
      </c>
      <c r="W365" s="11"/>
      <c r="X365" s="1" t="s">
        <v>11</v>
      </c>
      <c r="Y365" s="11">
        <v>130051</v>
      </c>
      <c r="Z365" s="1" t="s">
        <v>1280</v>
      </c>
      <c r="AA365" s="26" t="s">
        <v>13</v>
      </c>
      <c r="AB365" s="1" t="s">
        <v>13</v>
      </c>
    </row>
    <row r="366" spans="1:28" x14ac:dyDescent="0.35">
      <c r="A366" s="2"/>
      <c r="B366" s="14" t="s">
        <v>1268</v>
      </c>
      <c r="C366" s="2" t="s">
        <v>1269</v>
      </c>
      <c r="D366" s="2">
        <v>773358400</v>
      </c>
      <c r="E366" s="36">
        <v>56944678432</v>
      </c>
      <c r="F366" s="37">
        <v>44540.40347222222</v>
      </c>
      <c r="G366" s="7">
        <f t="shared" ca="1" si="39"/>
        <v>44749</v>
      </c>
      <c r="H366" s="21">
        <f t="shared" ca="1" si="40"/>
        <v>6</v>
      </c>
      <c r="I366" s="21" t="s">
        <v>2</v>
      </c>
      <c r="J366" s="2" t="s">
        <v>1645</v>
      </c>
      <c r="K366" s="2" t="s">
        <v>1646</v>
      </c>
      <c r="L366" s="2"/>
      <c r="M366" s="2"/>
      <c r="N366" s="7">
        <f t="shared" ca="1" si="41"/>
        <v>44749</v>
      </c>
      <c r="O366" s="2"/>
      <c r="P366" s="2"/>
      <c r="Q366" s="15" t="str">
        <f t="shared" si="42"/>
        <v>En Arriendo</v>
      </c>
      <c r="R366" s="2"/>
      <c r="S366" s="2" t="s">
        <v>7</v>
      </c>
      <c r="T366" s="2" t="s">
        <v>1647</v>
      </c>
      <c r="U366" s="2" t="s">
        <v>1279</v>
      </c>
      <c r="V366" s="19" t="s">
        <v>978</v>
      </c>
      <c r="W366" s="19"/>
      <c r="X366" s="2" t="s">
        <v>11</v>
      </c>
      <c r="Y366" s="19">
        <v>130051</v>
      </c>
      <c r="Z366" s="2" t="s">
        <v>1280</v>
      </c>
      <c r="AA366" s="21" t="s">
        <v>13</v>
      </c>
      <c r="AB366" s="2" t="s">
        <v>13</v>
      </c>
    </row>
    <row r="367" spans="1:28" x14ac:dyDescent="0.35">
      <c r="A367" s="1"/>
      <c r="B367" s="6" t="s">
        <v>1268</v>
      </c>
      <c r="C367" s="1" t="s">
        <v>1269</v>
      </c>
      <c r="D367" s="1">
        <v>773358400</v>
      </c>
      <c r="E367" s="34">
        <v>56944678429</v>
      </c>
      <c r="F367" s="35">
        <v>44540.40347222222</v>
      </c>
      <c r="G367" s="7">
        <f t="shared" ca="1" si="39"/>
        <v>44749</v>
      </c>
      <c r="H367" s="26">
        <f t="shared" ca="1" si="40"/>
        <v>6</v>
      </c>
      <c r="I367" s="26" t="s">
        <v>2</v>
      </c>
      <c r="J367" s="1" t="s">
        <v>1648</v>
      </c>
      <c r="K367" s="1" t="s">
        <v>1649</v>
      </c>
      <c r="L367" s="1"/>
      <c r="M367" s="1"/>
      <c r="N367" s="7">
        <f t="shared" ca="1" si="41"/>
        <v>44749</v>
      </c>
      <c r="O367" s="1"/>
      <c r="P367" s="1"/>
      <c r="Q367" s="7" t="str">
        <f t="shared" si="42"/>
        <v>En Arriendo</v>
      </c>
      <c r="R367" s="1"/>
      <c r="S367" s="1" t="s">
        <v>7</v>
      </c>
      <c r="T367" s="1" t="s">
        <v>1650</v>
      </c>
      <c r="U367" s="1" t="s">
        <v>1500</v>
      </c>
      <c r="V367" s="11" t="s">
        <v>978</v>
      </c>
      <c r="W367" s="11"/>
      <c r="X367" s="1" t="s">
        <v>11</v>
      </c>
      <c r="Y367" s="11">
        <v>130043</v>
      </c>
      <c r="Z367" s="1" t="s">
        <v>1501</v>
      </c>
      <c r="AA367" s="12" t="s">
        <v>13</v>
      </c>
      <c r="AB367" s="1" t="s">
        <v>13</v>
      </c>
    </row>
    <row r="368" spans="1:28" x14ac:dyDescent="0.35">
      <c r="A368" s="2"/>
      <c r="B368" s="14" t="s">
        <v>1268</v>
      </c>
      <c r="C368" s="2" t="s">
        <v>1269</v>
      </c>
      <c r="D368" s="2">
        <v>773358400</v>
      </c>
      <c r="E368" s="36">
        <v>56944678433</v>
      </c>
      <c r="F368" s="37">
        <v>44540.40347222222</v>
      </c>
      <c r="G368" s="7">
        <f t="shared" ca="1" si="39"/>
        <v>44749</v>
      </c>
      <c r="H368" s="21">
        <f t="shared" ca="1" si="40"/>
        <v>6</v>
      </c>
      <c r="I368" s="21" t="s">
        <v>2</v>
      </c>
      <c r="J368" s="2" t="s">
        <v>1651</v>
      </c>
      <c r="K368" s="2" t="s">
        <v>1652</v>
      </c>
      <c r="L368" s="2"/>
      <c r="M368" s="2"/>
      <c r="N368" s="7">
        <f t="shared" ca="1" si="41"/>
        <v>44749</v>
      </c>
      <c r="O368" s="2"/>
      <c r="P368" s="2"/>
      <c r="Q368" s="15" t="str">
        <f t="shared" si="42"/>
        <v>En Arriendo</v>
      </c>
      <c r="R368" s="2"/>
      <c r="S368" s="2" t="s">
        <v>7</v>
      </c>
      <c r="T368" s="2" t="s">
        <v>1653</v>
      </c>
      <c r="U368" s="2" t="s">
        <v>1279</v>
      </c>
      <c r="V368" s="19" t="s">
        <v>978</v>
      </c>
      <c r="W368" s="19"/>
      <c r="X368" s="2" t="s">
        <v>1630</v>
      </c>
      <c r="Y368" s="19">
        <v>130051</v>
      </c>
      <c r="Z368" s="2" t="s">
        <v>1280</v>
      </c>
      <c r="AA368" s="21" t="s">
        <v>13</v>
      </c>
      <c r="AB368" s="2" t="s">
        <v>13</v>
      </c>
    </row>
    <row r="369" spans="1:28" x14ac:dyDescent="0.35">
      <c r="A369" s="1"/>
      <c r="B369" s="6" t="s">
        <v>1268</v>
      </c>
      <c r="C369" s="1" t="s">
        <v>1269</v>
      </c>
      <c r="D369" s="1">
        <v>773358400</v>
      </c>
      <c r="E369" s="34">
        <v>56944678434</v>
      </c>
      <c r="F369" s="35">
        <v>44540.40347222222</v>
      </c>
      <c r="G369" s="7">
        <f t="shared" ca="1" si="39"/>
        <v>44749</v>
      </c>
      <c r="H369" s="26">
        <f t="shared" ca="1" si="40"/>
        <v>6</v>
      </c>
      <c r="I369" s="26" t="s">
        <v>2</v>
      </c>
      <c r="J369" s="1" t="s">
        <v>1654</v>
      </c>
      <c r="K369" s="1" t="s">
        <v>1814</v>
      </c>
      <c r="L369" s="1" t="s">
        <v>514</v>
      </c>
      <c r="M369" s="9">
        <v>44713</v>
      </c>
      <c r="N369" s="7">
        <f t="shared" ca="1" si="41"/>
        <v>44749</v>
      </c>
      <c r="O369" s="1"/>
      <c r="P369" s="1"/>
      <c r="Q369" s="7" t="str">
        <f t="shared" si="42"/>
        <v>En Arriendo</v>
      </c>
      <c r="R369" s="1"/>
      <c r="S369" s="1" t="s">
        <v>7</v>
      </c>
      <c r="T369" s="1" t="s">
        <v>1655</v>
      </c>
      <c r="U369" s="1" t="s">
        <v>1357</v>
      </c>
      <c r="V369" s="11" t="s">
        <v>978</v>
      </c>
      <c r="W369" s="11"/>
      <c r="X369" s="1" t="s">
        <v>11</v>
      </c>
      <c r="Y369" s="11">
        <v>130045</v>
      </c>
      <c r="Z369" s="1" t="s">
        <v>1358</v>
      </c>
      <c r="AA369" s="12" t="s">
        <v>13</v>
      </c>
      <c r="AB369" s="1" t="s">
        <v>13</v>
      </c>
    </row>
    <row r="370" spans="1:28" x14ac:dyDescent="0.35">
      <c r="A370" s="2"/>
      <c r="B370" s="14" t="s">
        <v>1268</v>
      </c>
      <c r="C370" s="2" t="s">
        <v>1269</v>
      </c>
      <c r="D370" s="2">
        <v>773358400</v>
      </c>
      <c r="E370" s="36">
        <v>56944678439</v>
      </c>
      <c r="F370" s="37">
        <v>44540.40347222222</v>
      </c>
      <c r="G370" s="7">
        <f t="shared" ca="1" si="39"/>
        <v>44749</v>
      </c>
      <c r="H370" s="21">
        <f t="shared" ca="1" si="40"/>
        <v>6</v>
      </c>
      <c r="I370" s="21" t="s">
        <v>2</v>
      </c>
      <c r="J370" s="2" t="s">
        <v>1656</v>
      </c>
      <c r="K370" s="2" t="s">
        <v>1657</v>
      </c>
      <c r="L370" s="2"/>
      <c r="M370" s="2"/>
      <c r="N370" s="7">
        <f t="shared" ca="1" si="41"/>
        <v>44749</v>
      </c>
      <c r="O370" s="2"/>
      <c r="P370" s="2"/>
      <c r="Q370" s="15" t="str">
        <f t="shared" si="42"/>
        <v>En Arriendo</v>
      </c>
      <c r="R370" s="2"/>
      <c r="S370" s="2" t="s">
        <v>7</v>
      </c>
      <c r="T370" s="2" t="s">
        <v>1658</v>
      </c>
      <c r="U370" s="2" t="s">
        <v>1377</v>
      </c>
      <c r="V370" s="19" t="s">
        <v>978</v>
      </c>
      <c r="W370" s="19"/>
      <c r="X370" s="2" t="s">
        <v>11</v>
      </c>
      <c r="Y370" s="19">
        <v>130044</v>
      </c>
      <c r="Z370" s="2" t="s">
        <v>1378</v>
      </c>
      <c r="AA370" s="20" t="s">
        <v>13</v>
      </c>
      <c r="AB370" s="2" t="s">
        <v>13</v>
      </c>
    </row>
    <row r="371" spans="1:28" x14ac:dyDescent="0.35">
      <c r="A371" s="1"/>
      <c r="B371" s="6" t="s">
        <v>1268</v>
      </c>
      <c r="C371" s="1" t="s">
        <v>1269</v>
      </c>
      <c r="D371" s="1">
        <v>773358400</v>
      </c>
      <c r="E371" s="34">
        <v>56944678436</v>
      </c>
      <c r="F371" s="35">
        <v>44540.40347222222</v>
      </c>
      <c r="G371" s="7">
        <f t="shared" ca="1" si="39"/>
        <v>44749</v>
      </c>
      <c r="H371" s="26">
        <f t="shared" ca="1" si="40"/>
        <v>6</v>
      </c>
      <c r="I371" s="26" t="s">
        <v>2</v>
      </c>
      <c r="J371" s="1" t="s">
        <v>1659</v>
      </c>
      <c r="K371" s="1" t="s">
        <v>1660</v>
      </c>
      <c r="L371" s="1"/>
      <c r="M371" s="1"/>
      <c r="N371" s="7">
        <f t="shared" ca="1" si="41"/>
        <v>44749</v>
      </c>
      <c r="O371" s="1"/>
      <c r="P371" s="1"/>
      <c r="Q371" s="7" t="str">
        <f t="shared" si="42"/>
        <v>En Arriendo</v>
      </c>
      <c r="R371" s="1"/>
      <c r="S371" s="1" t="s">
        <v>7</v>
      </c>
      <c r="T371" s="1" t="s">
        <v>1661</v>
      </c>
      <c r="U371" s="1" t="s">
        <v>1377</v>
      </c>
      <c r="V371" s="11" t="s">
        <v>106</v>
      </c>
      <c r="W371" s="11"/>
      <c r="X371" s="1" t="s">
        <v>180</v>
      </c>
      <c r="Y371" s="11">
        <v>130044</v>
      </c>
      <c r="Z371" s="1" t="s">
        <v>1378</v>
      </c>
      <c r="AA371" s="12" t="s">
        <v>13</v>
      </c>
      <c r="AB371" s="1" t="s">
        <v>58</v>
      </c>
    </row>
    <row r="372" spans="1:28" x14ac:dyDescent="0.35">
      <c r="A372" s="2"/>
      <c r="B372" s="14" t="s">
        <v>1268</v>
      </c>
      <c r="C372" s="2" t="s">
        <v>1269</v>
      </c>
      <c r="D372" s="2">
        <v>773358400</v>
      </c>
      <c r="E372" s="36">
        <v>56944678437</v>
      </c>
      <c r="F372" s="37">
        <v>44540.40347222222</v>
      </c>
      <c r="G372" s="7">
        <f t="shared" ca="1" si="39"/>
        <v>44749</v>
      </c>
      <c r="H372" s="21">
        <f t="shared" ca="1" si="40"/>
        <v>6</v>
      </c>
      <c r="I372" s="21" t="s">
        <v>2</v>
      </c>
      <c r="J372" s="2" t="s">
        <v>1662</v>
      </c>
      <c r="K372" s="2" t="s">
        <v>1663</v>
      </c>
      <c r="L372" s="2"/>
      <c r="M372" s="2"/>
      <c r="N372" s="7">
        <f t="shared" ca="1" si="41"/>
        <v>44749</v>
      </c>
      <c r="O372" s="2"/>
      <c r="P372" s="2"/>
      <c r="Q372" s="15" t="str">
        <f t="shared" si="42"/>
        <v>En Arriendo</v>
      </c>
      <c r="R372" s="2"/>
      <c r="S372" s="2" t="s">
        <v>7</v>
      </c>
      <c r="T372" s="2" t="s">
        <v>1664</v>
      </c>
      <c r="U372" s="2" t="s">
        <v>1500</v>
      </c>
      <c r="V372" s="19" t="s">
        <v>978</v>
      </c>
      <c r="W372" s="19"/>
      <c r="X372" s="2" t="s">
        <v>11</v>
      </c>
      <c r="Y372" s="19">
        <v>130043</v>
      </c>
      <c r="Z372" s="2" t="s">
        <v>1501</v>
      </c>
      <c r="AA372" s="20" t="s">
        <v>13</v>
      </c>
      <c r="AB372" s="2" t="s">
        <v>13</v>
      </c>
    </row>
    <row r="373" spans="1:28" x14ac:dyDescent="0.35">
      <c r="A373" s="1"/>
      <c r="B373" s="6" t="s">
        <v>1268</v>
      </c>
      <c r="C373" s="1" t="s">
        <v>1269</v>
      </c>
      <c r="D373" s="1">
        <v>773358400</v>
      </c>
      <c r="E373" s="34">
        <v>56944678438</v>
      </c>
      <c r="F373" s="35">
        <v>44540.40347222222</v>
      </c>
      <c r="G373" s="7">
        <f t="shared" ca="1" si="39"/>
        <v>44749</v>
      </c>
      <c r="H373" s="26">
        <f t="shared" ca="1" si="40"/>
        <v>6</v>
      </c>
      <c r="I373" s="26" t="s">
        <v>2</v>
      </c>
      <c r="J373" s="1" t="s">
        <v>1665</v>
      </c>
      <c r="K373" s="1" t="s">
        <v>1666</v>
      </c>
      <c r="L373" s="1"/>
      <c r="M373" s="1"/>
      <c r="N373" s="7">
        <f t="shared" ca="1" si="41"/>
        <v>44749</v>
      </c>
      <c r="O373" s="1"/>
      <c r="P373" s="1"/>
      <c r="Q373" s="7" t="str">
        <f t="shared" si="42"/>
        <v>En Arriendo</v>
      </c>
      <c r="R373" s="1"/>
      <c r="S373" s="1" t="s">
        <v>7</v>
      </c>
      <c r="T373" s="1" t="s">
        <v>1667</v>
      </c>
      <c r="U373" s="1" t="s">
        <v>1500</v>
      </c>
      <c r="V373" s="11" t="s">
        <v>978</v>
      </c>
      <c r="W373" s="11"/>
      <c r="X373" s="1" t="s">
        <v>11</v>
      </c>
      <c r="Y373" s="11">
        <v>130043</v>
      </c>
      <c r="Z373" s="1" t="s">
        <v>1501</v>
      </c>
      <c r="AA373" s="12" t="s">
        <v>13</v>
      </c>
      <c r="AB373" s="1" t="s">
        <v>13</v>
      </c>
    </row>
    <row r="374" spans="1:28" x14ac:dyDescent="0.35">
      <c r="A374" s="2"/>
      <c r="B374" s="14" t="s">
        <v>1268</v>
      </c>
      <c r="C374" s="2" t="s">
        <v>1269</v>
      </c>
      <c r="D374" s="2">
        <v>773358400</v>
      </c>
      <c r="E374" s="36">
        <v>56944678446</v>
      </c>
      <c r="F374" s="37">
        <v>44540.40347222222</v>
      </c>
      <c r="G374" s="7">
        <f t="shared" ca="1" si="39"/>
        <v>44749</v>
      </c>
      <c r="H374" s="21">
        <f t="shared" ca="1" si="40"/>
        <v>6</v>
      </c>
      <c r="I374" s="21" t="s">
        <v>2</v>
      </c>
      <c r="J374" s="2" t="s">
        <v>1668</v>
      </c>
      <c r="K374" s="2" t="s">
        <v>1669</v>
      </c>
      <c r="L374" s="2"/>
      <c r="M374" s="2"/>
      <c r="N374" s="7">
        <f t="shared" ca="1" si="41"/>
        <v>44749</v>
      </c>
      <c r="O374" s="2"/>
      <c r="P374" s="2"/>
      <c r="Q374" s="15" t="str">
        <f t="shared" si="42"/>
        <v>En Arriendo</v>
      </c>
      <c r="R374" s="2"/>
      <c r="S374" s="2" t="s">
        <v>7</v>
      </c>
      <c r="T374" s="2" t="s">
        <v>1670</v>
      </c>
      <c r="U374" s="2" t="s">
        <v>1357</v>
      </c>
      <c r="V374" s="19" t="s">
        <v>978</v>
      </c>
      <c r="W374" s="19"/>
      <c r="X374" s="2" t="s">
        <v>11</v>
      </c>
      <c r="Y374" s="19">
        <v>130045</v>
      </c>
      <c r="Z374" s="2" t="s">
        <v>1358</v>
      </c>
      <c r="AA374" s="20" t="s">
        <v>13</v>
      </c>
      <c r="AB374" s="2" t="s">
        <v>13</v>
      </c>
    </row>
    <row r="375" spans="1:28" x14ac:dyDescent="0.35">
      <c r="A375" s="1"/>
      <c r="B375" s="6" t="s">
        <v>1268</v>
      </c>
      <c r="C375" s="1" t="s">
        <v>1269</v>
      </c>
      <c r="D375" s="1">
        <v>773358400</v>
      </c>
      <c r="E375" s="34">
        <v>56944678450</v>
      </c>
      <c r="F375" s="35">
        <v>44540.40347222222</v>
      </c>
      <c r="G375" s="7">
        <f t="shared" ca="1" si="39"/>
        <v>44749</v>
      </c>
      <c r="H375" s="26">
        <f t="shared" ca="1" si="40"/>
        <v>6</v>
      </c>
      <c r="I375" s="26" t="s">
        <v>2</v>
      </c>
      <c r="J375" s="1" t="s">
        <v>1671</v>
      </c>
      <c r="K375" s="1" t="s">
        <v>1672</v>
      </c>
      <c r="L375" s="1"/>
      <c r="M375" s="1"/>
      <c r="N375" s="7">
        <f t="shared" ca="1" si="41"/>
        <v>44749</v>
      </c>
      <c r="O375" s="1"/>
      <c r="P375" s="1"/>
      <c r="Q375" s="7" t="str">
        <f t="shared" si="42"/>
        <v>En Arriendo</v>
      </c>
      <c r="R375" s="1"/>
      <c r="S375" s="1" t="s">
        <v>7</v>
      </c>
      <c r="T375" s="1" t="s">
        <v>11</v>
      </c>
      <c r="U375" s="1" t="s">
        <v>1357</v>
      </c>
      <c r="V375" s="11" t="s">
        <v>978</v>
      </c>
      <c r="W375" s="11"/>
      <c r="X375" s="1" t="s">
        <v>11</v>
      </c>
      <c r="Y375" s="11">
        <v>130045</v>
      </c>
      <c r="Z375" s="1" t="s">
        <v>1358</v>
      </c>
      <c r="AA375" s="12" t="s">
        <v>13</v>
      </c>
      <c r="AB375" s="1" t="s">
        <v>13</v>
      </c>
    </row>
    <row r="376" spans="1:28" x14ac:dyDescent="0.35">
      <c r="A376" s="2"/>
      <c r="B376" s="14" t="s">
        <v>1268</v>
      </c>
      <c r="C376" s="2" t="s">
        <v>1269</v>
      </c>
      <c r="D376" s="2">
        <v>773358400</v>
      </c>
      <c r="E376" s="36">
        <v>56944678451</v>
      </c>
      <c r="F376" s="37">
        <v>44540.40347222222</v>
      </c>
      <c r="G376" s="7">
        <f t="shared" ca="1" si="39"/>
        <v>44749</v>
      </c>
      <c r="H376" s="21">
        <f t="shared" ca="1" si="40"/>
        <v>6</v>
      </c>
      <c r="I376" s="21" t="s">
        <v>2</v>
      </c>
      <c r="J376" s="2" t="s">
        <v>1673</v>
      </c>
      <c r="K376" s="2" t="s">
        <v>1674</v>
      </c>
      <c r="L376" s="2"/>
      <c r="M376" s="2"/>
      <c r="N376" s="7">
        <f t="shared" ca="1" si="41"/>
        <v>44749</v>
      </c>
      <c r="O376" s="2"/>
      <c r="P376" s="2"/>
      <c r="Q376" s="15" t="str">
        <f t="shared" si="42"/>
        <v>En Arriendo</v>
      </c>
      <c r="R376" s="2"/>
      <c r="S376" s="2" t="s">
        <v>7</v>
      </c>
      <c r="T376" s="2" t="s">
        <v>1675</v>
      </c>
      <c r="U376" s="2" t="s">
        <v>1377</v>
      </c>
      <c r="V376" s="19" t="s">
        <v>978</v>
      </c>
      <c r="W376" s="19"/>
      <c r="X376" s="2" t="s">
        <v>56</v>
      </c>
      <c r="Y376" s="19">
        <v>130044</v>
      </c>
      <c r="Z376" s="2" t="s">
        <v>1378</v>
      </c>
      <c r="AA376" s="20" t="s">
        <v>13</v>
      </c>
      <c r="AB376" s="2" t="s">
        <v>58</v>
      </c>
    </row>
    <row r="377" spans="1:28" x14ac:dyDescent="0.35">
      <c r="A377" s="1"/>
      <c r="B377" s="6" t="s">
        <v>1268</v>
      </c>
      <c r="C377" s="1" t="s">
        <v>1269</v>
      </c>
      <c r="D377" s="1">
        <v>773358400</v>
      </c>
      <c r="E377" s="34">
        <v>56973994538</v>
      </c>
      <c r="F377" s="35">
        <v>42238.572222222225</v>
      </c>
      <c r="G377" s="7">
        <f t="shared" ca="1" si="39"/>
        <v>44749</v>
      </c>
      <c r="H377" s="26">
        <f t="shared" ca="1" si="40"/>
        <v>82</v>
      </c>
      <c r="I377" s="26" t="s">
        <v>2</v>
      </c>
      <c r="J377" s="1" t="s">
        <v>1676</v>
      </c>
      <c r="K377" s="1" t="s">
        <v>1677</v>
      </c>
      <c r="L377" s="1"/>
      <c r="M377" s="1"/>
      <c r="N377" s="7">
        <f t="shared" ca="1" si="41"/>
        <v>44749</v>
      </c>
      <c r="O377" s="1"/>
      <c r="P377" s="1"/>
      <c r="Q377" s="7" t="str">
        <f t="shared" si="42"/>
        <v>En Arriendo</v>
      </c>
      <c r="R377" s="1"/>
      <c r="S377" s="1" t="s">
        <v>7</v>
      </c>
      <c r="T377" s="1" t="s">
        <v>1267</v>
      </c>
      <c r="U377" s="1" t="s">
        <v>42</v>
      </c>
      <c r="V377" s="11" t="s">
        <v>311</v>
      </c>
      <c r="W377" s="11"/>
      <c r="X377" s="1" t="s">
        <v>1678</v>
      </c>
      <c r="Y377" s="11">
        <v>10001</v>
      </c>
      <c r="Z377" s="1" t="s">
        <v>311</v>
      </c>
      <c r="AA377" s="12" t="s">
        <v>13</v>
      </c>
      <c r="AB377" s="1" t="s">
        <v>44</v>
      </c>
    </row>
    <row r="378" spans="1:28" x14ac:dyDescent="0.35">
      <c r="A378" s="2"/>
      <c r="B378" s="14" t="s">
        <v>1268</v>
      </c>
      <c r="C378" s="2" t="s">
        <v>1269</v>
      </c>
      <c r="D378" s="2">
        <v>773358400</v>
      </c>
      <c r="E378" s="36">
        <v>56940293218</v>
      </c>
      <c r="F378" s="37">
        <v>42934.695833333331</v>
      </c>
      <c r="G378" s="7">
        <f t="shared" ca="1" si="39"/>
        <v>44749</v>
      </c>
      <c r="H378" s="21">
        <f t="shared" ca="1" si="40"/>
        <v>59</v>
      </c>
      <c r="I378" s="21" t="s">
        <v>2</v>
      </c>
      <c r="J378" s="2" t="s">
        <v>1679</v>
      </c>
      <c r="K378" s="2" t="s">
        <v>1680</v>
      </c>
      <c r="L378" s="2"/>
      <c r="M378" s="2"/>
      <c r="N378" s="7">
        <f t="shared" ca="1" si="41"/>
        <v>44749</v>
      </c>
      <c r="O378" s="2"/>
      <c r="P378" s="2"/>
      <c r="Q378" s="15" t="str">
        <f t="shared" si="42"/>
        <v>En Arriendo</v>
      </c>
      <c r="R378" s="2"/>
      <c r="S378" s="2" t="s">
        <v>246</v>
      </c>
      <c r="T378" s="2" t="s">
        <v>1681</v>
      </c>
      <c r="U378" s="2" t="s">
        <v>1288</v>
      </c>
      <c r="V378" s="19" t="s">
        <v>978</v>
      </c>
      <c r="W378" s="19"/>
      <c r="X378" s="2" t="s">
        <v>251</v>
      </c>
      <c r="Y378" s="19">
        <v>130003</v>
      </c>
      <c r="Z378" s="2" t="s">
        <v>1289</v>
      </c>
      <c r="AA378" s="21" t="s">
        <v>13</v>
      </c>
      <c r="AB378" s="2" t="s">
        <v>13</v>
      </c>
    </row>
    <row r="379" spans="1:28" x14ac:dyDescent="0.35">
      <c r="A379" s="2"/>
      <c r="B379" s="14" t="s">
        <v>1268</v>
      </c>
      <c r="C379" s="2" t="s">
        <v>1269</v>
      </c>
      <c r="D379" s="2">
        <v>773358400</v>
      </c>
      <c r="E379" s="36">
        <v>56940718004</v>
      </c>
      <c r="F379" s="37">
        <v>42978.625</v>
      </c>
      <c r="G379" s="7">
        <f t="shared" ca="1" si="39"/>
        <v>44749</v>
      </c>
      <c r="H379" s="21">
        <f t="shared" ca="1" si="40"/>
        <v>58</v>
      </c>
      <c r="I379" s="21" t="s">
        <v>2</v>
      </c>
      <c r="J379" s="2" t="s">
        <v>1684</v>
      </c>
      <c r="K379" s="2" t="s">
        <v>1685</v>
      </c>
      <c r="L379" s="2"/>
      <c r="M379" s="2"/>
      <c r="N379" s="7">
        <f t="shared" ca="1" si="41"/>
        <v>44749</v>
      </c>
      <c r="O379" s="2"/>
      <c r="P379" s="2"/>
      <c r="Q379" s="15" t="str">
        <f t="shared" si="42"/>
        <v>En Arriendo</v>
      </c>
      <c r="R379" s="2"/>
      <c r="S379" s="2" t="s">
        <v>7</v>
      </c>
      <c r="T379" s="2" t="s">
        <v>441</v>
      </c>
      <c r="U379" s="2" t="s">
        <v>1072</v>
      </c>
      <c r="V379" s="19" t="s">
        <v>165</v>
      </c>
      <c r="W379" s="19"/>
      <c r="X379" s="2" t="s">
        <v>11</v>
      </c>
      <c r="Y379" s="19">
        <v>130025</v>
      </c>
      <c r="Z379" s="2" t="s">
        <v>1073</v>
      </c>
      <c r="AA379" s="20" t="s">
        <v>13</v>
      </c>
      <c r="AB379" s="2" t="s">
        <v>13</v>
      </c>
    </row>
    <row r="380" spans="1:28" x14ac:dyDescent="0.35">
      <c r="A380" s="1"/>
      <c r="B380" s="6" t="s">
        <v>1268</v>
      </c>
      <c r="C380" s="1" t="s">
        <v>1269</v>
      </c>
      <c r="D380" s="1">
        <v>773358400</v>
      </c>
      <c r="E380" s="34">
        <v>56940908518</v>
      </c>
      <c r="F380" s="35">
        <v>43004.767361111109</v>
      </c>
      <c r="G380" s="7">
        <f t="shared" ca="1" si="39"/>
        <v>44749</v>
      </c>
      <c r="H380" s="26">
        <f t="shared" ca="1" si="40"/>
        <v>57</v>
      </c>
      <c r="I380" s="26" t="s">
        <v>2</v>
      </c>
      <c r="J380" s="1" t="s">
        <v>1686</v>
      </c>
      <c r="K380" s="1" t="s">
        <v>1687</v>
      </c>
      <c r="L380" s="1"/>
      <c r="M380" s="1"/>
      <c r="N380" s="7">
        <f t="shared" ca="1" si="41"/>
        <v>44749</v>
      </c>
      <c r="O380" s="1"/>
      <c r="P380" s="1"/>
      <c r="Q380" s="7" t="str">
        <f t="shared" si="42"/>
        <v>En Arriendo</v>
      </c>
      <c r="R380" s="1"/>
      <c r="S380" s="1" t="s">
        <v>246</v>
      </c>
      <c r="T380" s="1" t="s">
        <v>1274</v>
      </c>
      <c r="U380" s="1" t="s">
        <v>1275</v>
      </c>
      <c r="V380" s="11" t="s">
        <v>165</v>
      </c>
      <c r="W380" s="11"/>
      <c r="X380" s="1" t="s">
        <v>251</v>
      </c>
      <c r="Y380" s="11">
        <v>130010</v>
      </c>
      <c r="Z380" s="1" t="s">
        <v>1513</v>
      </c>
      <c r="AA380" s="12" t="s">
        <v>13</v>
      </c>
      <c r="AB380" s="1" t="s">
        <v>13</v>
      </c>
    </row>
    <row r="381" spans="1:28" x14ac:dyDescent="0.35">
      <c r="A381" s="2"/>
      <c r="B381" s="14" t="s">
        <v>1268</v>
      </c>
      <c r="C381" s="2" t="s">
        <v>1269</v>
      </c>
      <c r="D381" s="2">
        <v>773358400</v>
      </c>
      <c r="E381" s="36">
        <v>56932589270</v>
      </c>
      <c r="F381" s="37">
        <v>43244.522222222222</v>
      </c>
      <c r="G381" s="7">
        <f t="shared" ca="1" si="39"/>
        <v>44749</v>
      </c>
      <c r="H381" s="21">
        <f t="shared" ca="1" si="40"/>
        <v>49</v>
      </c>
      <c r="I381" s="21" t="s">
        <v>2</v>
      </c>
      <c r="J381" s="2" t="s">
        <v>1688</v>
      </c>
      <c r="K381" s="2" t="s">
        <v>1689</v>
      </c>
      <c r="L381" s="2"/>
      <c r="M381" s="2"/>
      <c r="N381" s="7">
        <f t="shared" ca="1" si="41"/>
        <v>44749</v>
      </c>
      <c r="O381" s="2"/>
      <c r="P381" s="2"/>
      <c r="Q381" s="15" t="str">
        <f t="shared" si="42"/>
        <v>En Arriendo</v>
      </c>
      <c r="R381" s="2"/>
      <c r="S381" s="2" t="s">
        <v>246</v>
      </c>
      <c r="T381" s="2" t="s">
        <v>1690</v>
      </c>
      <c r="U381" s="2" t="s">
        <v>977</v>
      </c>
      <c r="V381" s="19" t="s">
        <v>978</v>
      </c>
      <c r="W381" s="19"/>
      <c r="X381" s="2" t="s">
        <v>251</v>
      </c>
      <c r="Y381" s="19">
        <v>130012</v>
      </c>
      <c r="Z381" s="2" t="s">
        <v>980</v>
      </c>
      <c r="AA381" s="20" t="s">
        <v>13</v>
      </c>
      <c r="AB381" s="2" t="s">
        <v>13</v>
      </c>
    </row>
    <row r="382" spans="1:28" x14ac:dyDescent="0.35">
      <c r="A382" s="2"/>
      <c r="B382" s="14" t="s">
        <v>1268</v>
      </c>
      <c r="C382" s="2" t="s">
        <v>1269</v>
      </c>
      <c r="D382" s="2">
        <v>773358400</v>
      </c>
      <c r="E382" s="36">
        <v>56993753103</v>
      </c>
      <c r="F382" s="37">
        <v>44284.686111111114</v>
      </c>
      <c r="G382" s="7">
        <f t="shared" ca="1" si="39"/>
        <v>44749</v>
      </c>
      <c r="H382" s="21">
        <f t="shared" ca="1" si="40"/>
        <v>15</v>
      </c>
      <c r="I382" s="21" t="s">
        <v>2</v>
      </c>
      <c r="J382" s="2" t="s">
        <v>1694</v>
      </c>
      <c r="K382" s="2" t="s">
        <v>1695</v>
      </c>
      <c r="L382" s="2"/>
      <c r="M382" s="2"/>
      <c r="N382" s="7">
        <f t="shared" ca="1" si="41"/>
        <v>44749</v>
      </c>
      <c r="O382" s="2"/>
      <c r="P382" s="2"/>
      <c r="Q382" s="15" t="str">
        <f t="shared" si="42"/>
        <v>En Arriendo</v>
      </c>
      <c r="R382" s="2"/>
      <c r="S382" s="2" t="s">
        <v>246</v>
      </c>
      <c r="T382" s="2" t="s">
        <v>1696</v>
      </c>
      <c r="U382" s="2" t="s">
        <v>809</v>
      </c>
      <c r="V382" s="19" t="s">
        <v>165</v>
      </c>
      <c r="W382" s="19"/>
      <c r="X382" s="2" t="s">
        <v>327</v>
      </c>
      <c r="Y382" s="19">
        <v>130022</v>
      </c>
      <c r="Z382" s="2" t="s">
        <v>810</v>
      </c>
      <c r="AA382" s="20" t="s">
        <v>13</v>
      </c>
      <c r="AB382" s="2" t="s">
        <v>13</v>
      </c>
    </row>
    <row r="383" spans="1:28" x14ac:dyDescent="0.35">
      <c r="A383" s="1"/>
      <c r="B383" s="6" t="s">
        <v>1268</v>
      </c>
      <c r="C383" s="1" t="s">
        <v>1269</v>
      </c>
      <c r="D383" s="1">
        <v>773358400</v>
      </c>
      <c r="E383" s="34">
        <v>56993753453</v>
      </c>
      <c r="F383" s="35">
        <v>44284.686111111114</v>
      </c>
      <c r="G383" s="7">
        <f t="shared" ca="1" si="39"/>
        <v>44749</v>
      </c>
      <c r="H383" s="26">
        <f t="shared" ca="1" si="40"/>
        <v>15</v>
      </c>
      <c r="I383" s="26" t="s">
        <v>2</v>
      </c>
      <c r="J383" s="1" t="s">
        <v>1697</v>
      </c>
      <c r="K383" s="1" t="s">
        <v>1698</v>
      </c>
      <c r="L383" s="1"/>
      <c r="M383" s="1"/>
      <c r="N383" s="7">
        <f t="shared" ca="1" si="41"/>
        <v>44749</v>
      </c>
      <c r="O383" s="1"/>
      <c r="P383" s="1"/>
      <c r="Q383" s="7" t="str">
        <f t="shared" si="42"/>
        <v>En Arriendo</v>
      </c>
      <c r="R383" s="1"/>
      <c r="S383" s="1" t="s">
        <v>246</v>
      </c>
      <c r="T383" s="1" t="s">
        <v>1696</v>
      </c>
      <c r="U383" s="1" t="s">
        <v>809</v>
      </c>
      <c r="V383" s="11" t="s">
        <v>165</v>
      </c>
      <c r="W383" s="11"/>
      <c r="X383" s="1" t="s">
        <v>327</v>
      </c>
      <c r="Y383" s="11">
        <v>130022</v>
      </c>
      <c r="Z383" s="1" t="s">
        <v>810</v>
      </c>
      <c r="AA383" s="12" t="s">
        <v>13</v>
      </c>
      <c r="AB383" s="1" t="s">
        <v>13</v>
      </c>
    </row>
    <row r="384" spans="1:28" x14ac:dyDescent="0.35">
      <c r="A384" s="2"/>
      <c r="B384" s="14" t="s">
        <v>1268</v>
      </c>
      <c r="C384" s="2" t="s">
        <v>1269</v>
      </c>
      <c r="D384" s="2">
        <v>773358400</v>
      </c>
      <c r="E384" s="36">
        <v>56932474358</v>
      </c>
      <c r="F384" s="37">
        <v>44413.611111111109</v>
      </c>
      <c r="G384" s="7">
        <f t="shared" ca="1" si="39"/>
        <v>44749</v>
      </c>
      <c r="H384" s="21">
        <f t="shared" ca="1" si="40"/>
        <v>11</v>
      </c>
      <c r="I384" s="21" t="s">
        <v>2</v>
      </c>
      <c r="J384" s="2" t="s">
        <v>1699</v>
      </c>
      <c r="K384" s="2" t="s">
        <v>1700</v>
      </c>
      <c r="L384" s="2"/>
      <c r="M384" s="2"/>
      <c r="N384" s="7">
        <f t="shared" ca="1" si="41"/>
        <v>44749</v>
      </c>
      <c r="O384" s="2"/>
      <c r="P384" s="2"/>
      <c r="Q384" s="15" t="str">
        <f t="shared" si="42"/>
        <v>En Arriendo</v>
      </c>
      <c r="R384" s="2"/>
      <c r="S384" s="2" t="s">
        <v>246</v>
      </c>
      <c r="T384" s="2" t="s">
        <v>1701</v>
      </c>
      <c r="U384" s="2" t="s">
        <v>1573</v>
      </c>
      <c r="V384" s="19" t="s">
        <v>165</v>
      </c>
      <c r="W384" s="19"/>
      <c r="X384" s="2" t="s">
        <v>251</v>
      </c>
      <c r="Y384" s="19">
        <v>130046</v>
      </c>
      <c r="Z384" s="2" t="s">
        <v>1574</v>
      </c>
      <c r="AA384" s="20" t="s">
        <v>13</v>
      </c>
      <c r="AB384" s="2" t="s">
        <v>13</v>
      </c>
    </row>
    <row r="385" spans="1:28" x14ac:dyDescent="0.35">
      <c r="A385" s="2"/>
      <c r="B385" s="14" t="s">
        <v>1268</v>
      </c>
      <c r="C385" s="2" t="s">
        <v>1269</v>
      </c>
      <c r="D385" s="2">
        <v>773358400</v>
      </c>
      <c r="E385" s="36">
        <v>56932474365</v>
      </c>
      <c r="F385" s="37">
        <v>44413.611111111109</v>
      </c>
      <c r="G385" s="7">
        <f t="shared" ca="1" si="39"/>
        <v>44749</v>
      </c>
      <c r="H385" s="21">
        <f t="shared" ca="1" si="40"/>
        <v>11</v>
      </c>
      <c r="I385" s="21" t="s">
        <v>2</v>
      </c>
      <c r="J385" s="2" t="s">
        <v>1708</v>
      </c>
      <c r="K385" s="2" t="s">
        <v>1709</v>
      </c>
      <c r="L385" s="2"/>
      <c r="M385" s="2"/>
      <c r="N385" s="7">
        <f t="shared" ca="1" si="41"/>
        <v>44749</v>
      </c>
      <c r="O385" s="2"/>
      <c r="P385" s="2"/>
      <c r="Q385" s="15" t="str">
        <f t="shared" si="42"/>
        <v>En Arriendo</v>
      </c>
      <c r="R385" s="2"/>
      <c r="S385" s="2" t="s">
        <v>246</v>
      </c>
      <c r="T385" s="2" t="s">
        <v>1710</v>
      </c>
      <c r="U385" s="2" t="s">
        <v>34</v>
      </c>
      <c r="V385" s="19" t="s">
        <v>35</v>
      </c>
      <c r="W385" s="19"/>
      <c r="X385" s="2" t="s">
        <v>327</v>
      </c>
      <c r="Y385" s="19">
        <v>120007</v>
      </c>
      <c r="Z385" s="2" t="s">
        <v>37</v>
      </c>
      <c r="AA385" s="20" t="s">
        <v>13</v>
      </c>
      <c r="AB385" s="2" t="s">
        <v>13</v>
      </c>
    </row>
    <row r="386" spans="1:28" x14ac:dyDescent="0.35">
      <c r="A386" s="1"/>
      <c r="B386" s="6" t="s">
        <v>1268</v>
      </c>
      <c r="C386" s="1" t="s">
        <v>1269</v>
      </c>
      <c r="D386" s="1">
        <v>773358400</v>
      </c>
      <c r="E386" s="34">
        <v>56942504240</v>
      </c>
      <c r="F386" s="35">
        <v>44508.518055555556</v>
      </c>
      <c r="G386" s="7">
        <f t="shared" ca="1" si="39"/>
        <v>44749</v>
      </c>
      <c r="H386" s="26">
        <f t="shared" ca="1" si="40"/>
        <v>7</v>
      </c>
      <c r="I386" s="26" t="s">
        <v>2</v>
      </c>
      <c r="J386" s="1" t="s">
        <v>1711</v>
      </c>
      <c r="K386" s="1" t="s">
        <v>1712</v>
      </c>
      <c r="L386" s="1"/>
      <c r="M386" s="1"/>
      <c r="N386" s="7">
        <f t="shared" ca="1" si="41"/>
        <v>44749</v>
      </c>
      <c r="O386" s="1"/>
      <c r="P386" s="1"/>
      <c r="Q386" s="7" t="str">
        <f t="shared" si="42"/>
        <v>En Arriendo</v>
      </c>
      <c r="R386" s="1"/>
      <c r="S386" s="1" t="s">
        <v>246</v>
      </c>
      <c r="T386" s="1" t="s">
        <v>1713</v>
      </c>
      <c r="U386" s="1" t="s">
        <v>335</v>
      </c>
      <c r="V386" s="11" t="s">
        <v>35</v>
      </c>
      <c r="W386" s="11"/>
      <c r="X386" s="1" t="s">
        <v>327</v>
      </c>
      <c r="Y386" s="11">
        <v>120006</v>
      </c>
      <c r="Z386" s="1" t="s">
        <v>337</v>
      </c>
      <c r="AA386" s="12" t="s">
        <v>13</v>
      </c>
      <c r="AB386" s="1" t="s">
        <v>13</v>
      </c>
    </row>
    <row r="387" spans="1:28" x14ac:dyDescent="0.35">
      <c r="A387" s="2"/>
      <c r="B387" s="14" t="s">
        <v>1268</v>
      </c>
      <c r="C387" s="2" t="s">
        <v>1269</v>
      </c>
      <c r="D387" s="2">
        <v>773358400</v>
      </c>
      <c r="E387" s="36">
        <v>56942504330</v>
      </c>
      <c r="F387" s="37">
        <v>44508.518055555556</v>
      </c>
      <c r="G387" s="7">
        <f t="shared" ca="1" si="39"/>
        <v>44749</v>
      </c>
      <c r="H387" s="21">
        <f t="shared" ca="1" si="40"/>
        <v>7</v>
      </c>
      <c r="I387" s="21" t="s">
        <v>2</v>
      </c>
      <c r="J387" s="2" t="s">
        <v>1714</v>
      </c>
      <c r="K387" s="2" t="s">
        <v>1715</v>
      </c>
      <c r="L387" s="2"/>
      <c r="M387" s="2"/>
      <c r="N387" s="7">
        <f t="shared" ca="1" si="41"/>
        <v>44749</v>
      </c>
      <c r="O387" s="2"/>
      <c r="P387" s="2"/>
      <c r="Q387" s="15" t="str">
        <f t="shared" si="42"/>
        <v>En Arriendo</v>
      </c>
      <c r="R387" s="2"/>
      <c r="S387" s="2" t="s">
        <v>246</v>
      </c>
      <c r="T387" s="2" t="s">
        <v>1716</v>
      </c>
      <c r="U387" s="2" t="s">
        <v>42</v>
      </c>
      <c r="V387" s="19" t="s">
        <v>10</v>
      </c>
      <c r="W387" s="19"/>
      <c r="X387" s="2" t="s">
        <v>327</v>
      </c>
      <c r="Y387" s="19">
        <v>110001</v>
      </c>
      <c r="Z387" s="2" t="s">
        <v>709</v>
      </c>
      <c r="AA387" s="20" t="s">
        <v>13</v>
      </c>
      <c r="AB387" s="2" t="s">
        <v>13</v>
      </c>
    </row>
    <row r="388" spans="1:28" x14ac:dyDescent="0.35">
      <c r="A388" s="1">
        <v>536</v>
      </c>
      <c r="B388" s="6" t="s">
        <v>1268</v>
      </c>
      <c r="C388" s="1" t="s">
        <v>1269</v>
      </c>
      <c r="D388" s="1">
        <v>773358400</v>
      </c>
      <c r="E388" s="34">
        <v>56944904688</v>
      </c>
      <c r="F388" s="35">
        <v>44544.686805555553</v>
      </c>
      <c r="G388" s="7">
        <f t="shared" ca="1" si="39"/>
        <v>44749</v>
      </c>
      <c r="H388" s="26">
        <f t="shared" ca="1" si="40"/>
        <v>6</v>
      </c>
      <c r="I388" s="26" t="s">
        <v>2</v>
      </c>
      <c r="J388" s="1" t="s">
        <v>1717</v>
      </c>
      <c r="K388" s="1" t="s">
        <v>1718</v>
      </c>
      <c r="L388" s="1"/>
      <c r="M388" s="1"/>
      <c r="N388" s="7">
        <f t="shared" ca="1" si="41"/>
        <v>44749</v>
      </c>
      <c r="O388" s="1"/>
      <c r="P388" s="1"/>
      <c r="Q388" s="7" t="str">
        <f t="shared" si="42"/>
        <v>En Arriendo</v>
      </c>
      <c r="R388" s="1"/>
      <c r="S388" s="1" t="s">
        <v>246</v>
      </c>
      <c r="T388" s="1" t="s">
        <v>1719</v>
      </c>
      <c r="U388" s="1" t="s">
        <v>1377</v>
      </c>
      <c r="V388" s="11" t="s">
        <v>978</v>
      </c>
      <c r="W388" s="11"/>
      <c r="X388" s="1" t="s">
        <v>327</v>
      </c>
      <c r="Y388" s="11">
        <v>130044</v>
      </c>
      <c r="Z388" s="1" t="s">
        <v>1378</v>
      </c>
      <c r="AA388" s="12" t="s">
        <v>13</v>
      </c>
      <c r="AB388" s="1" t="s">
        <v>13</v>
      </c>
    </row>
    <row r="389" spans="1:28" x14ac:dyDescent="0.35">
      <c r="A389" s="2"/>
      <c r="B389" s="14" t="s">
        <v>1268</v>
      </c>
      <c r="C389" s="2" t="s">
        <v>1269</v>
      </c>
      <c r="D389" s="2">
        <v>773358400</v>
      </c>
      <c r="E389" s="36">
        <v>56944904689</v>
      </c>
      <c r="F389" s="37">
        <v>44544.686805555553</v>
      </c>
      <c r="G389" s="7">
        <f t="shared" ca="1" si="39"/>
        <v>44749</v>
      </c>
      <c r="H389" s="21">
        <f t="shared" ca="1" si="40"/>
        <v>6</v>
      </c>
      <c r="I389" s="21" t="s">
        <v>2</v>
      </c>
      <c r="J389" s="2" t="s">
        <v>1720</v>
      </c>
      <c r="K389" s="2" t="s">
        <v>1721</v>
      </c>
      <c r="L389" s="2"/>
      <c r="M389" s="2"/>
      <c r="N389" s="7">
        <f t="shared" ca="1" si="41"/>
        <v>44749</v>
      </c>
      <c r="O389" s="2"/>
      <c r="P389" s="2"/>
      <c r="Q389" s="15" t="str">
        <f t="shared" si="42"/>
        <v>En Arriendo</v>
      </c>
      <c r="R389" s="2"/>
      <c r="S389" s="2" t="s">
        <v>246</v>
      </c>
      <c r="T389" s="2" t="s">
        <v>1719</v>
      </c>
      <c r="U389" s="2" t="s">
        <v>1377</v>
      </c>
      <c r="V389" s="19" t="s">
        <v>978</v>
      </c>
      <c r="W389" s="19"/>
      <c r="X389" s="2" t="s">
        <v>327</v>
      </c>
      <c r="Y389" s="19">
        <v>130044</v>
      </c>
      <c r="Z389" s="2" t="s">
        <v>1378</v>
      </c>
      <c r="AA389" s="20" t="s">
        <v>13</v>
      </c>
      <c r="AB389" s="2" t="s">
        <v>13</v>
      </c>
    </row>
    <row r="390" spans="1:28" x14ac:dyDescent="0.35">
      <c r="A390" s="1"/>
      <c r="B390" s="6" t="s">
        <v>1268</v>
      </c>
      <c r="C390" s="1" t="s">
        <v>1269</v>
      </c>
      <c r="D390" s="1">
        <v>773358400</v>
      </c>
      <c r="E390" s="34">
        <v>56944904898</v>
      </c>
      <c r="F390" s="35">
        <v>44544.686805555553</v>
      </c>
      <c r="G390" s="7">
        <f t="shared" ca="1" si="39"/>
        <v>44749</v>
      </c>
      <c r="H390" s="26">
        <f t="shared" ca="1" si="40"/>
        <v>6</v>
      </c>
      <c r="I390" s="26" t="s">
        <v>2</v>
      </c>
      <c r="J390" s="1" t="s">
        <v>1722</v>
      </c>
      <c r="K390" s="1" t="s">
        <v>1723</v>
      </c>
      <c r="L390" s="1"/>
      <c r="M390" s="1"/>
      <c r="N390" s="7">
        <f t="shared" ca="1" si="41"/>
        <v>44749</v>
      </c>
      <c r="O390" s="1"/>
      <c r="P390" s="1"/>
      <c r="Q390" s="7" t="str">
        <f t="shared" si="42"/>
        <v>En Arriendo</v>
      </c>
      <c r="R390" s="1"/>
      <c r="S390" s="1" t="s">
        <v>246</v>
      </c>
      <c r="T390" s="1" t="s">
        <v>1724</v>
      </c>
      <c r="U390" s="1" t="s">
        <v>1279</v>
      </c>
      <c r="V390" s="11" t="s">
        <v>978</v>
      </c>
      <c r="W390" s="11"/>
      <c r="X390" s="1" t="s">
        <v>327</v>
      </c>
      <c r="Y390" s="11">
        <v>130051</v>
      </c>
      <c r="Z390" s="1" t="s">
        <v>1280</v>
      </c>
      <c r="AA390" s="26" t="s">
        <v>13</v>
      </c>
      <c r="AB390" s="1" t="s">
        <v>13</v>
      </c>
    </row>
    <row r="391" spans="1:28" x14ac:dyDescent="0.35">
      <c r="A391" s="2"/>
      <c r="B391" s="14" t="s">
        <v>1268</v>
      </c>
      <c r="C391" s="2" t="s">
        <v>1269</v>
      </c>
      <c r="D391" s="2">
        <v>773358400</v>
      </c>
      <c r="E391" s="36">
        <v>56944904904</v>
      </c>
      <c r="F391" s="37">
        <v>44544.686805555553</v>
      </c>
      <c r="G391" s="7">
        <f t="shared" ca="1" si="39"/>
        <v>44749</v>
      </c>
      <c r="H391" s="21">
        <f t="shared" ca="1" si="40"/>
        <v>6</v>
      </c>
      <c r="I391" s="21" t="s">
        <v>2</v>
      </c>
      <c r="J391" s="2" t="s">
        <v>1725</v>
      </c>
      <c r="K391" s="2" t="s">
        <v>1726</v>
      </c>
      <c r="L391" s="2"/>
      <c r="M391" s="2"/>
      <c r="N391" s="7">
        <f t="shared" ca="1" si="41"/>
        <v>44749</v>
      </c>
      <c r="O391" s="2"/>
      <c r="P391" s="2"/>
      <c r="Q391" s="15" t="str">
        <f t="shared" si="42"/>
        <v>En Arriendo</v>
      </c>
      <c r="R391" s="2"/>
      <c r="S391" s="2" t="s">
        <v>246</v>
      </c>
      <c r="T391" s="2" t="s">
        <v>1724</v>
      </c>
      <c r="U391" s="2" t="s">
        <v>1279</v>
      </c>
      <c r="V391" s="19" t="s">
        <v>978</v>
      </c>
      <c r="W391" s="19"/>
      <c r="X391" s="2" t="s">
        <v>327</v>
      </c>
      <c r="Y391" s="19">
        <v>130051</v>
      </c>
      <c r="Z391" s="2" t="s">
        <v>1280</v>
      </c>
      <c r="AA391" s="21" t="s">
        <v>13</v>
      </c>
      <c r="AB391" s="2" t="s">
        <v>13</v>
      </c>
    </row>
    <row r="392" spans="1:28" x14ac:dyDescent="0.35">
      <c r="A392" s="1"/>
      <c r="B392" s="6" t="s">
        <v>1268</v>
      </c>
      <c r="C392" s="1" t="s">
        <v>1269</v>
      </c>
      <c r="D392" s="1">
        <v>773358400</v>
      </c>
      <c r="E392" s="34">
        <v>56940293221</v>
      </c>
      <c r="F392" s="35">
        <v>42934.695833333331</v>
      </c>
      <c r="G392" s="7">
        <f t="shared" ca="1" si="39"/>
        <v>44749</v>
      </c>
      <c r="H392" s="26">
        <f t="shared" ca="1" si="40"/>
        <v>59</v>
      </c>
      <c r="I392" s="26" t="s">
        <v>2</v>
      </c>
      <c r="J392" s="1" t="s">
        <v>1727</v>
      </c>
      <c r="K392" s="1" t="s">
        <v>1728</v>
      </c>
      <c r="L392" s="1"/>
      <c r="M392" s="1"/>
      <c r="N392" s="7">
        <f t="shared" ca="1" si="41"/>
        <v>44749</v>
      </c>
      <c r="O392" s="1"/>
      <c r="P392" s="1"/>
      <c r="Q392" s="7" t="str">
        <f t="shared" si="42"/>
        <v>En Arriendo</v>
      </c>
      <c r="R392" s="1"/>
      <c r="S392" s="1" t="s">
        <v>246</v>
      </c>
      <c r="T392" s="1" t="s">
        <v>813</v>
      </c>
      <c r="U392" s="1" t="s">
        <v>809</v>
      </c>
      <c r="V392" s="11" t="s">
        <v>165</v>
      </c>
      <c r="W392" s="11"/>
      <c r="X392" s="1" t="s">
        <v>251</v>
      </c>
      <c r="Y392" s="11">
        <v>130022</v>
      </c>
      <c r="Z392" s="1" t="s">
        <v>810</v>
      </c>
      <c r="AA392" s="12" t="s">
        <v>13</v>
      </c>
      <c r="AB392" s="1" t="s">
        <v>13</v>
      </c>
    </row>
  </sheetData>
  <autoFilter ref="A1:AB392" xr:uid="{58D44C92-5964-49D9-9AB0-6F57803F7E48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1F31-B45C-4A6A-A549-128C8E975B05}">
  <dimension ref="A1:C100"/>
  <sheetViews>
    <sheetView workbookViewId="0">
      <selection activeCell="C1" sqref="C1"/>
    </sheetView>
  </sheetViews>
  <sheetFormatPr baseColWidth="10" defaultRowHeight="14.5" x14ac:dyDescent="0.35"/>
  <cols>
    <col min="1" max="1" width="12.7265625" customWidth="1"/>
    <col min="2" max="2" width="44.453125" bestFit="1" customWidth="1"/>
    <col min="3" max="3" width="59.6328125" customWidth="1"/>
  </cols>
  <sheetData>
    <row r="1" spans="1:3" x14ac:dyDescent="0.35">
      <c r="A1" t="s">
        <v>3051</v>
      </c>
      <c r="B1" t="s">
        <v>3052</v>
      </c>
      <c r="C1" t="s">
        <v>3229</v>
      </c>
    </row>
    <row r="2" spans="1:3" x14ac:dyDescent="0.35">
      <c r="A2" t="s">
        <v>3207</v>
      </c>
      <c r="B2" t="s">
        <v>2394</v>
      </c>
      <c r="C2" t="str">
        <f>_xlfn.CONCAT("'",A2,"','",B2,"'")</f>
        <v>'000000','DISPONIBLE'</v>
      </c>
    </row>
    <row r="3" spans="1:3" x14ac:dyDescent="0.35">
      <c r="A3" t="s">
        <v>3040</v>
      </c>
      <c r="B3" t="s">
        <v>3039</v>
      </c>
      <c r="C3" t="str">
        <f t="shared" ref="C3:C66" si="0">_xlfn.CONCAT("'",A3,"','",B3,"'")</f>
        <v>'ABOGAD','ABOGADA'</v>
      </c>
    </row>
    <row r="4" spans="1:3" x14ac:dyDescent="0.35">
      <c r="A4" t="s">
        <v>3041</v>
      </c>
      <c r="B4" t="s">
        <v>3042</v>
      </c>
      <c r="C4" t="str">
        <f t="shared" si="0"/>
        <v>'ADMCTT','ADMINISTRADOR DE CONTRATO'</v>
      </c>
    </row>
    <row r="5" spans="1:3" x14ac:dyDescent="0.35">
      <c r="A5" t="s">
        <v>3043</v>
      </c>
      <c r="B5" t="s">
        <v>3046</v>
      </c>
      <c r="C5" t="str">
        <f t="shared" si="0"/>
        <v>'ANAACR','ANALISTA DE ACREDITACION'</v>
      </c>
    </row>
    <row r="6" spans="1:3" x14ac:dyDescent="0.35">
      <c r="A6" t="s">
        <v>3047</v>
      </c>
      <c r="B6" t="s">
        <v>3048</v>
      </c>
      <c r="C6" t="str">
        <f t="shared" si="0"/>
        <v>'ANACDG','ANALISTA CONTROL DE GESTION'</v>
      </c>
    </row>
    <row r="7" spans="1:3" x14ac:dyDescent="0.35">
      <c r="A7" t="s">
        <v>3044</v>
      </c>
      <c r="B7" t="s">
        <v>3045</v>
      </c>
      <c r="C7" t="str">
        <f t="shared" si="0"/>
        <v>'ANACOM','ANALISTA COMERCIAL'</v>
      </c>
    </row>
    <row r="8" spans="1:3" x14ac:dyDescent="0.35">
      <c r="A8" t="s">
        <v>3055</v>
      </c>
      <c r="B8" t="s">
        <v>3056</v>
      </c>
      <c r="C8" t="str">
        <f t="shared" si="0"/>
        <v>'ANAREM','ANALISTA DE REMUNERACIONES'</v>
      </c>
    </row>
    <row r="9" spans="1:3" x14ac:dyDescent="0.35">
      <c r="A9" t="s">
        <v>3053</v>
      </c>
      <c r="B9" t="s">
        <v>3054</v>
      </c>
      <c r="C9" t="str">
        <f t="shared" si="0"/>
        <v>'ANARHU','ANALISTA DE RECURSOS HUMANOS'</v>
      </c>
    </row>
    <row r="10" spans="1:3" x14ac:dyDescent="0.35">
      <c r="A10" t="s">
        <v>3049</v>
      </c>
      <c r="B10" t="s">
        <v>3050</v>
      </c>
      <c r="C10" t="str">
        <f t="shared" si="0"/>
        <v>'ANARYS','ANALISTA RECLUTAMIENTO Y SELECCION'</v>
      </c>
    </row>
    <row r="11" spans="1:3" x14ac:dyDescent="0.35">
      <c r="A11" t="s">
        <v>3057</v>
      </c>
      <c r="B11" t="s">
        <v>3058</v>
      </c>
      <c r="C11" t="str">
        <f t="shared" si="0"/>
        <v>'ASIABA','ASISTENTE DE ABASTECIMIENTO'</v>
      </c>
    </row>
    <row r="12" spans="1:3" x14ac:dyDescent="0.35">
      <c r="A12" t="s">
        <v>3059</v>
      </c>
      <c r="B12" t="s">
        <v>3060</v>
      </c>
      <c r="C12" t="str">
        <f t="shared" si="0"/>
        <v>'ASIADM','ASISTENTE ADMINISTRATIVA'</v>
      </c>
    </row>
    <row r="13" spans="1:3" x14ac:dyDescent="0.35">
      <c r="A13" t="s">
        <v>3061</v>
      </c>
      <c r="B13" t="s">
        <v>3062</v>
      </c>
      <c r="C13" t="str">
        <f t="shared" si="0"/>
        <v>'ASICAP','ASISTENTE DE CAPACITACION'</v>
      </c>
    </row>
    <row r="14" spans="1:3" x14ac:dyDescent="0.35">
      <c r="A14" t="s">
        <v>3063</v>
      </c>
      <c r="B14" t="s">
        <v>3064</v>
      </c>
      <c r="C14" t="str">
        <f t="shared" si="0"/>
        <v>'ASICOM','ASISTENTE COMERCIAL'</v>
      </c>
    </row>
    <row r="15" spans="1:3" x14ac:dyDescent="0.35">
      <c r="A15" t="s">
        <v>3065</v>
      </c>
      <c r="B15" t="s">
        <v>3066</v>
      </c>
      <c r="C15" t="str">
        <f t="shared" si="0"/>
        <v>'ASICTB','ASISTENTE CONTABLE'</v>
      </c>
    </row>
    <row r="16" spans="1:3" x14ac:dyDescent="0.35">
      <c r="A16" t="s">
        <v>3067</v>
      </c>
      <c r="B16" t="s">
        <v>3068</v>
      </c>
      <c r="C16" t="str">
        <f t="shared" si="0"/>
        <v>'ASIFIN','ASISTENTE DE FINANZAS'</v>
      </c>
    </row>
    <row r="17" spans="1:3" x14ac:dyDescent="0.35">
      <c r="A17" t="s">
        <v>3069</v>
      </c>
      <c r="B17" t="s">
        <v>3070</v>
      </c>
      <c r="C17" t="str">
        <f t="shared" si="0"/>
        <v>'ASIOPE','ASISTENTE DE OPERACIONES'</v>
      </c>
    </row>
    <row r="18" spans="1:3" x14ac:dyDescent="0.35">
      <c r="A18" t="s">
        <v>3071</v>
      </c>
      <c r="B18" t="s">
        <v>3072</v>
      </c>
      <c r="C18" t="str">
        <f t="shared" si="0"/>
        <v>'ASIRCL','ASISTENTE DE RECLUTAMIENTO'</v>
      </c>
    </row>
    <row r="19" spans="1:3" x14ac:dyDescent="0.35">
      <c r="A19" t="s">
        <v>3073</v>
      </c>
      <c r="B19" t="s">
        <v>3074</v>
      </c>
      <c r="C19" t="str">
        <f t="shared" si="0"/>
        <v>'ASIRHU','ASISTENTE DE RECURSOS HUMANOS'</v>
      </c>
    </row>
    <row r="20" spans="1:3" x14ac:dyDescent="0.35">
      <c r="A20" t="s">
        <v>3075</v>
      </c>
      <c r="B20" t="s">
        <v>3076</v>
      </c>
      <c r="C20" t="str">
        <f t="shared" si="0"/>
        <v>'ASITEC','ASISTENTE TECNICO'</v>
      </c>
    </row>
    <row r="21" spans="1:3" x14ac:dyDescent="0.35">
      <c r="A21" t="s">
        <v>3077</v>
      </c>
      <c r="B21" t="s">
        <v>3078</v>
      </c>
      <c r="C21" t="str">
        <f t="shared" si="0"/>
        <v>'BODEGU','BODEGUERO'</v>
      </c>
    </row>
    <row r="22" spans="1:3" x14ac:dyDescent="0.35">
      <c r="A22" t="s">
        <v>3081</v>
      </c>
      <c r="B22" t="s">
        <v>3082</v>
      </c>
      <c r="C22" t="str">
        <f t="shared" si="0"/>
        <v>'CAPASE','CAPATAZ DE ASEO'</v>
      </c>
    </row>
    <row r="23" spans="1:3" x14ac:dyDescent="0.35">
      <c r="A23" t="s">
        <v>3079</v>
      </c>
      <c r="B23" t="s">
        <v>3080</v>
      </c>
      <c r="C23" t="str">
        <f t="shared" si="0"/>
        <v>'CAPATA','CAPATAZ'</v>
      </c>
    </row>
    <row r="24" spans="1:3" x14ac:dyDescent="0.35">
      <c r="A24" t="s">
        <v>3083</v>
      </c>
      <c r="B24" t="s">
        <v>3084</v>
      </c>
      <c r="C24" t="str">
        <f t="shared" si="0"/>
        <v>'CAPMAN','CAPATAZ DE MANTENCION'</v>
      </c>
    </row>
    <row r="25" spans="1:3" x14ac:dyDescent="0.35">
      <c r="A25" t="s">
        <v>3085</v>
      </c>
      <c r="B25" t="s">
        <v>3086</v>
      </c>
      <c r="C25" t="str">
        <f t="shared" si="0"/>
        <v>'CAPOCI','CAPATAZ DE OBRAS CIVILES'</v>
      </c>
    </row>
    <row r="26" spans="1:3" x14ac:dyDescent="0.35">
      <c r="A26" t="s">
        <v>3087</v>
      </c>
      <c r="B26" t="s">
        <v>3087</v>
      </c>
      <c r="C26" t="str">
        <f t="shared" si="0"/>
        <v>'CHOFER','CHOFER'</v>
      </c>
    </row>
    <row r="27" spans="1:3" x14ac:dyDescent="0.35">
      <c r="A27" t="s">
        <v>3090</v>
      </c>
      <c r="B27" t="s">
        <v>3091</v>
      </c>
      <c r="C27" t="str">
        <f t="shared" si="0"/>
        <v>'COOOPE','COORDINADOR DE OPERACIONES'</v>
      </c>
    </row>
    <row r="28" spans="1:3" x14ac:dyDescent="0.35">
      <c r="A28" t="s">
        <v>3092</v>
      </c>
      <c r="B28" t="s">
        <v>3093</v>
      </c>
      <c r="C28" t="str">
        <f t="shared" si="0"/>
        <v>'COORHU','COORDINADOR DE RECURSOS HUMANOS'</v>
      </c>
    </row>
    <row r="29" spans="1:3" x14ac:dyDescent="0.35">
      <c r="A29" t="s">
        <v>3088</v>
      </c>
      <c r="B29" t="s">
        <v>3089</v>
      </c>
      <c r="C29" t="str">
        <f t="shared" si="0"/>
        <v>'CTRASI','CONTROL DE ASISTENCIA'</v>
      </c>
    </row>
    <row r="30" spans="1:3" x14ac:dyDescent="0.35">
      <c r="A30" t="s">
        <v>3098</v>
      </c>
      <c r="B30" t="s">
        <v>3099</v>
      </c>
      <c r="C30" t="str">
        <f t="shared" si="0"/>
        <v>'DIRCIA','DIRECTOR DE LA COMPANIA'</v>
      </c>
    </row>
    <row r="31" spans="1:3" x14ac:dyDescent="0.35">
      <c r="A31" t="s">
        <v>3096</v>
      </c>
      <c r="B31" t="s">
        <v>3097</v>
      </c>
      <c r="C31" t="str">
        <f t="shared" si="0"/>
        <v>'DIRCOM','DIRECTOR COMERCIAL'</v>
      </c>
    </row>
    <row r="32" spans="1:3" x14ac:dyDescent="0.35">
      <c r="A32" t="s">
        <v>3094</v>
      </c>
      <c r="B32" t="s">
        <v>3095</v>
      </c>
      <c r="C32" t="str">
        <f t="shared" si="0"/>
        <v>'DIRCPT','DIRECTOR DE CAPACITACION'</v>
      </c>
    </row>
    <row r="33" spans="1:3" x14ac:dyDescent="0.35">
      <c r="A33" t="s">
        <v>3103</v>
      </c>
      <c r="B33" t="s">
        <v>3104</v>
      </c>
      <c r="C33" t="str">
        <f t="shared" si="0"/>
        <v>'ENCPAI','ENCARGADO DE PAISAJISMO'</v>
      </c>
    </row>
    <row r="34" spans="1:3" x14ac:dyDescent="0.35">
      <c r="A34" t="s">
        <v>3100</v>
      </c>
      <c r="B34" t="s">
        <v>3101</v>
      </c>
      <c r="C34" t="str">
        <f t="shared" si="0"/>
        <v>'ENCRYS','ENCARGADO DE RECLUTAMIENTO Y SELECCION'</v>
      </c>
    </row>
    <row r="35" spans="1:3" x14ac:dyDescent="0.35">
      <c r="A35" t="s">
        <v>3102</v>
      </c>
      <c r="B35" t="s">
        <v>2736</v>
      </c>
      <c r="C35" t="str">
        <f t="shared" si="0"/>
        <v>'ENCTUR','ENCARGADO DE TURNO'</v>
      </c>
    </row>
    <row r="36" spans="1:3" x14ac:dyDescent="0.35">
      <c r="A36" t="s">
        <v>3105</v>
      </c>
      <c r="B36" t="s">
        <v>3106</v>
      </c>
      <c r="C36" t="str">
        <f t="shared" si="0"/>
        <v>'ESTAFE','ESTAFETA'</v>
      </c>
    </row>
    <row r="37" spans="1:3" x14ac:dyDescent="0.35">
      <c r="A37" t="s">
        <v>3107</v>
      </c>
      <c r="B37" t="s">
        <v>3108</v>
      </c>
      <c r="C37" t="str">
        <f t="shared" si="0"/>
        <v>'GENRHU','GERENCIA RECURSOS HUMANOS'</v>
      </c>
    </row>
    <row r="38" spans="1:3" x14ac:dyDescent="0.35">
      <c r="A38" t="s">
        <v>3110</v>
      </c>
      <c r="B38" t="s">
        <v>3111</v>
      </c>
      <c r="C38" t="str">
        <f t="shared" si="0"/>
        <v>'GERABA','GERENCIA ABASTECIMIENTO'</v>
      </c>
    </row>
    <row r="39" spans="1:3" x14ac:dyDescent="0.35">
      <c r="A39" t="s">
        <v>3112</v>
      </c>
      <c r="B39" t="s">
        <v>3113</v>
      </c>
      <c r="C39" t="str">
        <f t="shared" si="0"/>
        <v>'GERAYF','GERENTE DE ADMINISTRACION Y FINANZAS'</v>
      </c>
    </row>
    <row r="40" spans="1:3" x14ac:dyDescent="0.35">
      <c r="A40" t="s">
        <v>3109</v>
      </c>
      <c r="B40" t="s">
        <v>2694</v>
      </c>
      <c r="C40" t="str">
        <f t="shared" si="0"/>
        <v>'GERGRL','GERENCIA GENERAL'</v>
      </c>
    </row>
    <row r="41" spans="1:3" x14ac:dyDescent="0.35">
      <c r="A41" t="s">
        <v>3114</v>
      </c>
      <c r="B41" t="s">
        <v>3115</v>
      </c>
      <c r="C41" t="str">
        <f t="shared" si="0"/>
        <v>'GERMIN','GERENTE DE MINERIA'</v>
      </c>
    </row>
    <row r="42" spans="1:3" x14ac:dyDescent="0.35">
      <c r="A42" t="s">
        <v>3120</v>
      </c>
      <c r="B42" t="s">
        <v>3121</v>
      </c>
      <c r="C42" t="str">
        <f t="shared" si="0"/>
        <v>'GEROMS','GERENTE DE OPERACIONES MINERAS SUR'</v>
      </c>
    </row>
    <row r="43" spans="1:3" x14ac:dyDescent="0.35">
      <c r="A43" t="s">
        <v>3118</v>
      </c>
      <c r="B43" t="s">
        <v>3119</v>
      </c>
      <c r="C43" t="str">
        <f t="shared" si="0"/>
        <v>'GEROPM','GERENTE DE OPERACIONES MINERAS'</v>
      </c>
    </row>
    <row r="44" spans="1:3" x14ac:dyDescent="0.35">
      <c r="A44" t="s">
        <v>3116</v>
      </c>
      <c r="B44" t="s">
        <v>3117</v>
      </c>
      <c r="C44" t="str">
        <f t="shared" si="0"/>
        <v>'GERPER','GERENTE DE PERSONAS'</v>
      </c>
    </row>
    <row r="45" spans="1:3" x14ac:dyDescent="0.35">
      <c r="A45" t="s">
        <v>3122</v>
      </c>
      <c r="B45" t="s">
        <v>3123</v>
      </c>
      <c r="C45" t="str">
        <f t="shared" si="0"/>
        <v>'GTOABA','GESTOR DE ABASTECIMIENTO'</v>
      </c>
    </row>
    <row r="46" spans="1:3" x14ac:dyDescent="0.35">
      <c r="A46" t="s">
        <v>3124</v>
      </c>
      <c r="B46" t="s">
        <v>3125</v>
      </c>
      <c r="C46" t="str">
        <f t="shared" si="0"/>
        <v>'GTOABF','GESTOR DE ABASTECIMIENTO FACILITY'</v>
      </c>
    </row>
    <row r="47" spans="1:3" x14ac:dyDescent="0.35">
      <c r="A47" t="s">
        <v>3126</v>
      </c>
      <c r="B47" t="s">
        <v>3127</v>
      </c>
      <c r="C47" t="str">
        <f t="shared" si="0"/>
        <v>'GTOOPE','GESTOR DE OPERACIONES'</v>
      </c>
    </row>
    <row r="48" spans="1:3" x14ac:dyDescent="0.35">
      <c r="A48" t="s">
        <v>3128</v>
      </c>
      <c r="B48" t="s">
        <v>3129</v>
      </c>
      <c r="C48" t="str">
        <f t="shared" si="0"/>
        <v>'GUASEG','GUARDIA DE SEGURIDAD'</v>
      </c>
    </row>
    <row r="49" spans="1:3" x14ac:dyDescent="0.35">
      <c r="A49" t="s">
        <v>3130</v>
      </c>
      <c r="B49" t="s">
        <v>1771</v>
      </c>
      <c r="C49" t="str">
        <f t="shared" si="0"/>
        <v>'HSEQ','HSEQ '</v>
      </c>
    </row>
    <row r="50" spans="1:3" x14ac:dyDescent="0.35">
      <c r="A50" t="s">
        <v>3133</v>
      </c>
      <c r="B50" t="s">
        <v>3134</v>
      </c>
      <c r="C50" t="str">
        <f t="shared" si="0"/>
        <v>'JADRHU','JEFE DE ADMINISTRACION DE RECURSOS HUMANOS'</v>
      </c>
    </row>
    <row r="51" spans="1:3" x14ac:dyDescent="0.35">
      <c r="A51" t="s">
        <v>3131</v>
      </c>
      <c r="B51" t="s">
        <v>3132</v>
      </c>
      <c r="C51" t="str">
        <f t="shared" si="0"/>
        <v>'JARDIN','JARDINERO'</v>
      </c>
    </row>
    <row r="52" spans="1:3" x14ac:dyDescent="0.35">
      <c r="A52" t="s">
        <v>3172</v>
      </c>
      <c r="B52" t="s">
        <v>3173</v>
      </c>
      <c r="C52" t="str">
        <f t="shared" si="0"/>
        <v>'JEFADM','JEFE DE ADMINISTRACION'</v>
      </c>
    </row>
    <row r="53" spans="1:3" x14ac:dyDescent="0.35">
      <c r="A53" t="s">
        <v>3160</v>
      </c>
      <c r="B53" t="s">
        <v>3161</v>
      </c>
      <c r="C53" t="str">
        <f t="shared" si="0"/>
        <v>'JEFCTT','JEFE DE CONTRATO'</v>
      </c>
    </row>
    <row r="54" spans="1:3" x14ac:dyDescent="0.35">
      <c r="A54" t="s">
        <v>3210</v>
      </c>
      <c r="B54" t="s">
        <v>3211</v>
      </c>
      <c r="C54" t="str">
        <f t="shared" si="0"/>
        <v>'JEFDPR','JEFE DEPTO. PPRR'</v>
      </c>
    </row>
    <row r="55" spans="1:3" x14ac:dyDescent="0.35">
      <c r="A55" t="s">
        <v>3208</v>
      </c>
      <c r="B55" t="s">
        <v>3209</v>
      </c>
      <c r="C55" t="str">
        <f t="shared" si="0"/>
        <v>'JEFDRH','JEFE DEPTO. RECURSOS HUMANOS'</v>
      </c>
    </row>
    <row r="56" spans="1:3" x14ac:dyDescent="0.35">
      <c r="A56" t="s">
        <v>3174</v>
      </c>
      <c r="B56" t="s">
        <v>3175</v>
      </c>
      <c r="C56" t="str">
        <f t="shared" si="0"/>
        <v>'JEFFIN','JEFE DE FINANZAS'</v>
      </c>
    </row>
    <row r="57" spans="1:3" x14ac:dyDescent="0.35">
      <c r="A57" t="s">
        <v>3178</v>
      </c>
      <c r="B57" t="s">
        <v>3179</v>
      </c>
      <c r="C57" t="str">
        <f t="shared" si="0"/>
        <v>'JEFMAN','JEFE DE MANTENCION'</v>
      </c>
    </row>
    <row r="58" spans="1:3" x14ac:dyDescent="0.35">
      <c r="A58" t="s">
        <v>3145</v>
      </c>
      <c r="B58" t="s">
        <v>3146</v>
      </c>
      <c r="C58" t="str">
        <f t="shared" si="0"/>
        <v>'JEFOPE','JEFE DE OPERACIONES'</v>
      </c>
    </row>
    <row r="59" spans="1:3" x14ac:dyDescent="0.35">
      <c r="A59" t="s">
        <v>3153</v>
      </c>
      <c r="B59" t="s">
        <v>3154</v>
      </c>
      <c r="C59" t="str">
        <f t="shared" si="0"/>
        <v>'JEFPDR','JEFE DE PREVENCION DE RIESGOS'</v>
      </c>
    </row>
    <row r="60" spans="1:3" x14ac:dyDescent="0.35">
      <c r="A60" t="s">
        <v>3162</v>
      </c>
      <c r="B60" t="s">
        <v>3163</v>
      </c>
      <c r="C60" t="str">
        <f t="shared" si="0"/>
        <v>'JEFRLL','JEFE DE RELACIONES LABORALES'</v>
      </c>
    </row>
    <row r="61" spans="1:3" x14ac:dyDescent="0.35">
      <c r="A61" t="s">
        <v>3151</v>
      </c>
      <c r="B61" t="s">
        <v>3152</v>
      </c>
      <c r="C61" t="str">
        <f t="shared" si="0"/>
        <v>'JEFSEG','JEFE DE SEGURIDAD'</v>
      </c>
    </row>
    <row r="62" spans="1:3" x14ac:dyDescent="0.35">
      <c r="A62" t="s">
        <v>3143</v>
      </c>
      <c r="B62" t="s">
        <v>3144</v>
      </c>
      <c r="C62" t="str">
        <f t="shared" si="0"/>
        <v>'JEFSER','JEFE DE SERVICIO'</v>
      </c>
    </row>
    <row r="63" spans="1:3" x14ac:dyDescent="0.35">
      <c r="A63" t="s">
        <v>3176</v>
      </c>
      <c r="B63" t="s">
        <v>3177</v>
      </c>
      <c r="C63" t="str">
        <f t="shared" si="0"/>
        <v>'JEFTER','JEFE DE TERRENO'</v>
      </c>
    </row>
    <row r="64" spans="1:3" x14ac:dyDescent="0.35">
      <c r="A64" t="s">
        <v>3212</v>
      </c>
      <c r="B64" t="s">
        <v>3214</v>
      </c>
      <c r="C64" t="str">
        <f t="shared" si="0"/>
        <v>'KAMOMP','KAM OPERACIONES MALL PLAZA'</v>
      </c>
    </row>
    <row r="65" spans="1:3" x14ac:dyDescent="0.35">
      <c r="A65" t="s">
        <v>3213</v>
      </c>
      <c r="B65" t="s">
        <v>3215</v>
      </c>
      <c r="C65" t="str">
        <f t="shared" si="0"/>
        <v>'KAMOPF','KAM OPERACIONES FACILITY'</v>
      </c>
    </row>
    <row r="66" spans="1:3" x14ac:dyDescent="0.35">
      <c r="A66" t="s">
        <v>3205</v>
      </c>
      <c r="B66" t="s">
        <v>3206</v>
      </c>
      <c r="C66" t="str">
        <f t="shared" si="0"/>
        <v>'KEYACM','KEY ACCOUNT MANAGER'</v>
      </c>
    </row>
    <row r="67" spans="1:3" x14ac:dyDescent="0.35">
      <c r="A67" t="s">
        <v>3226</v>
      </c>
      <c r="B67" t="s">
        <v>2872</v>
      </c>
      <c r="C67" t="str">
        <f t="shared" ref="C67:C100" si="1">_xlfn.CONCAT("'",A67,"','",B67,"'")</f>
        <v>'LIDBCD','LIDER BCD'</v>
      </c>
    </row>
    <row r="68" spans="1:3" x14ac:dyDescent="0.35">
      <c r="A68" t="s">
        <v>3222</v>
      </c>
      <c r="B68" t="s">
        <v>3223</v>
      </c>
      <c r="C68" t="str">
        <f t="shared" si="1"/>
        <v>'LIDEQU','LIDER DE EQUIPO'</v>
      </c>
    </row>
    <row r="69" spans="1:3" x14ac:dyDescent="0.35">
      <c r="A69" t="s">
        <v>3224</v>
      </c>
      <c r="B69" t="s">
        <v>2867</v>
      </c>
      <c r="C69" t="str">
        <f t="shared" si="1"/>
        <v>'LIDMIN','LIDER MINA'</v>
      </c>
    </row>
    <row r="70" spans="1:3" x14ac:dyDescent="0.35">
      <c r="A70" t="s">
        <v>3227</v>
      </c>
      <c r="B70" t="s">
        <v>3228</v>
      </c>
      <c r="C70" t="str">
        <f t="shared" si="1"/>
        <v>'LIDOPE','LIDER DE OPERACIONES'</v>
      </c>
    </row>
    <row r="71" spans="1:3" x14ac:dyDescent="0.35">
      <c r="A71" t="s">
        <v>3225</v>
      </c>
      <c r="B71" t="s">
        <v>2871</v>
      </c>
      <c r="C71" t="str">
        <f t="shared" si="1"/>
        <v>'LIDPLT','LIDER PLANTA'</v>
      </c>
    </row>
    <row r="72" spans="1:3" x14ac:dyDescent="0.35">
      <c r="A72" t="s">
        <v>3202</v>
      </c>
      <c r="B72" t="s">
        <v>2439</v>
      </c>
      <c r="C72" t="str">
        <f t="shared" si="1"/>
        <v>'MANTEN','MANTENCION'</v>
      </c>
    </row>
    <row r="73" spans="1:3" x14ac:dyDescent="0.35">
      <c r="A73" t="s">
        <v>3203</v>
      </c>
      <c r="B73" t="s">
        <v>3204</v>
      </c>
      <c r="C73" t="str">
        <f t="shared" si="1"/>
        <v>'MECANI','MECANICO'</v>
      </c>
    </row>
    <row r="74" spans="1:3" x14ac:dyDescent="0.35">
      <c r="A74" t="s">
        <v>3200</v>
      </c>
      <c r="B74" t="s">
        <v>3201</v>
      </c>
      <c r="C74" t="str">
        <f t="shared" si="1"/>
        <v>'OPEMIN','OPERARIO DE MINERIA'</v>
      </c>
    </row>
    <row r="75" spans="1:3" x14ac:dyDescent="0.35">
      <c r="A75" t="s">
        <v>3149</v>
      </c>
      <c r="B75" t="s">
        <v>3150</v>
      </c>
      <c r="C75" t="str">
        <f t="shared" si="1"/>
        <v>'PAISAJ','PAISAJISTA'</v>
      </c>
    </row>
    <row r="76" spans="1:3" x14ac:dyDescent="0.35">
      <c r="A76" t="s">
        <v>3168</v>
      </c>
      <c r="B76" t="s">
        <v>3169</v>
      </c>
      <c r="C76" t="str">
        <f t="shared" si="1"/>
        <v>'PLACDG','PLANNER CONTROL DE GESTION'</v>
      </c>
    </row>
    <row r="77" spans="1:3" x14ac:dyDescent="0.35">
      <c r="A77" t="s">
        <v>3164</v>
      </c>
      <c r="B77" t="s">
        <v>3165</v>
      </c>
      <c r="C77" t="str">
        <f t="shared" si="1"/>
        <v>'PLACOM','PLANNER COMERCIAL'</v>
      </c>
    </row>
    <row r="78" spans="1:3" x14ac:dyDescent="0.35">
      <c r="A78" t="s">
        <v>3155</v>
      </c>
      <c r="B78" t="s">
        <v>3156</v>
      </c>
      <c r="C78" t="str">
        <f t="shared" si="1"/>
        <v>'PLANIF','PLANIFICADOR'</v>
      </c>
    </row>
    <row r="79" spans="1:3" x14ac:dyDescent="0.35">
      <c r="A79" t="s">
        <v>3166</v>
      </c>
      <c r="B79" t="s">
        <v>3167</v>
      </c>
      <c r="C79" t="str">
        <f t="shared" si="1"/>
        <v>'PLAOPE','PLANNER OPERACIONES'</v>
      </c>
    </row>
    <row r="80" spans="1:3" x14ac:dyDescent="0.35">
      <c r="A80" t="s">
        <v>3218</v>
      </c>
      <c r="B80" t="s">
        <v>3219</v>
      </c>
      <c r="C80" t="str">
        <f t="shared" si="1"/>
        <v>'PRACTI','PRACTICANTE'</v>
      </c>
    </row>
    <row r="81" spans="1:3" x14ac:dyDescent="0.35">
      <c r="A81" t="s">
        <v>3157</v>
      </c>
      <c r="B81" t="s">
        <v>2775</v>
      </c>
      <c r="C81" t="str">
        <f t="shared" si="1"/>
        <v>'PRERIE','PREVENCIONISTA DE RIESGOS'</v>
      </c>
    </row>
    <row r="82" spans="1:3" x14ac:dyDescent="0.35">
      <c r="A82" t="s">
        <v>3170</v>
      </c>
      <c r="B82" t="s">
        <v>3171</v>
      </c>
      <c r="C82" t="str">
        <f t="shared" si="1"/>
        <v>'PRESID','PRESIDENTE'</v>
      </c>
    </row>
    <row r="83" spans="1:3" x14ac:dyDescent="0.35">
      <c r="A83" t="s">
        <v>3158</v>
      </c>
      <c r="B83" t="s">
        <v>3159</v>
      </c>
      <c r="C83" t="str">
        <f t="shared" si="1"/>
        <v>'REDCFA','RED CONECTIVIDAD FAENA'</v>
      </c>
    </row>
    <row r="84" spans="1:3" x14ac:dyDescent="0.35">
      <c r="A84" t="s">
        <v>3221</v>
      </c>
      <c r="B84" t="s">
        <v>3220</v>
      </c>
      <c r="C84" t="str">
        <f t="shared" si="1"/>
        <v>'RELFAC','RELACIONES LABORALES FACILITY'</v>
      </c>
    </row>
    <row r="85" spans="1:3" x14ac:dyDescent="0.35">
      <c r="A85" t="s">
        <v>3216</v>
      </c>
      <c r="B85" t="s">
        <v>3217</v>
      </c>
      <c r="C85" t="str">
        <f t="shared" si="1"/>
        <v>'SANITI','SANITIZACION'</v>
      </c>
    </row>
    <row r="86" spans="1:3" x14ac:dyDescent="0.35">
      <c r="A86" t="s">
        <v>3198</v>
      </c>
      <c r="B86" t="s">
        <v>3199</v>
      </c>
      <c r="C86" t="str">
        <f t="shared" si="1"/>
        <v>'SERGRL','SERVICIOS GENERALES'</v>
      </c>
    </row>
    <row r="87" spans="1:3" x14ac:dyDescent="0.35">
      <c r="A87" t="s">
        <v>3189</v>
      </c>
      <c r="B87" t="s">
        <v>3193</v>
      </c>
      <c r="C87" t="str">
        <f t="shared" si="1"/>
        <v>'SUBCDG','SUB GERENTE DE CONTROL DE GESTION'</v>
      </c>
    </row>
    <row r="88" spans="1:3" x14ac:dyDescent="0.35">
      <c r="A88" t="s">
        <v>3190</v>
      </c>
      <c r="B88" t="s">
        <v>3196</v>
      </c>
      <c r="C88" t="str">
        <f t="shared" si="1"/>
        <v>'SUBCTB','SUB GERENTE DE CONTABILIDAD'</v>
      </c>
    </row>
    <row r="89" spans="1:3" x14ac:dyDescent="0.35">
      <c r="A89" t="s">
        <v>3194</v>
      </c>
      <c r="B89" t="s">
        <v>3195</v>
      </c>
      <c r="C89" t="str">
        <f t="shared" si="1"/>
        <v>'SUBFIN','SUB GERENTE DE FINANZAS'</v>
      </c>
    </row>
    <row r="90" spans="1:3" x14ac:dyDescent="0.35">
      <c r="A90" t="s">
        <v>3141</v>
      </c>
      <c r="B90" t="s">
        <v>3142</v>
      </c>
      <c r="C90" t="str">
        <f t="shared" si="1"/>
        <v>'SUBOPE','SUB GERENTE DE OPERACIONES'</v>
      </c>
    </row>
    <row r="91" spans="1:3" x14ac:dyDescent="0.35">
      <c r="A91" t="s">
        <v>3191</v>
      </c>
      <c r="B91" t="s">
        <v>3197</v>
      </c>
      <c r="C91" t="str">
        <f t="shared" si="1"/>
        <v>'SUBPDR','SUB GERENTE DE PREVENCION DE RIESGOS'</v>
      </c>
    </row>
    <row r="92" spans="1:3" x14ac:dyDescent="0.35">
      <c r="A92" t="s">
        <v>3188</v>
      </c>
      <c r="B92" t="s">
        <v>3192</v>
      </c>
      <c r="C92" t="str">
        <f t="shared" si="1"/>
        <v>'SUBRHU','SUB GERENTE DE RECURSOS HUMANOS'</v>
      </c>
    </row>
    <row r="93" spans="1:3" x14ac:dyDescent="0.35">
      <c r="A93" t="s">
        <v>3139</v>
      </c>
      <c r="B93" t="s">
        <v>3140</v>
      </c>
      <c r="C93" t="str">
        <f t="shared" si="1"/>
        <v>'SUPASE','SUPERVISOR DE ASEO'</v>
      </c>
    </row>
    <row r="94" spans="1:3" x14ac:dyDescent="0.35">
      <c r="A94" t="s">
        <v>3184</v>
      </c>
      <c r="B94" t="s">
        <v>3185</v>
      </c>
      <c r="C94" t="str">
        <f t="shared" si="1"/>
        <v>'SUPCDC','SUPERVISOR DE CASA DE CAMBIO'</v>
      </c>
    </row>
    <row r="95" spans="1:3" x14ac:dyDescent="0.35">
      <c r="A95" t="s">
        <v>3182</v>
      </c>
      <c r="B95" t="s">
        <v>3183</v>
      </c>
      <c r="C95" t="str">
        <f t="shared" si="1"/>
        <v>'SUPGRL','SUPERVISOR GENERAL'</v>
      </c>
    </row>
    <row r="96" spans="1:3" x14ac:dyDescent="0.35">
      <c r="A96" t="s">
        <v>3186</v>
      </c>
      <c r="B96" t="s">
        <v>3187</v>
      </c>
      <c r="C96" t="str">
        <f t="shared" si="1"/>
        <v>'SUPINF','SUPERVISOR DE INFRAESTRUCTURA'</v>
      </c>
    </row>
    <row r="97" spans="1:3" x14ac:dyDescent="0.35">
      <c r="A97" t="s">
        <v>3138</v>
      </c>
      <c r="B97" t="s">
        <v>3137</v>
      </c>
      <c r="C97" t="str">
        <f t="shared" si="1"/>
        <v>'SUPOPE','SUPERVISOR DE OPERACIONES'</v>
      </c>
    </row>
    <row r="98" spans="1:3" x14ac:dyDescent="0.35">
      <c r="A98" t="s">
        <v>3147</v>
      </c>
      <c r="B98" t="s">
        <v>3148</v>
      </c>
      <c r="C98" t="str">
        <f t="shared" si="1"/>
        <v>'SUPPAI','SUPERVISOR DE PAISAJISMO'</v>
      </c>
    </row>
    <row r="99" spans="1:3" x14ac:dyDescent="0.35">
      <c r="A99" t="s">
        <v>3180</v>
      </c>
      <c r="B99" t="s">
        <v>3181</v>
      </c>
      <c r="C99" t="str">
        <f t="shared" si="1"/>
        <v>'SUPTUR','SUPERVISOR DE TURNO'</v>
      </c>
    </row>
    <row r="100" spans="1:3" x14ac:dyDescent="0.35">
      <c r="A100" t="s">
        <v>3135</v>
      </c>
      <c r="B100" t="s">
        <v>3136</v>
      </c>
      <c r="C100" t="str">
        <f t="shared" si="1"/>
        <v>'TECCPM','TECNICO EN COMPUTACION'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EAC7-A768-4EF7-A1FA-F78D75CD23D9}">
  <sheetPr filterMode="1"/>
  <dimension ref="A1:L355"/>
  <sheetViews>
    <sheetView zoomScale="70" zoomScaleNormal="70" workbookViewId="0">
      <pane ySplit="1" topLeftCell="A2" activePane="bottomLeft" state="frozen"/>
      <selection activeCell="F1" sqref="F1"/>
      <selection pane="bottomLeft" activeCell="L209" sqref="L209:L345"/>
    </sheetView>
  </sheetViews>
  <sheetFormatPr baseColWidth="10" defaultRowHeight="14.5" x14ac:dyDescent="0.35"/>
  <cols>
    <col min="1" max="1" width="14.453125" customWidth="1"/>
    <col min="2" max="2" width="18" customWidth="1"/>
    <col min="3" max="3" width="37.26953125" customWidth="1"/>
    <col min="4" max="8" width="14.7265625" customWidth="1"/>
    <col min="9" max="11" width="14.1796875" customWidth="1"/>
    <col min="12" max="12" width="227.08984375" customWidth="1"/>
  </cols>
  <sheetData>
    <row r="1" spans="1:12" x14ac:dyDescent="0.35">
      <c r="A1" s="75" t="s">
        <v>2662</v>
      </c>
      <c r="B1" s="75" t="s">
        <v>2373</v>
      </c>
      <c r="C1" s="75" t="s">
        <v>2375</v>
      </c>
      <c r="D1" s="75" t="s">
        <v>2376</v>
      </c>
      <c r="E1" s="75" t="s">
        <v>2378</v>
      </c>
      <c r="F1" s="75" t="s">
        <v>2379</v>
      </c>
      <c r="G1" s="75" t="s">
        <v>2381</v>
      </c>
      <c r="H1" s="77" t="s">
        <v>2383</v>
      </c>
      <c r="I1" s="77" t="s">
        <v>2897</v>
      </c>
      <c r="J1" s="75" t="s">
        <v>3051</v>
      </c>
      <c r="K1" s="75" t="s">
        <v>3242</v>
      </c>
    </row>
    <row r="2" spans="1:12" hidden="1" x14ac:dyDescent="0.35">
      <c r="A2" s="1"/>
      <c r="B2" s="30" t="s">
        <v>2350</v>
      </c>
      <c r="C2" s="1" t="s">
        <v>2663</v>
      </c>
      <c r="D2" s="1" t="s">
        <v>2432</v>
      </c>
      <c r="E2" s="1"/>
      <c r="F2" s="1" t="s">
        <v>2365</v>
      </c>
      <c r="G2" s="5" t="s">
        <v>1815</v>
      </c>
      <c r="H2" s="5">
        <v>90</v>
      </c>
      <c r="I2" s="1" t="s">
        <v>2949</v>
      </c>
      <c r="J2" s="11" t="s">
        <v>3138</v>
      </c>
      <c r="K2" s="11">
        <v>120202</v>
      </c>
      <c r="L2" t="str">
        <f>_xlfn.CONCAT("INSERT INTO usuarios (id_usuarios, C_TUSUARIO, NOMBRE, C_UBICACION, MAIL, C_DEPTO, C_EMPRESA, CELULAR, C_INSTALACION, C_CARGO, C_CENCO) VALUES (NULL,'",B2,"','",C2,"','",D2,"','",E2,"','",F2,"','",G2,"','",H2,"','",I2,"','",J2,"','",K2,"'),")</f>
        <v>INSERT INTO usuarios (id_usuarios, C_TUSUARIO, NOMBRE, C_UBICACION, MAIL, C_DEPTO, C_EMPRESA, CELULAR, C_INSTALACION, C_CARGO, C_CENCO) VALUES (NULL,'OPT','RODRIGO ESQUIVEL','CNP','','OFS','CYG','90','ERLCNP','SUPOPE','120202'),</v>
      </c>
    </row>
    <row r="3" spans="1:12" hidden="1" x14ac:dyDescent="0.35">
      <c r="A3" s="1"/>
      <c r="B3" s="30" t="s">
        <v>2350</v>
      </c>
      <c r="C3" s="1" t="s">
        <v>2664</v>
      </c>
      <c r="D3" s="2" t="s">
        <v>2386</v>
      </c>
      <c r="E3" s="2"/>
      <c r="F3" s="1" t="s">
        <v>2365</v>
      </c>
      <c r="G3" s="5" t="s">
        <v>1815</v>
      </c>
      <c r="H3" s="5">
        <v>90</v>
      </c>
      <c r="I3" s="2" t="s">
        <v>2909</v>
      </c>
      <c r="J3" s="11" t="s">
        <v>3138</v>
      </c>
      <c r="K3" s="19">
        <v>120013</v>
      </c>
      <c r="L3" t="str">
        <f>_xlfn.CONCAT( "(NULL,'",B3,"','",C3,"','",D3,"','",E3,"','",F3,"','",G3,"','",H3,"','",I3,"','",J3,"','",K3,"'),")</f>
        <v>(NULL,'OPT','CD LO AGUIRRE','REN','','OFS','CYG','90','CLAREN','SUPOPE','120013'),</v>
      </c>
    </row>
    <row r="4" spans="1:12" hidden="1" x14ac:dyDescent="0.35">
      <c r="A4" s="1"/>
      <c r="B4" s="30" t="s">
        <v>2350</v>
      </c>
      <c r="C4" s="1" t="s">
        <v>2665</v>
      </c>
      <c r="D4" s="1" t="s">
        <v>2399</v>
      </c>
      <c r="E4" s="1"/>
      <c r="F4" s="1" t="s">
        <v>2365</v>
      </c>
      <c r="G4" s="5" t="s">
        <v>1815</v>
      </c>
      <c r="H4" s="5">
        <v>90</v>
      </c>
      <c r="I4" s="1" t="s">
        <v>3013</v>
      </c>
      <c r="J4" s="11" t="s">
        <v>3138</v>
      </c>
      <c r="K4" s="11">
        <v>120225</v>
      </c>
      <c r="L4" t="str">
        <f>_xlfn.CONCAT( "(NULL,'",B4,"','",C4,"','",D4,"','",E4,"','",F4,"','",G4,"','",H4,"','",I4,"','",J4,"','",K4,"'),")</f>
        <v>(NULL,'OPT','VERALLIA','ANT','','OFS','CYG','90','VERANT','SUPOPE','120225'),</v>
      </c>
    </row>
    <row r="5" spans="1:12" x14ac:dyDescent="0.35">
      <c r="A5" s="1">
        <f>VLOOKUP(C5,usuarios__5[#All],2,FALSE)</f>
        <v>304</v>
      </c>
      <c r="B5" s="30" t="s">
        <v>2350</v>
      </c>
      <c r="C5" s="1" t="s">
        <v>2572</v>
      </c>
      <c r="D5" s="41" t="s">
        <v>2386</v>
      </c>
      <c r="E5" s="41"/>
      <c r="F5" s="1" t="s">
        <v>2365</v>
      </c>
      <c r="G5" s="5" t="s">
        <v>1815</v>
      </c>
      <c r="H5" s="5"/>
      <c r="I5" s="41" t="s">
        <v>2964</v>
      </c>
      <c r="J5" s="19" t="s">
        <v>3059</v>
      </c>
      <c r="K5" s="19">
        <v>120003</v>
      </c>
      <c r="L5" t="str">
        <f>_xlfn.CONCAT("UPDATE usuarios SET c_instalacion ='",I5,"', c_cargo='",J5,"', c_cenco='",K5,"' WHERE id_usuarios = ",A5)</f>
        <v>UPDATE usuarios SET c_instalacion ='MPAREN', c_cargo='ASIADM', c_cenco='120003' WHERE id_usuarios = 304</v>
      </c>
    </row>
    <row r="6" spans="1:12" hidden="1" x14ac:dyDescent="0.35">
      <c r="A6" s="1"/>
      <c r="B6" s="30" t="s">
        <v>2350</v>
      </c>
      <c r="C6" s="1" t="s">
        <v>2666</v>
      </c>
      <c r="D6" s="1" t="s">
        <v>2432</v>
      </c>
      <c r="E6" s="1"/>
      <c r="F6" s="1" t="s">
        <v>2365</v>
      </c>
      <c r="G6" s="5" t="s">
        <v>1815</v>
      </c>
      <c r="H6" s="5">
        <v>90</v>
      </c>
      <c r="I6" s="1" t="s">
        <v>2970</v>
      </c>
      <c r="J6" s="11" t="s">
        <v>3139</v>
      </c>
      <c r="K6" s="11">
        <v>120007</v>
      </c>
      <c r="L6" t="str">
        <f>_xlfn.CONCAT( "(NULL,'",B6,"','",C6,"','",D6,"','",E6,"','",F6,"','",G6,"','",H6,"','",I6,"','",J6,"','",K6,"'),")</f>
        <v>(NULL,'OPT','RICHARD CANTO','CNP','','OFS','CYG','90','MPLCNP','SUPASE','120007'),</v>
      </c>
    </row>
    <row r="7" spans="1:12" x14ac:dyDescent="0.35">
      <c r="A7" s="1">
        <f>VLOOKUP(C7,usuarios__5[#All],2,FALSE)</f>
        <v>349</v>
      </c>
      <c r="B7" s="38" t="s">
        <v>2352</v>
      </c>
      <c r="C7" s="1" t="s">
        <v>2546</v>
      </c>
      <c r="D7" s="2" t="s">
        <v>2386</v>
      </c>
      <c r="E7" s="2"/>
      <c r="F7" s="1" t="s">
        <v>2365</v>
      </c>
      <c r="G7" s="5" t="s">
        <v>1815</v>
      </c>
      <c r="H7" s="5"/>
      <c r="I7" s="2" t="s">
        <v>3014</v>
      </c>
      <c r="J7" s="19" t="s">
        <v>3141</v>
      </c>
      <c r="K7" s="19">
        <v>40001</v>
      </c>
      <c r="L7" t="str">
        <f>_xlfn.CONCAT("UPDATE usuarios SET c_instalacion ='",I7,"', c_cargo='",J7,"', c_cenco='",K7,"' WHERE id_usuarios = ",A7)</f>
        <v>UPDATE usuarios SET c_instalacion ='ADMREN', c_cargo='SUBOPE', c_cenco='40001' WHERE id_usuarios = 349</v>
      </c>
    </row>
    <row r="8" spans="1:12" hidden="1" x14ac:dyDescent="0.35">
      <c r="A8" s="1"/>
      <c r="B8" s="30" t="s">
        <v>2350</v>
      </c>
      <c r="C8" s="1" t="s">
        <v>2667</v>
      </c>
      <c r="D8" s="1" t="s">
        <v>2386</v>
      </c>
      <c r="E8" s="1"/>
      <c r="F8" s="1" t="s">
        <v>2365</v>
      </c>
      <c r="G8" s="5" t="s">
        <v>1815</v>
      </c>
      <c r="H8" s="5">
        <v>90</v>
      </c>
      <c r="I8" s="1" t="s">
        <v>2927</v>
      </c>
      <c r="J8" s="11" t="s">
        <v>3138</v>
      </c>
      <c r="K8" s="11">
        <v>120102</v>
      </c>
      <c r="L8" t="str">
        <f>_xlfn.CONCAT( "(NULL,'",B8,"','",C8,"','",D8,"','",E8,"','",F8,"','",G8,"','",H8,"','",I8,"','",J8,"','",K8,"'),")</f>
        <v>(NULL,'OPT','SUPERVISOR COSTANERA CENTER','REN','','OFS','CYG','90','COCREN','SUPOPE','120102'),</v>
      </c>
    </row>
    <row r="9" spans="1:12" x14ac:dyDescent="0.35">
      <c r="A9" s="1">
        <f>VLOOKUP(C9,usuarios__5[#All],2,FALSE)</f>
        <v>374</v>
      </c>
      <c r="B9" s="38" t="s">
        <v>2353</v>
      </c>
      <c r="C9" s="1" t="s">
        <v>2580</v>
      </c>
      <c r="D9" s="41" t="s">
        <v>2386</v>
      </c>
      <c r="E9" s="41"/>
      <c r="F9" s="1" t="s">
        <v>2365</v>
      </c>
      <c r="G9" s="5" t="s">
        <v>1815</v>
      </c>
      <c r="H9" s="5"/>
      <c r="I9" s="41" t="s">
        <v>2972</v>
      </c>
      <c r="J9" s="19" t="s">
        <v>3143</v>
      </c>
      <c r="K9" s="19">
        <v>120001</v>
      </c>
      <c r="L9" t="str">
        <f>_xlfn.CONCAT("UPDATE usuarios SET c_instalacion ='",I9,"', c_cargo='",J9,"', c_cenco='",K9,"' WHERE id_usuarios = ",A9)</f>
        <v>UPDATE usuarios SET c_instalacion ='MPOREN', c_cargo='JEFSER', c_cenco='120001' WHERE id_usuarios = 374</v>
      </c>
    </row>
    <row r="10" spans="1:12" hidden="1" x14ac:dyDescent="0.35">
      <c r="A10" s="1"/>
      <c r="B10" s="30" t="s">
        <v>2350</v>
      </c>
      <c r="C10" s="1" t="s">
        <v>2668</v>
      </c>
      <c r="D10" s="1" t="s">
        <v>2386</v>
      </c>
      <c r="E10" s="1"/>
      <c r="F10" s="1" t="s">
        <v>2365</v>
      </c>
      <c r="G10" s="5" t="s">
        <v>1815</v>
      </c>
      <c r="H10" s="5">
        <v>90</v>
      </c>
      <c r="I10" s="1" t="s">
        <v>2940</v>
      </c>
      <c r="J10" s="11" t="s">
        <v>3139</v>
      </c>
      <c r="K10" s="11">
        <v>120179</v>
      </c>
      <c r="L10" t="str">
        <f t="shared" ref="L10:L13" si="0">_xlfn.CONCAT( "(NULL,'",B10,"','",C10,"','",D10,"','",E10,"','",F10,"','",G10,"','",H10,"','",I10,"','",J10,"','",K10,"'),")</f>
        <v>(NULL,'OPT','JOHANNA DAVILA','REN','','OFS','CYG','90','ECEREN','SUPASE','120179'),</v>
      </c>
    </row>
    <row r="11" spans="1:12" hidden="1" x14ac:dyDescent="0.35">
      <c r="A11" s="1"/>
      <c r="B11" s="30" t="s">
        <v>2350</v>
      </c>
      <c r="C11" s="1" t="s">
        <v>2669</v>
      </c>
      <c r="D11" s="2" t="s">
        <v>2432</v>
      </c>
      <c r="E11" s="2"/>
      <c r="F11" s="1" t="s">
        <v>2365</v>
      </c>
      <c r="G11" s="5" t="s">
        <v>1815</v>
      </c>
      <c r="H11" s="5">
        <v>90</v>
      </c>
      <c r="I11" s="2" t="s">
        <v>3011</v>
      </c>
      <c r="J11" s="19" t="s">
        <v>3128</v>
      </c>
      <c r="K11" s="19">
        <v>120227</v>
      </c>
      <c r="L11" t="str">
        <f t="shared" si="0"/>
        <v>(NULL,'OPT','JOSE CALFUNADO','CNP','','OFS','CYG','90','UACCNP','GUASEG','120227'),</v>
      </c>
    </row>
    <row r="12" spans="1:12" hidden="1" x14ac:dyDescent="0.35">
      <c r="A12" s="1"/>
      <c r="B12" s="30" t="s">
        <v>2350</v>
      </c>
      <c r="C12" s="1" t="s">
        <v>2670</v>
      </c>
      <c r="D12" s="2" t="s">
        <v>2432</v>
      </c>
      <c r="E12" s="2"/>
      <c r="F12" s="1" t="s">
        <v>2365</v>
      </c>
      <c r="G12" s="5" t="s">
        <v>1815</v>
      </c>
      <c r="H12" s="5">
        <v>90</v>
      </c>
      <c r="I12" s="2" t="s">
        <v>3011</v>
      </c>
      <c r="J12" s="19" t="s">
        <v>3128</v>
      </c>
      <c r="K12" s="11">
        <v>120227</v>
      </c>
      <c r="L12" t="str">
        <f t="shared" si="0"/>
        <v>(NULL,'OPT','JEFE TURNO','CNP','','OFS','CYG','90','UACCNP','GUASEG','120227'),</v>
      </c>
    </row>
    <row r="13" spans="1:12" hidden="1" x14ac:dyDescent="0.35">
      <c r="A13" s="1"/>
      <c r="B13" s="30" t="s">
        <v>2350</v>
      </c>
      <c r="C13" s="1" t="s">
        <v>2671</v>
      </c>
      <c r="D13" s="1" t="s">
        <v>2432</v>
      </c>
      <c r="E13" s="1"/>
      <c r="F13" s="1" t="s">
        <v>2365</v>
      </c>
      <c r="G13" s="5" t="s">
        <v>1815</v>
      </c>
      <c r="H13" s="5">
        <v>90</v>
      </c>
      <c r="I13" s="1" t="s">
        <v>2978</v>
      </c>
      <c r="J13" s="19" t="s">
        <v>3059</v>
      </c>
      <c r="K13" s="11">
        <v>120005</v>
      </c>
      <c r="L13" t="str">
        <f t="shared" si="0"/>
        <v>(NULL,'OPT','VIRGINIA OSORIO','CNP','','OFS','CYG','90','MPTCNP','ASIADM','120005'),</v>
      </c>
    </row>
    <row r="14" spans="1:12" x14ac:dyDescent="0.35">
      <c r="A14" s="1">
        <f>VLOOKUP(C14,usuarios__5[#All],2,FALSE)</f>
        <v>404</v>
      </c>
      <c r="B14" s="38" t="s">
        <v>2353</v>
      </c>
      <c r="C14" s="1" t="s">
        <v>2431</v>
      </c>
      <c r="D14" s="1" t="s">
        <v>2432</v>
      </c>
      <c r="E14" s="1"/>
      <c r="F14" s="1" t="s">
        <v>2365</v>
      </c>
      <c r="G14" s="5" t="s">
        <v>1815</v>
      </c>
      <c r="H14" s="5"/>
      <c r="I14" s="1" t="s">
        <v>2978</v>
      </c>
      <c r="J14" s="19" t="s">
        <v>3143</v>
      </c>
      <c r="K14" s="19">
        <v>120005</v>
      </c>
      <c r="L14" t="str">
        <f>_xlfn.CONCAT("UPDATE usuarios SET c_instalacion ='",I14,"', c_cargo='",J14,"', c_cenco='",K14,"' WHERE id_usuarios = ",A14)</f>
        <v>UPDATE usuarios SET c_instalacion ='MPTCNP', c_cargo='JEFSER', c_cenco='120005' WHERE id_usuarios = 404</v>
      </c>
    </row>
    <row r="15" spans="1:12" hidden="1" x14ac:dyDescent="0.35">
      <c r="A15" s="1"/>
      <c r="B15" s="30" t="s">
        <v>2350</v>
      </c>
      <c r="C15" s="1" t="s">
        <v>2672</v>
      </c>
      <c r="D15" s="1" t="s">
        <v>2432</v>
      </c>
      <c r="E15" s="1"/>
      <c r="F15" s="1" t="s">
        <v>2365</v>
      </c>
      <c r="G15" s="5" t="s">
        <v>1815</v>
      </c>
      <c r="H15" s="5">
        <v>90</v>
      </c>
      <c r="I15" s="1" t="s">
        <v>2978</v>
      </c>
      <c r="J15" s="11" t="s">
        <v>3138</v>
      </c>
      <c r="K15" s="11">
        <v>120005</v>
      </c>
      <c r="L15" t="str">
        <f t="shared" ref="L15:L18" si="1">_xlfn.CONCAT( "(NULL,'",B15,"','",C15,"','",D15,"','",E15,"','",F15,"','",G15,"','",H15,"','",I15,"','",J15,"','",K15,"'),")</f>
        <v>(NULL,'OPT','SUPERVISORES PLAZA TREBOL','CNP','','OFS','CYG','90','MPTCNP','SUPOPE','120005'),</v>
      </c>
    </row>
    <row r="16" spans="1:12" hidden="1" x14ac:dyDescent="0.35">
      <c r="A16" s="1"/>
      <c r="B16" s="30" t="s">
        <v>2350</v>
      </c>
      <c r="C16" s="1" t="s">
        <v>2673</v>
      </c>
      <c r="D16" s="2" t="s">
        <v>2407</v>
      </c>
      <c r="E16" s="2"/>
      <c r="F16" s="1" t="s">
        <v>2365</v>
      </c>
      <c r="G16" s="5" t="s">
        <v>1815</v>
      </c>
      <c r="H16" s="5">
        <v>90</v>
      </c>
      <c r="I16" s="2" t="s">
        <v>3004</v>
      </c>
      <c r="J16" s="11" t="s">
        <v>3139</v>
      </c>
      <c r="K16" s="19">
        <v>120109</v>
      </c>
      <c r="L16" t="str">
        <f t="shared" si="1"/>
        <v>(NULL,'OPT','ALEXANDRA QUINONES','RCG','','OFS','CYG','90','PRARCG','SUPASE','120109'),</v>
      </c>
    </row>
    <row r="17" spans="1:12" hidden="1" x14ac:dyDescent="0.35">
      <c r="A17" s="1"/>
      <c r="B17" s="30" t="s">
        <v>2350</v>
      </c>
      <c r="C17" s="1" t="s">
        <v>2674</v>
      </c>
      <c r="D17" s="1" t="s">
        <v>2432</v>
      </c>
      <c r="E17" s="1"/>
      <c r="F17" s="1" t="s">
        <v>2365</v>
      </c>
      <c r="G17" s="5" t="s">
        <v>1815</v>
      </c>
      <c r="H17" s="5">
        <v>90</v>
      </c>
      <c r="I17" s="1" t="s">
        <v>2978</v>
      </c>
      <c r="J17" s="11" t="s">
        <v>3149</v>
      </c>
      <c r="K17" s="11">
        <v>120005</v>
      </c>
      <c r="L17" t="str">
        <f t="shared" si="1"/>
        <v>(NULL,'OPT','VALESKA VARGAS','CNP','','OFS','CYG','90','MPTCNP','PAISAJ','120005'),</v>
      </c>
    </row>
    <row r="18" spans="1:12" hidden="1" x14ac:dyDescent="0.35">
      <c r="A18" s="1"/>
      <c r="B18" s="38" t="s">
        <v>2353</v>
      </c>
      <c r="C18" s="1" t="s">
        <v>2675</v>
      </c>
      <c r="D18" s="2" t="s">
        <v>2386</v>
      </c>
      <c r="E18" s="2"/>
      <c r="F18" s="1" t="s">
        <v>2365</v>
      </c>
      <c r="G18" s="5" t="s">
        <v>1815</v>
      </c>
      <c r="H18" s="5">
        <v>90</v>
      </c>
      <c r="I18" s="2" t="s">
        <v>3014</v>
      </c>
      <c r="J18" s="19" t="s">
        <v>3151</v>
      </c>
      <c r="K18" s="19">
        <v>40001</v>
      </c>
      <c r="L18" t="str">
        <f t="shared" si="1"/>
        <v>(NULL,'TAC','CRISTOBAL ACEVEDO','REN','','OFS','CYG','90','ADMREN','JEFSEG','40001'),</v>
      </c>
    </row>
    <row r="19" spans="1:12" x14ac:dyDescent="0.35">
      <c r="A19" s="1">
        <f>VLOOKUP(C19,usuarios__5[#All],2,FALSE)</f>
        <v>372</v>
      </c>
      <c r="B19" s="38" t="s">
        <v>2353</v>
      </c>
      <c r="C19" s="1" t="s">
        <v>2460</v>
      </c>
      <c r="D19" s="1" t="s">
        <v>2432</v>
      </c>
      <c r="E19" s="1"/>
      <c r="F19" s="1" t="s">
        <v>2359</v>
      </c>
      <c r="G19" s="5" t="s">
        <v>1815</v>
      </c>
      <c r="H19" s="5"/>
      <c r="I19" s="1" t="s">
        <v>3018</v>
      </c>
      <c r="J19" s="11" t="s">
        <v>3153</v>
      </c>
      <c r="K19" s="11">
        <v>50001</v>
      </c>
      <c r="L19" t="str">
        <f>_xlfn.CONCAT("UPDATE usuarios SET c_instalacion ='",I19,"', c_cargo='",J19,"', c_cenco='",K19,"' WHERE id_usuarios = ",A19)</f>
        <v>UPDATE usuarios SET c_instalacion ='ADMCNP', c_cargo='JEFPDR', c_cenco='50001' WHERE id_usuarios = 372</v>
      </c>
    </row>
    <row r="20" spans="1:12" hidden="1" x14ac:dyDescent="0.35">
      <c r="A20" s="1"/>
      <c r="B20" s="30" t="s">
        <v>2350</v>
      </c>
      <c r="C20" s="1" t="s">
        <v>2676</v>
      </c>
      <c r="D20" s="2" t="s">
        <v>2386</v>
      </c>
      <c r="E20" s="2"/>
      <c r="F20" s="1" t="s">
        <v>2365</v>
      </c>
      <c r="G20" s="5" t="s">
        <v>1815</v>
      </c>
      <c r="H20" s="5">
        <v>90</v>
      </c>
      <c r="I20" s="2" t="s">
        <v>3014</v>
      </c>
      <c r="J20" s="11" t="s">
        <v>3139</v>
      </c>
      <c r="K20" s="19">
        <v>40001</v>
      </c>
      <c r="L20" t="str">
        <f t="shared" ref="L20:L27" si="2">_xlfn.CONCAT( "(NULL,'",B20,"','",C20,"','",D20,"','",E20,"','",F20,"','",G20,"','",H20,"','",I20,"','",J20,"','",K20,"'),")</f>
        <v>(NULL,'OPT','TERESA CASTRO','REN','','OFS','CYG','90','ADMREN','SUPASE','40001'),</v>
      </c>
    </row>
    <row r="21" spans="1:12" hidden="1" x14ac:dyDescent="0.35">
      <c r="A21" s="1"/>
      <c r="B21" s="30" t="s">
        <v>2350</v>
      </c>
      <c r="C21" s="1" t="s">
        <v>2677</v>
      </c>
      <c r="D21" s="1" t="s">
        <v>2386</v>
      </c>
      <c r="E21" s="1"/>
      <c r="F21" s="1" t="s">
        <v>2365</v>
      </c>
      <c r="G21" s="5" t="s">
        <v>1815</v>
      </c>
      <c r="H21" s="5">
        <v>90</v>
      </c>
      <c r="I21" s="1" t="s">
        <v>2996</v>
      </c>
      <c r="J21" s="19" t="s">
        <v>3128</v>
      </c>
      <c r="K21" s="11">
        <v>120182</v>
      </c>
      <c r="L21" t="str">
        <f t="shared" si="2"/>
        <v>(NULL,'OPT','PORTERIA ORICA LAMPA','REN','','OFS','CYG','90','ORLREN','GUASEG','120182'),</v>
      </c>
    </row>
    <row r="22" spans="1:12" hidden="1" x14ac:dyDescent="0.35">
      <c r="A22" s="1"/>
      <c r="B22" s="30" t="s">
        <v>2350</v>
      </c>
      <c r="C22" s="1" t="s">
        <v>2678</v>
      </c>
      <c r="D22" s="41" t="s">
        <v>2386</v>
      </c>
      <c r="E22" s="41"/>
      <c r="F22" s="1" t="s">
        <v>2365</v>
      </c>
      <c r="G22" s="5" t="s">
        <v>1815</v>
      </c>
      <c r="H22" s="5">
        <v>90</v>
      </c>
      <c r="I22" s="41" t="s">
        <v>2974</v>
      </c>
      <c r="J22" s="19" t="s">
        <v>3059</v>
      </c>
      <c r="K22" s="24">
        <v>120002</v>
      </c>
      <c r="L22" t="str">
        <f t="shared" si="2"/>
        <v>(NULL,'OPT','PAULA QUEZADA','REN','','OFS','CYG','90','MPSREN','ASIADM','120002'),</v>
      </c>
    </row>
    <row r="23" spans="1:12" hidden="1" x14ac:dyDescent="0.35">
      <c r="A23" s="1"/>
      <c r="B23" s="30" t="s">
        <v>2350</v>
      </c>
      <c r="C23" s="1" t="s">
        <v>2679</v>
      </c>
      <c r="D23" s="1" t="s">
        <v>2399</v>
      </c>
      <c r="E23" s="1"/>
      <c r="F23" s="1" t="s">
        <v>2365</v>
      </c>
      <c r="G23" s="5" t="s">
        <v>1815</v>
      </c>
      <c r="H23" s="5">
        <v>90</v>
      </c>
      <c r="I23" s="1" t="s">
        <v>3020</v>
      </c>
      <c r="J23" s="11" t="s">
        <v>3138</v>
      </c>
      <c r="K23" s="19">
        <v>40001</v>
      </c>
      <c r="L23" t="str">
        <f t="shared" si="2"/>
        <v>(NULL,'OPT','NELSON ROJAS','ANT','','OFS','CYG','90','ADMANT','SUPOPE','40001'),</v>
      </c>
    </row>
    <row r="24" spans="1:12" hidden="1" x14ac:dyDescent="0.35">
      <c r="A24" s="1"/>
      <c r="B24" s="30" t="s">
        <v>2350</v>
      </c>
      <c r="C24" s="1" t="s">
        <v>2680</v>
      </c>
      <c r="D24" s="2" t="s">
        <v>2386</v>
      </c>
      <c r="E24" s="2"/>
      <c r="F24" s="1" t="s">
        <v>2365</v>
      </c>
      <c r="G24" s="5" t="s">
        <v>1815</v>
      </c>
      <c r="H24" s="5">
        <v>90</v>
      </c>
      <c r="I24" s="2" t="s">
        <v>3014</v>
      </c>
      <c r="J24" s="11" t="s">
        <v>3139</v>
      </c>
      <c r="K24" s="19">
        <v>40001</v>
      </c>
      <c r="L24" t="str">
        <f t="shared" si="2"/>
        <v>(NULL,'OPT','SONIA ARRIAGADA','REN','','OFS','CYG','90','ADMREN','SUPASE','40001'),</v>
      </c>
    </row>
    <row r="25" spans="1:12" hidden="1" x14ac:dyDescent="0.35">
      <c r="A25" s="1"/>
      <c r="B25" s="30" t="s">
        <v>2350</v>
      </c>
      <c r="C25" s="1" t="s">
        <v>2681</v>
      </c>
      <c r="D25" s="41" t="s">
        <v>2386</v>
      </c>
      <c r="E25" s="41"/>
      <c r="F25" s="1" t="s">
        <v>2365</v>
      </c>
      <c r="G25" s="5" t="s">
        <v>1815</v>
      </c>
      <c r="H25" s="5">
        <v>90</v>
      </c>
      <c r="I25" s="1" t="s">
        <v>2968</v>
      </c>
      <c r="J25" s="11" t="s">
        <v>3139</v>
      </c>
      <c r="K25" s="11">
        <v>120041</v>
      </c>
      <c r="L25" t="str">
        <f t="shared" si="2"/>
        <v>(NULL,'OPT','ERICA ACOSTA','REN','','OFS','CYG','90','MPIREN','SUPASE','120041'),</v>
      </c>
    </row>
    <row r="26" spans="1:12" hidden="1" x14ac:dyDescent="0.35">
      <c r="A26" s="1"/>
      <c r="B26" s="38" t="s">
        <v>2353</v>
      </c>
      <c r="C26" s="1" t="s">
        <v>2471</v>
      </c>
      <c r="D26" s="1" t="s">
        <v>2451</v>
      </c>
      <c r="E26" s="1"/>
      <c r="F26" s="2" t="s">
        <v>2361</v>
      </c>
      <c r="G26" s="5" t="s">
        <v>1815</v>
      </c>
      <c r="H26" s="5">
        <v>90</v>
      </c>
      <c r="I26" s="1" t="s">
        <v>3007</v>
      </c>
      <c r="J26" s="19" t="s">
        <v>3049</v>
      </c>
      <c r="K26" s="11">
        <v>70001</v>
      </c>
      <c r="L26" t="str">
        <f t="shared" si="2"/>
        <v>(NULL,'TAC','RECLUTAMIENTO Y SELECCION','CAL','','RYS','CYG','90','PUSCAL','ANARYS','70001'),</v>
      </c>
    </row>
    <row r="27" spans="1:12" hidden="1" x14ac:dyDescent="0.35">
      <c r="A27" s="1"/>
      <c r="B27" s="30" t="s">
        <v>2350</v>
      </c>
      <c r="C27" s="1" t="s">
        <v>2682</v>
      </c>
      <c r="D27" s="2" t="s">
        <v>2432</v>
      </c>
      <c r="E27" s="2"/>
      <c r="F27" s="1" t="s">
        <v>2365</v>
      </c>
      <c r="G27" s="5" t="s">
        <v>1815</v>
      </c>
      <c r="H27" s="5">
        <v>90</v>
      </c>
      <c r="I27" s="2" t="s">
        <v>2954</v>
      </c>
      <c r="J27" s="19" t="s">
        <v>3128</v>
      </c>
      <c r="K27" s="19">
        <v>120221</v>
      </c>
      <c r="L27" t="str">
        <f t="shared" si="2"/>
        <v>(NULL,'OPT','MARIA ACUNA','CNP','','OFS','CYG','90','ICHCNP','GUASEG','120221'),</v>
      </c>
    </row>
    <row r="28" spans="1:12" x14ac:dyDescent="0.35">
      <c r="A28" s="1">
        <f>VLOOKUP(C28,usuarios__5[#All],2,FALSE)</f>
        <v>277</v>
      </c>
      <c r="B28" s="38" t="s">
        <v>2353</v>
      </c>
      <c r="C28" s="1" t="s">
        <v>2562</v>
      </c>
      <c r="D28" s="2" t="s">
        <v>2386</v>
      </c>
      <c r="E28" s="2"/>
      <c r="F28" s="1" t="s">
        <v>2365</v>
      </c>
      <c r="G28" s="5" t="s">
        <v>1815</v>
      </c>
      <c r="H28" s="5"/>
      <c r="I28" s="2" t="s">
        <v>3014</v>
      </c>
      <c r="J28" s="19" t="s">
        <v>3145</v>
      </c>
      <c r="K28" s="19">
        <v>40001</v>
      </c>
      <c r="L28" t="str">
        <f>_xlfn.CONCAT("UPDATE usuarios SET c_instalacion ='",I28,"', c_cargo='",J28,"', c_cenco='",K28,"' WHERE id_usuarios = ",A28)</f>
        <v>UPDATE usuarios SET c_instalacion ='ADMREN', c_cargo='JEFOPE', c_cenco='40001' WHERE id_usuarios = 277</v>
      </c>
    </row>
    <row r="29" spans="1:12" hidden="1" x14ac:dyDescent="0.35">
      <c r="A29" s="1"/>
      <c r="B29" s="38" t="s">
        <v>2353</v>
      </c>
      <c r="C29" s="1" t="s">
        <v>2683</v>
      </c>
      <c r="D29" s="2" t="s">
        <v>2386</v>
      </c>
      <c r="E29" s="2"/>
      <c r="F29" s="1" t="s">
        <v>2365</v>
      </c>
      <c r="G29" s="5" t="s">
        <v>1815</v>
      </c>
      <c r="H29" s="5">
        <v>90</v>
      </c>
      <c r="I29" s="2" t="s">
        <v>3014</v>
      </c>
      <c r="J29" s="19" t="s">
        <v>3145</v>
      </c>
      <c r="K29" s="19">
        <v>40001</v>
      </c>
      <c r="L29" t="str">
        <f>_xlfn.CONCAT( "(NULL,'",B29,"','",C29,"','",D29,"','",E29,"','",F29,"','",G29,"','",H29,"','",I29,"','",J29,"','",K29,"'),")</f>
        <v>(NULL,'TAC','FELIPE GARATE','REN','','OFS','CYG','90','ADMREN','JEFOPE','40001'),</v>
      </c>
    </row>
    <row r="30" spans="1:12" x14ac:dyDescent="0.35">
      <c r="A30" s="1">
        <f>VLOOKUP(C30,usuarios__5[#All],2,FALSE)</f>
        <v>312</v>
      </c>
      <c r="B30" s="38" t="s">
        <v>2353</v>
      </c>
      <c r="C30" s="1" t="s">
        <v>2593</v>
      </c>
      <c r="D30" s="2" t="s">
        <v>2399</v>
      </c>
      <c r="E30" s="2"/>
      <c r="F30" s="1" t="s">
        <v>2365</v>
      </c>
      <c r="G30" s="5" t="s">
        <v>1815</v>
      </c>
      <c r="H30" s="5"/>
      <c r="I30" s="2" t="s">
        <v>2983</v>
      </c>
      <c r="J30" s="19" t="s">
        <v>3145</v>
      </c>
      <c r="K30" s="19">
        <v>130033</v>
      </c>
      <c r="L30" t="str">
        <f>_xlfn.CONCAT("UPDATE usuarios SET c_instalacion ='",I30,"', c_cargo='",J30,"', c_cenco='",K30,"' WHERE id_usuarios = ",A30)</f>
        <v>UPDATE usuarios SET c_instalacion ='MCOANT', c_cargo='JEFOPE', c_cenco='130033' WHERE id_usuarios = 312</v>
      </c>
    </row>
    <row r="31" spans="1:12" hidden="1" x14ac:dyDescent="0.35">
      <c r="A31" s="1"/>
      <c r="B31" s="38" t="s">
        <v>2353</v>
      </c>
      <c r="C31" s="1" t="s">
        <v>2684</v>
      </c>
      <c r="D31" s="2" t="s">
        <v>2399</v>
      </c>
      <c r="E31" s="2"/>
      <c r="F31" s="1" t="s">
        <v>2365</v>
      </c>
      <c r="G31" s="5" t="s">
        <v>1815</v>
      </c>
      <c r="H31" s="5">
        <v>90</v>
      </c>
      <c r="I31" s="2" t="s">
        <v>2983</v>
      </c>
      <c r="J31" s="11" t="s">
        <v>3155</v>
      </c>
      <c r="K31" s="11">
        <v>130033</v>
      </c>
      <c r="L31" t="str">
        <f>_xlfn.CONCAT( "(NULL,'",B31,"','",C31,"','",D31,"','",E31,"','",F31,"','",G31,"','",H31,"','",I31,"','",J31,"','",K31,"'),")</f>
        <v>(NULL,'TAC','SERGIO SEPULVEDA','ANT','','OFS','CYG','90','MCOANT','PLANIF','130033'),</v>
      </c>
    </row>
    <row r="32" spans="1:12" x14ac:dyDescent="0.35">
      <c r="A32" s="1">
        <f>VLOOKUP(C32,usuarios__5[#All],2,FALSE)</f>
        <v>324</v>
      </c>
      <c r="B32" s="38" t="s">
        <v>2353</v>
      </c>
      <c r="C32" s="1" t="s">
        <v>2631</v>
      </c>
      <c r="D32" s="2" t="s">
        <v>2399</v>
      </c>
      <c r="E32" s="2"/>
      <c r="F32" s="1" t="s">
        <v>2365</v>
      </c>
      <c r="G32" s="5" t="s">
        <v>1815</v>
      </c>
      <c r="H32" s="5"/>
      <c r="I32" s="2" t="s">
        <v>2981</v>
      </c>
      <c r="J32" s="19" t="s">
        <v>3041</v>
      </c>
      <c r="K32" s="19">
        <v>130032</v>
      </c>
      <c r="L32" t="str">
        <f t="shared" ref="L32:L33" si="3">_xlfn.CONCAT("UPDATE usuarios SET c_instalacion ='",I32,"', c_cargo='",J32,"', c_cenco='",K32,"' WHERE id_usuarios = ",A32)</f>
        <v>UPDATE usuarios SET c_instalacion ='MECANT', c_cargo='ADMCTT', c_cenco='130032' WHERE id_usuarios = 324</v>
      </c>
    </row>
    <row r="33" spans="1:12" x14ac:dyDescent="0.35">
      <c r="A33" s="1">
        <f>VLOOKUP(C33,usuarios__5[#All],2,FALSE)</f>
        <v>329</v>
      </c>
      <c r="B33" s="38" t="s">
        <v>2353</v>
      </c>
      <c r="C33" s="1" t="s">
        <v>2655</v>
      </c>
      <c r="D33" s="2" t="s">
        <v>2399</v>
      </c>
      <c r="E33" s="2"/>
      <c r="F33" s="1" t="s">
        <v>2359</v>
      </c>
      <c r="G33" s="5" t="s">
        <v>1815</v>
      </c>
      <c r="H33" s="5"/>
      <c r="I33" s="2" t="s">
        <v>2981</v>
      </c>
      <c r="J33" s="11" t="s">
        <v>3157</v>
      </c>
      <c r="K33" s="11">
        <v>130032</v>
      </c>
      <c r="L33" t="str">
        <f t="shared" si="3"/>
        <v>UPDATE usuarios SET c_instalacion ='MECANT', c_cargo='PRERIE', c_cenco='130032' WHERE id_usuarios = 329</v>
      </c>
    </row>
    <row r="34" spans="1:12" hidden="1" x14ac:dyDescent="0.35">
      <c r="A34" s="1"/>
      <c r="B34" s="38" t="s">
        <v>2353</v>
      </c>
      <c r="C34" s="1" t="s">
        <v>2685</v>
      </c>
      <c r="D34" s="2" t="s">
        <v>2399</v>
      </c>
      <c r="E34" s="2"/>
      <c r="F34" s="1" t="s">
        <v>2365</v>
      </c>
      <c r="G34" s="5" t="s">
        <v>1815</v>
      </c>
      <c r="H34" s="5">
        <v>90</v>
      </c>
      <c r="I34" s="2" t="s">
        <v>2983</v>
      </c>
      <c r="J34" s="19" t="s">
        <v>3145</v>
      </c>
      <c r="K34" s="19">
        <v>130033</v>
      </c>
      <c r="L34" t="str">
        <f t="shared" ref="L34:L37" si="4">_xlfn.CONCAT( "(NULL,'",B34,"','",C34,"','",D34,"','",E34,"','",F34,"','",G34,"','",H34,"','",I34,"','",J34,"','",K34,"'),")</f>
        <v>(NULL,'TAC','RICARDO VARGAS','ANT','','OFS','CYG','90','MCOANT','JEFOPE','130033'),</v>
      </c>
    </row>
    <row r="35" spans="1:12" hidden="1" x14ac:dyDescent="0.35">
      <c r="A35" s="1"/>
      <c r="B35" s="30" t="s">
        <v>2350</v>
      </c>
      <c r="C35" s="1" t="s">
        <v>2686</v>
      </c>
      <c r="D35" s="2" t="s">
        <v>2399</v>
      </c>
      <c r="E35" s="2"/>
      <c r="F35" s="1" t="s">
        <v>2365</v>
      </c>
      <c r="G35" s="5" t="s">
        <v>1815</v>
      </c>
      <c r="H35" s="5">
        <v>90</v>
      </c>
      <c r="I35" s="2" t="s">
        <v>2983</v>
      </c>
      <c r="J35" s="11" t="s">
        <v>3077</v>
      </c>
      <c r="K35" s="11">
        <v>130033</v>
      </c>
      <c r="L35" t="str">
        <f t="shared" si="4"/>
        <v>(NULL,'OPT','BODEGA CENTRAL MEL','ANT','','OFS','CYG','90','MCOANT','BODEGU','130033'),</v>
      </c>
    </row>
    <row r="36" spans="1:12" hidden="1" x14ac:dyDescent="0.35">
      <c r="A36" s="1"/>
      <c r="B36" s="30" t="s">
        <v>2350</v>
      </c>
      <c r="C36" s="1" t="s">
        <v>2687</v>
      </c>
      <c r="D36" s="2" t="s">
        <v>2399</v>
      </c>
      <c r="E36" s="2"/>
      <c r="F36" s="1" t="s">
        <v>2365</v>
      </c>
      <c r="G36" s="5" t="s">
        <v>1815</v>
      </c>
      <c r="H36" s="5">
        <v>90</v>
      </c>
      <c r="I36" s="2" t="s">
        <v>2983</v>
      </c>
      <c r="J36" s="11" t="s">
        <v>3138</v>
      </c>
      <c r="K36" s="19">
        <v>130033</v>
      </c>
      <c r="L36" t="str">
        <f t="shared" si="4"/>
        <v>(NULL,'OPT','OPERACIONES MEL','ANT','','OFS','CYG','90','MCOANT','SUPOPE','130033'),</v>
      </c>
    </row>
    <row r="37" spans="1:12" hidden="1" x14ac:dyDescent="0.35">
      <c r="A37" s="1"/>
      <c r="B37" s="30" t="s">
        <v>2350</v>
      </c>
      <c r="C37" s="1" t="s">
        <v>3235</v>
      </c>
      <c r="D37" s="1" t="s">
        <v>2399</v>
      </c>
      <c r="E37" s="1"/>
      <c r="F37" s="1" t="s">
        <v>2365</v>
      </c>
      <c r="G37" s="5" t="s">
        <v>1815</v>
      </c>
      <c r="H37" s="5">
        <v>90</v>
      </c>
      <c r="I37" s="1" t="s">
        <v>2907</v>
      </c>
      <c r="J37" s="19" t="s">
        <v>3128</v>
      </c>
      <c r="K37" s="11">
        <v>120207</v>
      </c>
      <c r="L37" t="str">
        <f t="shared" si="4"/>
        <v>(NULL,'OPT','GARITA ANTOFAGASTA','ANT','','OFS','CYG','90','ANPANT','GUASEG','120207'),</v>
      </c>
    </row>
    <row r="38" spans="1:12" x14ac:dyDescent="0.35">
      <c r="A38" s="1">
        <f>VLOOKUP(C38,usuarios__5[#All],2,FALSE)</f>
        <v>301</v>
      </c>
      <c r="B38" s="38" t="s">
        <v>2353</v>
      </c>
      <c r="C38" s="1" t="s">
        <v>2570</v>
      </c>
      <c r="D38" s="41" t="s">
        <v>2386</v>
      </c>
      <c r="E38" s="41"/>
      <c r="F38" s="1" t="s">
        <v>2365</v>
      </c>
      <c r="G38" s="5" t="s">
        <v>1815</v>
      </c>
      <c r="H38" s="5"/>
      <c r="I38" s="41" t="s">
        <v>2964</v>
      </c>
      <c r="J38" s="19" t="s">
        <v>3143</v>
      </c>
      <c r="K38" s="11">
        <v>120003</v>
      </c>
      <c r="L38" t="str">
        <f t="shared" ref="L38:L39" si="5">_xlfn.CONCAT("UPDATE usuarios SET c_instalacion ='",I38,"', c_cargo='",J38,"', c_cenco='",K38,"' WHERE id_usuarios = ",A38)</f>
        <v>UPDATE usuarios SET c_instalacion ='MPAREN', c_cargo='JEFSER', c_cenco='120003' WHERE id_usuarios = 301</v>
      </c>
    </row>
    <row r="39" spans="1:12" x14ac:dyDescent="0.35">
      <c r="A39" s="1">
        <f>VLOOKUP(C39,usuarios__5[#All],2,FALSE)</f>
        <v>388</v>
      </c>
      <c r="B39" s="38" t="s">
        <v>2353</v>
      </c>
      <c r="C39" s="1" t="s">
        <v>2582</v>
      </c>
      <c r="D39" s="41" t="s">
        <v>2386</v>
      </c>
      <c r="E39" s="41"/>
      <c r="F39" s="1" t="s">
        <v>2365</v>
      </c>
      <c r="G39" s="5" t="s">
        <v>1815</v>
      </c>
      <c r="H39" s="5"/>
      <c r="I39" s="41" t="s">
        <v>2976</v>
      </c>
      <c r="J39" s="19" t="s">
        <v>3143</v>
      </c>
      <c r="K39" s="19">
        <v>120004</v>
      </c>
      <c r="L39" t="str">
        <f t="shared" si="5"/>
        <v>UPDATE usuarios SET c_instalacion ='MPTREN', c_cargo='JEFSER', c_cenco='120004' WHERE id_usuarios = 388</v>
      </c>
    </row>
    <row r="40" spans="1:12" hidden="1" x14ac:dyDescent="0.35">
      <c r="A40" s="1"/>
      <c r="B40" s="30" t="s">
        <v>2350</v>
      </c>
      <c r="C40" s="1" t="s">
        <v>2688</v>
      </c>
      <c r="D40" s="2" t="s">
        <v>2399</v>
      </c>
      <c r="E40" s="2"/>
      <c r="F40" s="1" t="s">
        <v>2365</v>
      </c>
      <c r="G40" s="5" t="s">
        <v>1815</v>
      </c>
      <c r="H40" s="5">
        <v>90</v>
      </c>
      <c r="I40" s="2" t="s">
        <v>2941</v>
      </c>
      <c r="J40" s="11" t="s">
        <v>3138</v>
      </c>
      <c r="K40" s="19">
        <v>120201</v>
      </c>
      <c r="L40" t="str">
        <f t="shared" ref="L40:L43" si="6">_xlfn.CONCAT( "(NULL,'",B40,"','",C40,"','",D40,"','",E40,"','",F40,"','",G40,"','",H40,"','",I40,"','",J40,"','",K40,"'),")</f>
        <v>(NULL,'OPT','ILSON ROJAS','ANT','','OFS','CYG','90','EXAANT','SUPOPE','120201'),</v>
      </c>
    </row>
    <row r="41" spans="1:12" hidden="1" x14ac:dyDescent="0.35">
      <c r="A41" s="1"/>
      <c r="B41" s="30" t="s">
        <v>2350</v>
      </c>
      <c r="C41" s="1" t="s">
        <v>2895</v>
      </c>
      <c r="D41" s="2" t="s">
        <v>2399</v>
      </c>
      <c r="E41" s="2"/>
      <c r="F41" s="1" t="s">
        <v>2365</v>
      </c>
      <c r="G41" s="5" t="s">
        <v>1815</v>
      </c>
      <c r="H41" s="5">
        <v>90</v>
      </c>
      <c r="I41" s="2" t="s">
        <v>2945</v>
      </c>
      <c r="J41" s="19" t="s">
        <v>3128</v>
      </c>
      <c r="K41" s="19">
        <v>120201</v>
      </c>
      <c r="L41" t="str">
        <f t="shared" si="6"/>
        <v>(NULL,'OPT','MEJILLONES PUERTA 1','ANT','','OFS','CYG','90','EXMANT','GUASEG','120201'),</v>
      </c>
    </row>
    <row r="42" spans="1:12" hidden="1" x14ac:dyDescent="0.35">
      <c r="A42" s="1"/>
      <c r="B42" s="30" t="s">
        <v>2350</v>
      </c>
      <c r="C42" s="1" t="s">
        <v>2689</v>
      </c>
      <c r="D42" s="41" t="s">
        <v>2386</v>
      </c>
      <c r="E42" s="41"/>
      <c r="F42" s="1" t="s">
        <v>2365</v>
      </c>
      <c r="G42" s="5" t="s">
        <v>1815</v>
      </c>
      <c r="H42" s="5">
        <v>90</v>
      </c>
      <c r="I42" s="41" t="s">
        <v>2972</v>
      </c>
      <c r="J42" s="19" t="s">
        <v>3059</v>
      </c>
      <c r="K42" s="11">
        <v>120001</v>
      </c>
      <c r="L42" t="str">
        <f t="shared" si="6"/>
        <v>(NULL,'OPT','ROSSY DORANTE','REN','','OFS','CYG','90','MPOREN','ASIADM','120001'),</v>
      </c>
    </row>
    <row r="43" spans="1:12" hidden="1" x14ac:dyDescent="0.35">
      <c r="A43" s="1"/>
      <c r="B43" s="38" t="s">
        <v>2353</v>
      </c>
      <c r="C43" s="1" t="s">
        <v>2690</v>
      </c>
      <c r="D43" s="2" t="s">
        <v>2386</v>
      </c>
      <c r="E43" s="2"/>
      <c r="F43" s="1" t="s">
        <v>2365</v>
      </c>
      <c r="G43" s="5" t="s">
        <v>1815</v>
      </c>
      <c r="H43" s="5">
        <v>90</v>
      </c>
      <c r="I43" s="2" t="s">
        <v>3014</v>
      </c>
      <c r="J43" s="19" t="s">
        <v>3145</v>
      </c>
      <c r="K43" s="19">
        <v>40001</v>
      </c>
      <c r="L43" t="str">
        <f t="shared" si="6"/>
        <v>(NULL,'TAC','CLAUDIO HIGUERA','REN','','OFS','CYG','90','ADMREN','JEFOPE','40001'),</v>
      </c>
    </row>
    <row r="44" spans="1:12" x14ac:dyDescent="0.35">
      <c r="A44" s="1">
        <f>VLOOKUP(C44,usuarios__5[#All],2,FALSE)</f>
        <v>306</v>
      </c>
      <c r="B44" s="38" t="s">
        <v>2353</v>
      </c>
      <c r="C44" s="1" t="s">
        <v>2466</v>
      </c>
      <c r="D44" s="2" t="s">
        <v>2386</v>
      </c>
      <c r="E44" s="2"/>
      <c r="F44" s="1" t="s">
        <v>2359</v>
      </c>
      <c r="G44" s="5" t="s">
        <v>1815</v>
      </c>
      <c r="H44" s="5"/>
      <c r="I44" s="2" t="s">
        <v>3014</v>
      </c>
      <c r="J44" s="11" t="s">
        <v>3157</v>
      </c>
      <c r="K44" s="19">
        <v>50001</v>
      </c>
      <c r="L44" t="str">
        <f>_xlfn.CONCAT("UPDATE usuarios SET c_instalacion ='",I44,"', c_cargo='",J44,"', c_cenco='",K44,"' WHERE id_usuarios = ",A44)</f>
        <v>UPDATE usuarios SET c_instalacion ='ADMREN', c_cargo='PRERIE', c_cenco='50001' WHERE id_usuarios = 306</v>
      </c>
    </row>
    <row r="45" spans="1:12" hidden="1" x14ac:dyDescent="0.35">
      <c r="A45" s="1"/>
      <c r="B45" s="30" t="s">
        <v>2350</v>
      </c>
      <c r="C45" s="1" t="s">
        <v>260</v>
      </c>
      <c r="D45" s="2" t="s">
        <v>2399</v>
      </c>
      <c r="E45" s="2"/>
      <c r="F45" s="1" t="s">
        <v>2365</v>
      </c>
      <c r="G45" s="5" t="s">
        <v>1815</v>
      </c>
      <c r="H45" s="5">
        <v>90</v>
      </c>
      <c r="I45" s="2" t="s">
        <v>2981</v>
      </c>
      <c r="J45" s="19" t="s">
        <v>3158</v>
      </c>
      <c r="K45" s="19">
        <v>130032</v>
      </c>
      <c r="L45" t="str">
        <f>_xlfn.CONCAT( "(NULL,'",B45,"','",C45,"','",D45,"','",E45,"','",F45,"','",G45,"','",H45,"','",I45,"','",J45,"','",K45,"'),")</f>
        <v>(NULL,'OPT','BAM FAENA MEL','ANT','','OFS','CYG','90','MECANT','REDCFA','130032'),</v>
      </c>
    </row>
    <row r="46" spans="1:12" x14ac:dyDescent="0.35">
      <c r="A46" s="1">
        <f>VLOOKUP(C46,usuarios__5[#All],2,FALSE)</f>
        <v>297</v>
      </c>
      <c r="B46" s="38" t="s">
        <v>2353</v>
      </c>
      <c r="C46" s="1" t="s">
        <v>2621</v>
      </c>
      <c r="D46" s="2" t="s">
        <v>2386</v>
      </c>
      <c r="E46" s="2"/>
      <c r="F46" s="1" t="s">
        <v>2359</v>
      </c>
      <c r="G46" s="5" t="s">
        <v>1815</v>
      </c>
      <c r="H46" s="5"/>
      <c r="I46" s="2" t="s">
        <v>2905</v>
      </c>
      <c r="J46" s="11" t="s">
        <v>3157</v>
      </c>
      <c r="K46" s="19">
        <v>130042</v>
      </c>
      <c r="L46" t="str">
        <f>_xlfn.CONCAT("UPDATE usuarios SET c_instalacion ='",I46,"', c_cargo='",J46,"', c_cenco='",K46,"' WHERE id_usuarios = ",A46)</f>
        <v>UPDATE usuarios SET c_instalacion ='ANLREN', c_cargo='PRERIE', c_cenco='130042' WHERE id_usuarios = 297</v>
      </c>
    </row>
    <row r="47" spans="1:12" hidden="1" x14ac:dyDescent="0.35">
      <c r="A47" s="1"/>
      <c r="B47" s="30" t="s">
        <v>2350</v>
      </c>
      <c r="C47" s="1" t="s">
        <v>2691</v>
      </c>
      <c r="D47" s="1" t="s">
        <v>2399</v>
      </c>
      <c r="E47" s="1"/>
      <c r="F47" s="1" t="s">
        <v>2365</v>
      </c>
      <c r="G47" s="5" t="s">
        <v>1815</v>
      </c>
      <c r="H47" s="5">
        <v>90</v>
      </c>
      <c r="I47" s="1" t="s">
        <v>3000</v>
      </c>
      <c r="J47" s="19" t="s">
        <v>3128</v>
      </c>
      <c r="K47" s="11">
        <v>120187</v>
      </c>
      <c r="L47" t="str">
        <f>_xlfn.CONCAT( "(NULL,'",B47,"','",C47,"','",D47,"','",E47,"','",F47,"','",G47,"','",H47,"','",I47,"','",J47,"','",K47,"'),")</f>
        <v>(NULL,'OPT','DANIEL CARRILLO','ANT','','OFS','CYG','90','OMEANT','GUASEG','120187'),</v>
      </c>
    </row>
    <row r="48" spans="1:12" x14ac:dyDescent="0.35">
      <c r="A48" s="1">
        <f>VLOOKUP(C48,usuarios__5[#All],2,FALSE)</f>
        <v>341</v>
      </c>
      <c r="B48" s="38" t="s">
        <v>2353</v>
      </c>
      <c r="C48" s="1" t="s">
        <v>2502</v>
      </c>
      <c r="D48" s="41" t="s">
        <v>2407</v>
      </c>
      <c r="E48" s="41"/>
      <c r="F48" s="2" t="s">
        <v>2369</v>
      </c>
      <c r="G48" s="5" t="s">
        <v>1815</v>
      </c>
      <c r="H48" s="5"/>
      <c r="I48" s="41" t="s">
        <v>3016</v>
      </c>
      <c r="J48" s="19" t="s">
        <v>3043</v>
      </c>
      <c r="K48" s="11">
        <v>30001</v>
      </c>
      <c r="L48" t="str">
        <f>_xlfn.CONCAT("UPDATE usuarios SET c_instalacion ='",I48,"', c_cargo='",J48,"', c_cenco='",K48,"' WHERE id_usuarios = ",A48)</f>
        <v>UPDATE usuarios SET c_instalacion ='ADMRCG', c_cargo='ANAACR', c_cenco='30001' WHERE id_usuarios = 341</v>
      </c>
    </row>
    <row r="49" spans="1:12" hidden="1" x14ac:dyDescent="0.35">
      <c r="A49" s="1"/>
      <c r="B49" s="30" t="s">
        <v>2350</v>
      </c>
      <c r="C49" s="1" t="s">
        <v>2692</v>
      </c>
      <c r="D49" s="1" t="s">
        <v>2432</v>
      </c>
      <c r="E49" s="1"/>
      <c r="F49" s="1" t="s">
        <v>2365</v>
      </c>
      <c r="G49" s="5" t="s">
        <v>1815</v>
      </c>
      <c r="H49" s="5">
        <v>90</v>
      </c>
      <c r="I49" s="1" t="s">
        <v>2970</v>
      </c>
      <c r="J49" s="11" t="s">
        <v>3139</v>
      </c>
      <c r="K49" s="19">
        <v>120007</v>
      </c>
      <c r="L49" t="str">
        <f t="shared" ref="L49:L53" si="7">_xlfn.CONCAT( "(NULL,'",B49,"','",C49,"','",D49,"','",E49,"','",F49,"','",G49,"','",H49,"','",I49,"','",J49,"','",K49,"'),")</f>
        <v>(NULL,'OPT','SUPERVISOR EASY','CNP','','OFS','CYG','90','MPLCNP','SUPASE','120007'),</v>
      </c>
    </row>
    <row r="50" spans="1:12" hidden="1" x14ac:dyDescent="0.35">
      <c r="A50" s="1"/>
      <c r="B50" s="38" t="s">
        <v>2353</v>
      </c>
      <c r="C50" s="1" t="s">
        <v>2693</v>
      </c>
      <c r="D50" s="2" t="s">
        <v>2386</v>
      </c>
      <c r="E50" s="2"/>
      <c r="F50" s="1" t="s">
        <v>2365</v>
      </c>
      <c r="G50" s="5" t="s">
        <v>1815</v>
      </c>
      <c r="H50" s="5">
        <v>90</v>
      </c>
      <c r="I50" s="2" t="s">
        <v>3014</v>
      </c>
      <c r="J50" s="19" t="s">
        <v>3145</v>
      </c>
      <c r="K50" s="19">
        <v>40001</v>
      </c>
      <c r="L50" t="str">
        <f t="shared" si="7"/>
        <v>(NULL,'TAC','PEDRO JORQUERA','REN','','OFS','CYG','90','ADMREN','JEFOPE','40001'),</v>
      </c>
    </row>
    <row r="51" spans="1:12" hidden="1" x14ac:dyDescent="0.35">
      <c r="A51" s="1"/>
      <c r="B51" s="38" t="s">
        <v>2352</v>
      </c>
      <c r="C51" s="1" t="s">
        <v>2694</v>
      </c>
      <c r="D51" s="2" t="s">
        <v>2386</v>
      </c>
      <c r="E51" s="2"/>
      <c r="F51" s="2" t="s">
        <v>2368</v>
      </c>
      <c r="G51" s="5" t="s">
        <v>1815</v>
      </c>
      <c r="H51" s="5">
        <v>90</v>
      </c>
      <c r="I51" s="2" t="s">
        <v>3014</v>
      </c>
      <c r="J51" s="19" t="s">
        <v>3109</v>
      </c>
      <c r="K51" s="11">
        <v>20001</v>
      </c>
      <c r="L51" t="str">
        <f t="shared" si="7"/>
        <v>(NULL,'EST','GERENCIA GENERAL','REN','','DGE','CYG','90','ADMREN','GERGRL','20001'),</v>
      </c>
    </row>
    <row r="52" spans="1:12" hidden="1" x14ac:dyDescent="0.35">
      <c r="A52" s="1"/>
      <c r="B52" s="30" t="s">
        <v>2350</v>
      </c>
      <c r="C52" s="1" t="s">
        <v>2695</v>
      </c>
      <c r="D52" s="2" t="s">
        <v>2386</v>
      </c>
      <c r="E52" s="2"/>
      <c r="F52" s="1" t="s">
        <v>2365</v>
      </c>
      <c r="G52" s="5" t="s">
        <v>1815</v>
      </c>
      <c r="H52" s="5">
        <v>90</v>
      </c>
      <c r="I52" s="2" t="s">
        <v>3014</v>
      </c>
      <c r="J52" s="11" t="s">
        <v>3139</v>
      </c>
      <c r="K52" s="19">
        <v>40001</v>
      </c>
      <c r="L52" t="str">
        <f t="shared" si="7"/>
        <v>(NULL,'OPT','ANTONIO SAAVEDRA','REN','','OFS','CYG','90','ADMREN','SUPASE','40001'),</v>
      </c>
    </row>
    <row r="53" spans="1:12" hidden="1" x14ac:dyDescent="0.35">
      <c r="A53" s="1"/>
      <c r="B53" s="30" t="s">
        <v>2350</v>
      </c>
      <c r="C53" s="1" t="s">
        <v>2696</v>
      </c>
      <c r="D53" s="2" t="s">
        <v>2386</v>
      </c>
      <c r="E53" s="2"/>
      <c r="F53" s="1" t="s">
        <v>2365</v>
      </c>
      <c r="G53" s="5" t="s">
        <v>1815</v>
      </c>
      <c r="H53" s="5">
        <v>90</v>
      </c>
      <c r="I53" s="2" t="s">
        <v>2910</v>
      </c>
      <c r="J53" s="19" t="s">
        <v>3088</v>
      </c>
      <c r="K53" s="19">
        <v>120011</v>
      </c>
      <c r="L53" t="str">
        <f t="shared" si="7"/>
        <v>(NULL,'OPT','RELOJ CONTROL NOVICIADO','REN','','OFS','CYG','90','CDNREN','CTRASI','120011'),</v>
      </c>
    </row>
    <row r="54" spans="1:12" x14ac:dyDescent="0.35">
      <c r="A54" s="1">
        <f>VLOOKUP(C54,usuarios__5[#All],2,FALSE)</f>
        <v>337</v>
      </c>
      <c r="B54" s="38" t="s">
        <v>2353</v>
      </c>
      <c r="C54" s="1" t="s">
        <v>2591</v>
      </c>
      <c r="D54" s="2" t="s">
        <v>2386</v>
      </c>
      <c r="E54" s="2"/>
      <c r="F54" s="1" t="s">
        <v>2365</v>
      </c>
      <c r="G54" s="5" t="s">
        <v>1815</v>
      </c>
      <c r="H54" s="5"/>
      <c r="I54" s="2" t="s">
        <v>3014</v>
      </c>
      <c r="J54" s="19" t="s">
        <v>3143</v>
      </c>
      <c r="K54" s="19">
        <v>40001</v>
      </c>
      <c r="L54" t="str">
        <f t="shared" ref="L54:L55" si="8">_xlfn.CONCAT("UPDATE usuarios SET c_instalacion ='",I54,"', c_cargo='",J54,"', c_cenco='",K54,"' WHERE id_usuarios = ",A54)</f>
        <v>UPDATE usuarios SET c_instalacion ='ADMREN', c_cargo='JEFSER', c_cenco='40001' WHERE id_usuarios = 337</v>
      </c>
    </row>
    <row r="55" spans="1:12" x14ac:dyDescent="0.35">
      <c r="A55" s="1">
        <f>VLOOKUP(C55,usuarios__5[#All],2,FALSE)</f>
        <v>390</v>
      </c>
      <c r="B55" s="38" t="s">
        <v>2352</v>
      </c>
      <c r="C55" s="1" t="s">
        <v>2411</v>
      </c>
      <c r="D55" s="2" t="s">
        <v>2386</v>
      </c>
      <c r="E55" s="2"/>
      <c r="F55" s="1" t="s">
        <v>2367</v>
      </c>
      <c r="G55" s="5" t="s">
        <v>1815</v>
      </c>
      <c r="H55" s="5"/>
      <c r="I55" s="2" t="s">
        <v>3014</v>
      </c>
      <c r="J55" s="11" t="s">
        <v>3112</v>
      </c>
      <c r="K55" s="11">
        <v>90001</v>
      </c>
      <c r="L55" t="str">
        <f t="shared" si="8"/>
        <v>UPDATE usuarios SET c_instalacion ='ADMREN', c_cargo='GERAYF', c_cenco='90001' WHERE id_usuarios = 390</v>
      </c>
    </row>
    <row r="56" spans="1:12" hidden="1" x14ac:dyDescent="0.35">
      <c r="A56" s="1"/>
      <c r="B56" s="38" t="s">
        <v>2353</v>
      </c>
      <c r="C56" s="1" t="s">
        <v>2697</v>
      </c>
      <c r="D56" s="2" t="s">
        <v>2432</v>
      </c>
      <c r="E56" s="2"/>
      <c r="F56" s="1" t="s">
        <v>2365</v>
      </c>
      <c r="G56" s="5" t="s">
        <v>1815</v>
      </c>
      <c r="H56" s="5">
        <v>90</v>
      </c>
      <c r="I56" s="2" t="s">
        <v>2966</v>
      </c>
      <c r="J56" s="19" t="s">
        <v>3143</v>
      </c>
      <c r="K56" s="19">
        <v>120006</v>
      </c>
      <c r="L56" t="str">
        <f t="shared" ref="L56:L59" si="9">_xlfn.CONCAT( "(NULL,'",B56,"','",C56,"','",D56,"','",E56,"','",F56,"','",G56,"','",H56,"','",I56,"','",J56,"','",K56,"'),")</f>
        <v>(NULL,'TAC','MARCELO PEREZ','CNP','','OFS','CYG','90','MPBCNP','JEFSER','120006'),</v>
      </c>
    </row>
    <row r="57" spans="1:12" hidden="1" x14ac:dyDescent="0.35">
      <c r="A57" s="1"/>
      <c r="B57" s="30" t="s">
        <v>2350</v>
      </c>
      <c r="C57" s="1" t="s">
        <v>2698</v>
      </c>
      <c r="D57" s="1" t="s">
        <v>2432</v>
      </c>
      <c r="E57" s="1"/>
      <c r="F57" s="1" t="s">
        <v>2365</v>
      </c>
      <c r="G57" s="5" t="s">
        <v>1815</v>
      </c>
      <c r="H57" s="5">
        <v>90</v>
      </c>
      <c r="I57" s="1" t="s">
        <v>2970</v>
      </c>
      <c r="J57" s="11" t="s">
        <v>3138</v>
      </c>
      <c r="K57" s="11">
        <v>120007</v>
      </c>
      <c r="L57" t="str">
        <f t="shared" si="9"/>
        <v>(NULL,'OPT','ANA HURTADO','CNP','','OFS','CYG','90','MPLCNP','SUPOPE','120007'),</v>
      </c>
    </row>
    <row r="58" spans="1:12" hidden="1" x14ac:dyDescent="0.35">
      <c r="A58" s="1"/>
      <c r="B58" s="30" t="s">
        <v>2350</v>
      </c>
      <c r="C58" s="1" t="s">
        <v>2699</v>
      </c>
      <c r="D58" s="1" t="s">
        <v>2432</v>
      </c>
      <c r="E58" s="1"/>
      <c r="F58" s="1" t="s">
        <v>2365</v>
      </c>
      <c r="G58" s="5" t="s">
        <v>1815</v>
      </c>
      <c r="H58" s="5">
        <v>90</v>
      </c>
      <c r="I58" s="1" t="s">
        <v>3018</v>
      </c>
      <c r="J58" s="11" t="s">
        <v>3138</v>
      </c>
      <c r="K58" s="19">
        <v>40001</v>
      </c>
      <c r="L58" t="str">
        <f t="shared" si="9"/>
        <v>(NULL,'OPT','EDGARDO TORRES','CNP','','OFS','CYG','90','ADMCNP','SUPOPE','40001'),</v>
      </c>
    </row>
    <row r="59" spans="1:12" hidden="1" x14ac:dyDescent="0.35">
      <c r="A59" s="1"/>
      <c r="B59" s="30" t="s">
        <v>2350</v>
      </c>
      <c r="C59" s="1" t="s">
        <v>2700</v>
      </c>
      <c r="D59" s="1" t="s">
        <v>2432</v>
      </c>
      <c r="E59" s="1"/>
      <c r="F59" s="1" t="s">
        <v>2365</v>
      </c>
      <c r="G59" s="5" t="s">
        <v>1815</v>
      </c>
      <c r="H59" s="5">
        <v>90</v>
      </c>
      <c r="I59" s="1" t="s">
        <v>2978</v>
      </c>
      <c r="J59" s="11" t="s">
        <v>3138</v>
      </c>
      <c r="K59" s="11">
        <v>120005</v>
      </c>
      <c r="L59" t="str">
        <f t="shared" si="9"/>
        <v>(NULL,'OPT','SUPERVISOR PLAZA TREBOL','CNP','','OFS','CYG','90','MPTCNP','SUPOPE','120005'),</v>
      </c>
    </row>
    <row r="60" spans="1:12" x14ac:dyDescent="0.35">
      <c r="A60" s="1">
        <f>VLOOKUP(C60,usuarios__5[#All],2,FALSE)</f>
        <v>250</v>
      </c>
      <c r="B60" s="38" t="s">
        <v>2353</v>
      </c>
      <c r="C60" s="1" t="s">
        <v>2556</v>
      </c>
      <c r="D60" s="2" t="s">
        <v>2386</v>
      </c>
      <c r="E60" s="2"/>
      <c r="F60" s="1" t="s">
        <v>2365</v>
      </c>
      <c r="G60" s="5" t="s">
        <v>1815</v>
      </c>
      <c r="H60" s="5"/>
      <c r="I60" s="2" t="s">
        <v>3014</v>
      </c>
      <c r="J60" s="19" t="s">
        <v>3145</v>
      </c>
      <c r="K60" s="19">
        <v>40001</v>
      </c>
      <c r="L60" t="str">
        <f>_xlfn.CONCAT("UPDATE usuarios SET c_instalacion ='",I60,"', c_cargo='",J60,"', c_cenco='",K60,"' WHERE id_usuarios = ",A60)</f>
        <v>UPDATE usuarios SET c_instalacion ='ADMREN', c_cargo='JEFOPE', c_cenco='40001' WHERE id_usuarios = 250</v>
      </c>
    </row>
    <row r="61" spans="1:12" hidden="1" x14ac:dyDescent="0.35">
      <c r="A61" s="1"/>
      <c r="B61" s="38" t="s">
        <v>2353</v>
      </c>
      <c r="C61" s="1" t="s">
        <v>2701</v>
      </c>
      <c r="D61" s="1" t="s">
        <v>2386</v>
      </c>
      <c r="E61" s="1"/>
      <c r="F61" s="1" t="s">
        <v>2359</v>
      </c>
      <c r="G61" s="5" t="s">
        <v>1815</v>
      </c>
      <c r="H61" s="5">
        <v>90</v>
      </c>
      <c r="I61" s="1" t="s">
        <v>2902</v>
      </c>
      <c r="J61" s="11" t="s">
        <v>3157</v>
      </c>
      <c r="K61" s="11">
        <v>130018</v>
      </c>
      <c r="L61" t="str">
        <f t="shared" ref="L61:L70" si="10">_xlfn.CONCAT( "(NULL,'",B61,"','",C61,"','",D61,"','",E61,"','",F61,"','",G61,"','",H61,"','",I61,"','",J61,"','",K61,"'),")</f>
        <v>(NULL,'TAC','MIGUEL CAROCA','REN','','PDR','CYG','90','AGMREN','PRERIE','130018'),</v>
      </c>
    </row>
    <row r="62" spans="1:12" hidden="1" x14ac:dyDescent="0.35">
      <c r="A62" s="1"/>
      <c r="B62" s="38" t="s">
        <v>2353</v>
      </c>
      <c r="C62" s="1" t="s">
        <v>2702</v>
      </c>
      <c r="D62" s="41" t="s">
        <v>2386</v>
      </c>
      <c r="E62" s="41"/>
      <c r="F62" s="1" t="s">
        <v>2365</v>
      </c>
      <c r="G62" s="5" t="s">
        <v>1815</v>
      </c>
      <c r="H62" s="5">
        <v>90</v>
      </c>
      <c r="I62" s="41" t="s">
        <v>2974</v>
      </c>
      <c r="J62" s="19" t="s">
        <v>3145</v>
      </c>
      <c r="K62" s="27">
        <v>120002</v>
      </c>
      <c r="L62" t="str">
        <f t="shared" si="10"/>
        <v>(NULL,'TAC','CLAUDIO JELDRES','REN','','OFS','CYG','90','MPSREN','JEFOPE','120002'),</v>
      </c>
    </row>
    <row r="63" spans="1:12" hidden="1" x14ac:dyDescent="0.35">
      <c r="A63" s="1"/>
      <c r="B63" s="30" t="s">
        <v>2350</v>
      </c>
      <c r="C63" s="1" t="s">
        <v>2703</v>
      </c>
      <c r="D63" s="2" t="s">
        <v>2386</v>
      </c>
      <c r="E63" s="2"/>
      <c r="F63" s="1" t="s">
        <v>2365</v>
      </c>
      <c r="G63" s="5" t="s">
        <v>1815</v>
      </c>
      <c r="H63" s="5">
        <v>90</v>
      </c>
      <c r="I63" s="2" t="s">
        <v>3014</v>
      </c>
      <c r="J63" s="11" t="s">
        <v>3138</v>
      </c>
      <c r="K63" s="19">
        <v>40001</v>
      </c>
      <c r="L63" t="str">
        <f t="shared" si="10"/>
        <v>(NULL,'OPT','BEATRIZ VEGA','REN','','OFS','CYG','90','ADMREN','SUPOPE','40001'),</v>
      </c>
    </row>
    <row r="64" spans="1:12" hidden="1" x14ac:dyDescent="0.35">
      <c r="A64" s="1"/>
      <c r="B64" s="30" t="s">
        <v>2350</v>
      </c>
      <c r="C64" s="1" t="s">
        <v>2704</v>
      </c>
      <c r="D64" s="2" t="s">
        <v>2432</v>
      </c>
      <c r="E64" s="2"/>
      <c r="F64" s="1" t="s">
        <v>2365</v>
      </c>
      <c r="G64" s="5" t="s">
        <v>1815</v>
      </c>
      <c r="H64" s="5">
        <v>90</v>
      </c>
      <c r="I64" s="2" t="s">
        <v>2954</v>
      </c>
      <c r="J64" s="19" t="s">
        <v>3128</v>
      </c>
      <c r="K64" s="11">
        <v>120221</v>
      </c>
      <c r="L64" t="str">
        <f t="shared" si="10"/>
        <v>(NULL,'OPT','SEGURIDAD INACAP','CNP','','OFS','CYG','90','ICHCNP','GUASEG','120221'),</v>
      </c>
    </row>
    <row r="65" spans="1:12" hidden="1" x14ac:dyDescent="0.35">
      <c r="A65" s="1"/>
      <c r="B65" s="30" t="s">
        <v>2350</v>
      </c>
      <c r="C65" s="1" t="s">
        <v>2705</v>
      </c>
      <c r="D65" s="2" t="s">
        <v>2386</v>
      </c>
      <c r="E65" s="2"/>
      <c r="F65" s="1" t="s">
        <v>2365</v>
      </c>
      <c r="G65" s="5" t="s">
        <v>1815</v>
      </c>
      <c r="H65" s="5">
        <v>90</v>
      </c>
      <c r="I65" s="2" t="s">
        <v>3014</v>
      </c>
      <c r="J65" s="11" t="s">
        <v>3138</v>
      </c>
      <c r="K65" s="19">
        <v>40001</v>
      </c>
      <c r="L65" t="str">
        <f t="shared" si="10"/>
        <v>(NULL,'OPT','ELSA MARTINEZ','REN','','OFS','CYG','90','ADMREN','SUPOPE','40001'),</v>
      </c>
    </row>
    <row r="66" spans="1:12" hidden="1" x14ac:dyDescent="0.35">
      <c r="A66" s="1"/>
      <c r="B66" s="38" t="s">
        <v>2353</v>
      </c>
      <c r="C66" s="1" t="s">
        <v>3230</v>
      </c>
      <c r="D66" s="1" t="s">
        <v>2407</v>
      </c>
      <c r="E66" s="1"/>
      <c r="F66" s="1" t="s">
        <v>2370</v>
      </c>
      <c r="G66" s="5" t="s">
        <v>1815</v>
      </c>
      <c r="H66" s="5">
        <v>90</v>
      </c>
      <c r="I66" s="1" t="s">
        <v>2985</v>
      </c>
      <c r="J66" s="11" t="s">
        <v>3094</v>
      </c>
      <c r="K66" s="11">
        <v>10003</v>
      </c>
      <c r="L66" t="str">
        <f t="shared" si="10"/>
        <v>(NULL,'TAC','CARLOS CARRENO','RCG','','CAP','CYG','90','OGCRCG','DIRCPT','10003'),</v>
      </c>
    </row>
    <row r="67" spans="1:12" hidden="1" x14ac:dyDescent="0.35">
      <c r="A67" s="1"/>
      <c r="B67" s="30" t="s">
        <v>2350</v>
      </c>
      <c r="C67" s="1" t="s">
        <v>2706</v>
      </c>
      <c r="D67" s="1" t="s">
        <v>2386</v>
      </c>
      <c r="E67" s="1"/>
      <c r="F67" s="1" t="s">
        <v>2365</v>
      </c>
      <c r="G67" s="5" t="s">
        <v>1815</v>
      </c>
      <c r="H67" s="5">
        <v>90</v>
      </c>
      <c r="I67" s="1" t="s">
        <v>2927</v>
      </c>
      <c r="J67" s="19" t="s">
        <v>3088</v>
      </c>
      <c r="K67" s="19">
        <v>120102</v>
      </c>
      <c r="L67" t="str">
        <f t="shared" si="10"/>
        <v>(NULL,'OPT','RELOJ CONTROL COSTANERA','REN','','OFS','CYG','90','COCREN','CTRASI','120102'),</v>
      </c>
    </row>
    <row r="68" spans="1:12" hidden="1" x14ac:dyDescent="0.35">
      <c r="A68" s="1"/>
      <c r="B68" s="30" t="s">
        <v>2350</v>
      </c>
      <c r="C68" s="1" t="s">
        <v>2707</v>
      </c>
      <c r="D68" s="41" t="s">
        <v>2407</v>
      </c>
      <c r="E68" s="41"/>
      <c r="F68" s="1" t="s">
        <v>2365</v>
      </c>
      <c r="G68" s="5" t="s">
        <v>1815</v>
      </c>
      <c r="H68" s="5">
        <v>90</v>
      </c>
      <c r="I68" s="41" t="s">
        <v>3016</v>
      </c>
      <c r="J68" s="19" t="s">
        <v>3069</v>
      </c>
      <c r="K68" s="19">
        <v>40001</v>
      </c>
      <c r="L68" t="str">
        <f t="shared" si="10"/>
        <v>(NULL,'OPT','NORMA VASQUEZ','RCG','','OFS','CYG','90','ADMRCG','ASIOPE','40001'),</v>
      </c>
    </row>
    <row r="69" spans="1:12" hidden="1" x14ac:dyDescent="0.35">
      <c r="A69" s="1"/>
      <c r="B69" s="30" t="s">
        <v>2350</v>
      </c>
      <c r="C69" s="1" t="s">
        <v>2708</v>
      </c>
      <c r="D69" s="1" t="s">
        <v>2399</v>
      </c>
      <c r="E69" s="1"/>
      <c r="F69" s="1" t="s">
        <v>2359</v>
      </c>
      <c r="G69" s="5" t="s">
        <v>1815</v>
      </c>
      <c r="H69" s="5">
        <v>90</v>
      </c>
      <c r="I69" s="1" t="s">
        <v>3020</v>
      </c>
      <c r="J69" s="11" t="s">
        <v>3075</v>
      </c>
      <c r="K69" s="11">
        <v>50001</v>
      </c>
      <c r="L69" t="str">
        <f t="shared" si="10"/>
        <v>(NULL,'OPT','LIBIA BARRAZA','ANT','','PDR','CYG','90','ADMANT','ASITEC','50001'),</v>
      </c>
    </row>
    <row r="70" spans="1:12" hidden="1" x14ac:dyDescent="0.35">
      <c r="A70" s="1"/>
      <c r="B70" s="30" t="s">
        <v>2350</v>
      </c>
      <c r="C70" s="1" t="s">
        <v>2709</v>
      </c>
      <c r="D70" s="2" t="s">
        <v>2399</v>
      </c>
      <c r="E70" s="2"/>
      <c r="F70" s="1" t="s">
        <v>2365</v>
      </c>
      <c r="G70" s="5" t="s">
        <v>1815</v>
      </c>
      <c r="H70" s="5">
        <v>90</v>
      </c>
      <c r="I70" s="2" t="s">
        <v>3010</v>
      </c>
      <c r="J70" s="19" t="s">
        <v>3128</v>
      </c>
      <c r="K70" s="19">
        <v>120200</v>
      </c>
      <c r="L70" t="str">
        <f t="shared" si="10"/>
        <v>(NULL,'OPT','ELIANA CORTEZ','ANT','','OFS','CYG','90','SITANT','GUASEG','120200'),</v>
      </c>
    </row>
    <row r="71" spans="1:12" x14ac:dyDescent="0.35">
      <c r="A71" s="1">
        <f>VLOOKUP(C71,usuarios__5[#All],2,FALSE)</f>
        <v>331</v>
      </c>
      <c r="B71" s="38" t="s">
        <v>2353</v>
      </c>
      <c r="C71" s="1" t="s">
        <v>2573</v>
      </c>
      <c r="D71" s="41" t="s">
        <v>2407</v>
      </c>
      <c r="E71" s="41"/>
      <c r="F71" s="1" t="s">
        <v>2365</v>
      </c>
      <c r="G71" s="5" t="s">
        <v>1815</v>
      </c>
      <c r="H71" s="5"/>
      <c r="I71" s="41" t="s">
        <v>3016</v>
      </c>
      <c r="J71" s="19" t="s">
        <v>3145</v>
      </c>
      <c r="K71" s="19">
        <v>40001</v>
      </c>
      <c r="L71" t="str">
        <f>_xlfn.CONCAT("UPDATE usuarios SET c_instalacion ='",I71,"', c_cargo='",J71,"', c_cenco='",K71,"' WHERE id_usuarios = ",A71)</f>
        <v>UPDATE usuarios SET c_instalacion ='ADMRCG', c_cargo='JEFOPE', c_cenco='40001' WHERE id_usuarios = 331</v>
      </c>
    </row>
    <row r="72" spans="1:12" hidden="1" x14ac:dyDescent="0.35">
      <c r="A72" s="1"/>
      <c r="B72" s="38" t="s">
        <v>2353</v>
      </c>
      <c r="C72" s="1" t="s">
        <v>2710</v>
      </c>
      <c r="D72" s="2" t="s">
        <v>2386</v>
      </c>
      <c r="E72" s="2"/>
      <c r="F72" s="1" t="s">
        <v>2365</v>
      </c>
      <c r="G72" s="5" t="s">
        <v>1815</v>
      </c>
      <c r="H72" s="5">
        <v>90</v>
      </c>
      <c r="I72" s="2" t="s">
        <v>2900</v>
      </c>
      <c r="J72" s="19" t="s">
        <v>3160</v>
      </c>
      <c r="K72" s="19">
        <v>120101</v>
      </c>
      <c r="L72" t="str">
        <f t="shared" ref="L72:L73" si="11">_xlfn.CONCAT( "(NULL,'",B72,"','",C72,"','",D72,"','",E72,"','",F72,"','",G72,"','",H72,"','",I72,"','",J72,"','",K72,"'),")</f>
        <v>(NULL,'TAC','SEBASTIAN VALVERDE','REN','','OFS','CYG','90','ALCREN','JEFCTT','120101'),</v>
      </c>
    </row>
    <row r="73" spans="1:12" hidden="1" x14ac:dyDescent="0.35">
      <c r="A73" s="1"/>
      <c r="B73" s="30" t="s">
        <v>2350</v>
      </c>
      <c r="C73" s="1" t="s">
        <v>2711</v>
      </c>
      <c r="D73" s="2" t="s">
        <v>2386</v>
      </c>
      <c r="E73" s="2"/>
      <c r="F73" s="1" t="s">
        <v>2365</v>
      </c>
      <c r="G73" s="5" t="s">
        <v>1815</v>
      </c>
      <c r="H73" s="5">
        <v>90</v>
      </c>
      <c r="I73" s="2" t="s">
        <v>3014</v>
      </c>
      <c r="J73" s="11" t="s">
        <v>3149</v>
      </c>
      <c r="K73" s="19">
        <v>40001</v>
      </c>
      <c r="L73" t="str">
        <f t="shared" si="11"/>
        <v>(NULL,'OPT','TAMARA SOBOCKI','REN','','OFS','CYG','90','ADMREN','PAISAJ','40001'),</v>
      </c>
    </row>
    <row r="74" spans="1:12" x14ac:dyDescent="0.35">
      <c r="A74" s="1">
        <f>VLOOKUP(C74,usuarios__5[#All],2,FALSE)</f>
        <v>280</v>
      </c>
      <c r="B74" s="38" t="s">
        <v>2353</v>
      </c>
      <c r="C74" s="1" t="s">
        <v>2564</v>
      </c>
      <c r="D74" s="2" t="s">
        <v>2386</v>
      </c>
      <c r="E74" s="2"/>
      <c r="F74" s="1" t="s">
        <v>2365</v>
      </c>
      <c r="G74" s="5" t="s">
        <v>1815</v>
      </c>
      <c r="H74" s="5"/>
      <c r="I74" s="2" t="s">
        <v>3014</v>
      </c>
      <c r="J74" s="19" t="s">
        <v>3145</v>
      </c>
      <c r="K74" s="19">
        <v>40001</v>
      </c>
      <c r="L74" t="str">
        <f t="shared" ref="L74:L76" si="12">_xlfn.CONCAT("UPDATE usuarios SET c_instalacion ='",I74,"', c_cargo='",J74,"', c_cenco='",K74,"' WHERE id_usuarios = ",A74)</f>
        <v>UPDATE usuarios SET c_instalacion ='ADMREN', c_cargo='JEFOPE', c_cenco='40001' WHERE id_usuarios = 280</v>
      </c>
    </row>
    <row r="75" spans="1:12" x14ac:dyDescent="0.35">
      <c r="A75" s="1">
        <f>VLOOKUP(C75,usuarios__5[#All],2,FALSE)</f>
        <v>267</v>
      </c>
      <c r="B75" s="38" t="s">
        <v>2353</v>
      </c>
      <c r="C75" s="1" t="s">
        <v>2560</v>
      </c>
      <c r="D75" s="2" t="s">
        <v>2386</v>
      </c>
      <c r="E75" s="2"/>
      <c r="F75" s="1" t="s">
        <v>2365</v>
      </c>
      <c r="G75" s="5" t="s">
        <v>1815</v>
      </c>
      <c r="H75" s="5"/>
      <c r="I75" s="2" t="s">
        <v>3014</v>
      </c>
      <c r="J75" s="19" t="s">
        <v>3145</v>
      </c>
      <c r="K75" s="19">
        <v>40001</v>
      </c>
      <c r="L75" t="str">
        <f t="shared" si="12"/>
        <v>UPDATE usuarios SET c_instalacion ='ADMREN', c_cargo='JEFOPE', c_cenco='40001' WHERE id_usuarios = 267</v>
      </c>
    </row>
    <row r="76" spans="1:12" x14ac:dyDescent="0.35">
      <c r="A76" s="1">
        <f>VLOOKUP(C76,usuarios__5[#All],2,FALSE)</f>
        <v>382</v>
      </c>
      <c r="B76" s="38" t="s">
        <v>2353</v>
      </c>
      <c r="C76" s="1" t="s">
        <v>2592</v>
      </c>
      <c r="D76" s="43" t="s">
        <v>2386</v>
      </c>
      <c r="E76" s="43"/>
      <c r="F76" s="1" t="s">
        <v>2365</v>
      </c>
      <c r="G76" s="5" t="s">
        <v>1815</v>
      </c>
      <c r="H76" s="5"/>
      <c r="I76" s="43" t="s">
        <v>3003</v>
      </c>
      <c r="J76" s="19" t="s">
        <v>3145</v>
      </c>
      <c r="K76" s="11">
        <v>120104</v>
      </c>
      <c r="L76" t="str">
        <f t="shared" si="12"/>
        <v>UPDATE usuarios SET c_instalacion ='PNNREN', c_cargo='JEFOPE', c_cenco='120104' WHERE id_usuarios = 382</v>
      </c>
    </row>
    <row r="77" spans="1:12" hidden="1" x14ac:dyDescent="0.35">
      <c r="A77" s="1"/>
      <c r="B77" s="38" t="s">
        <v>2353</v>
      </c>
      <c r="C77" s="1" t="s">
        <v>2712</v>
      </c>
      <c r="D77" s="2" t="s">
        <v>2386</v>
      </c>
      <c r="E77" s="2"/>
      <c r="F77" s="1" t="s">
        <v>2365</v>
      </c>
      <c r="G77" s="5" t="s">
        <v>1815</v>
      </c>
      <c r="H77" s="5">
        <v>90</v>
      </c>
      <c r="I77" s="2" t="s">
        <v>3001</v>
      </c>
      <c r="J77" s="19" t="s">
        <v>3143</v>
      </c>
      <c r="K77" s="19">
        <v>120103</v>
      </c>
      <c r="L77" t="str">
        <f t="shared" ref="L77:L78" si="13">_xlfn.CONCAT( "(NULL,'",B77,"','",C77,"','",D77,"','",E77,"','",F77,"','",G77,"','",H77,"','",I77,"','",J77,"','",K77,"'),")</f>
        <v>(NULL,'TAC','ALEX SOTO','REN','','OFS','CYG','90','PLHREN','JEFSER','120103'),</v>
      </c>
    </row>
    <row r="78" spans="1:12" hidden="1" x14ac:dyDescent="0.35">
      <c r="A78" s="1"/>
      <c r="B78" s="38" t="s">
        <v>2353</v>
      </c>
      <c r="C78" s="1" t="s">
        <v>2713</v>
      </c>
      <c r="D78" s="43" t="s">
        <v>2386</v>
      </c>
      <c r="E78" s="43"/>
      <c r="F78" s="1" t="s">
        <v>2365</v>
      </c>
      <c r="G78" s="5" t="s">
        <v>1815</v>
      </c>
      <c r="H78" s="5">
        <v>90</v>
      </c>
      <c r="I78" s="43" t="s">
        <v>3003</v>
      </c>
      <c r="J78" s="19" t="s">
        <v>3145</v>
      </c>
      <c r="K78" s="11">
        <v>120104</v>
      </c>
      <c r="L78" t="str">
        <f t="shared" si="13"/>
        <v>(NULL,'TAC','MIRIAM ALARCON','REN','','OFS','CYG','90','PNNREN','JEFOPE','120104'),</v>
      </c>
    </row>
    <row r="79" spans="1:12" x14ac:dyDescent="0.35">
      <c r="A79" s="1">
        <f>VLOOKUP(C79,usuarios__5[#All],2,FALSE)</f>
        <v>269</v>
      </c>
      <c r="B79" s="30" t="s">
        <v>2350</v>
      </c>
      <c r="C79" s="1" t="s">
        <v>2427</v>
      </c>
      <c r="D79" s="41" t="s">
        <v>2407</v>
      </c>
      <c r="E79" s="41"/>
      <c r="F79" s="1" t="s">
        <v>2367</v>
      </c>
      <c r="G79" s="5" t="s">
        <v>1815</v>
      </c>
      <c r="H79" s="5"/>
      <c r="I79" s="41" t="s">
        <v>3016</v>
      </c>
      <c r="J79" s="19" t="s">
        <v>3067</v>
      </c>
      <c r="K79" s="11">
        <v>90001</v>
      </c>
      <c r="L79" t="str">
        <f>_xlfn.CONCAT("UPDATE usuarios SET c_instalacion ='",I79,"', c_cargo='",J79,"', c_cenco='",K79,"' WHERE id_usuarios = ",A79)</f>
        <v>UPDATE usuarios SET c_instalacion ='ADMRCG', c_cargo='ASIFIN', c_cenco='90001' WHERE id_usuarios = 269</v>
      </c>
    </row>
    <row r="80" spans="1:12" hidden="1" x14ac:dyDescent="0.35">
      <c r="A80" s="1"/>
      <c r="B80" s="38" t="s">
        <v>2353</v>
      </c>
      <c r="C80" s="1" t="s">
        <v>2714</v>
      </c>
      <c r="D80" s="2" t="s">
        <v>2432</v>
      </c>
      <c r="E80" s="2"/>
      <c r="F80" s="1" t="s">
        <v>2365</v>
      </c>
      <c r="G80" s="5" t="s">
        <v>1815</v>
      </c>
      <c r="H80" s="5">
        <v>90</v>
      </c>
      <c r="I80" s="2" t="s">
        <v>2954</v>
      </c>
      <c r="J80" s="19" t="s">
        <v>3145</v>
      </c>
      <c r="K80" s="11">
        <v>120221</v>
      </c>
      <c r="L80" t="str">
        <f t="shared" ref="L80:L82" si="14">_xlfn.CONCAT( "(NULL,'",B80,"','",C80,"','",D80,"','",E80,"','",F80,"','",G80,"','",H80,"','",I80,"','",J80,"','",K80,"'),")</f>
        <v>(NULL,'TAC','MIGUEL HERNANDEZ','CNP','','OFS','CYG','90','ICHCNP','JEFOPE','120221'),</v>
      </c>
    </row>
    <row r="81" spans="1:12" hidden="1" x14ac:dyDescent="0.35">
      <c r="A81" s="1"/>
      <c r="B81" s="30" t="s">
        <v>2350</v>
      </c>
      <c r="C81" s="1" t="s">
        <v>3239</v>
      </c>
      <c r="D81" s="2" t="s">
        <v>2407</v>
      </c>
      <c r="E81" s="2"/>
      <c r="F81" s="1" t="s">
        <v>2365</v>
      </c>
      <c r="G81" s="5" t="s">
        <v>1815</v>
      </c>
      <c r="H81" s="5">
        <v>90</v>
      </c>
      <c r="I81" s="2" t="s">
        <v>2898</v>
      </c>
      <c r="J81" s="11" t="s">
        <v>3138</v>
      </c>
      <c r="K81" s="19">
        <v>120166</v>
      </c>
      <c r="L81" t="str">
        <f t="shared" si="14"/>
        <v>(NULL,'OPT','SUPERVISOR TURNO RANCAGUA','RCG','','OFS','CYG','90','ACHRCG','SUPOPE','120166'),</v>
      </c>
    </row>
    <row r="82" spans="1:12" hidden="1" x14ac:dyDescent="0.35">
      <c r="A82" s="1"/>
      <c r="B82" s="38" t="s">
        <v>2353</v>
      </c>
      <c r="C82" s="1" t="s">
        <v>2715</v>
      </c>
      <c r="D82" s="41" t="s">
        <v>2386</v>
      </c>
      <c r="E82" s="41"/>
      <c r="F82" s="1" t="s">
        <v>2365</v>
      </c>
      <c r="G82" s="5" t="s">
        <v>1815</v>
      </c>
      <c r="H82" s="5">
        <v>90</v>
      </c>
      <c r="I82" s="41" t="s">
        <v>2974</v>
      </c>
      <c r="J82" s="11" t="s">
        <v>3147</v>
      </c>
      <c r="K82" s="11">
        <v>80002</v>
      </c>
      <c r="L82" t="str">
        <f t="shared" si="14"/>
        <v>(NULL,'TAC','ABRAHAM PUENTE','REN','','OFS','CYG','90','MPSREN','SUPPAI','80002'),</v>
      </c>
    </row>
    <row r="83" spans="1:12" x14ac:dyDescent="0.35">
      <c r="A83" s="1">
        <f>VLOOKUP(C83,usuarios__5[#All],2,FALSE)</f>
        <v>230</v>
      </c>
      <c r="B83" s="38" t="s">
        <v>2353</v>
      </c>
      <c r="C83" s="1" t="s">
        <v>2552</v>
      </c>
      <c r="D83" s="2" t="s">
        <v>2386</v>
      </c>
      <c r="E83" s="2"/>
      <c r="F83" s="1" t="s">
        <v>2365</v>
      </c>
      <c r="G83" s="5" t="s">
        <v>1815</v>
      </c>
      <c r="H83" s="5"/>
      <c r="I83" s="2" t="s">
        <v>3014</v>
      </c>
      <c r="J83" s="19" t="s">
        <v>3145</v>
      </c>
      <c r="K83" s="19">
        <v>40001</v>
      </c>
      <c r="L83" t="str">
        <f>_xlfn.CONCAT("UPDATE usuarios SET c_instalacion ='",I83,"', c_cargo='",J83,"', c_cenco='",K83,"' WHERE id_usuarios = ",A83)</f>
        <v>UPDATE usuarios SET c_instalacion ='ADMREN', c_cargo='JEFOPE', c_cenco='40001' WHERE id_usuarios = 230</v>
      </c>
    </row>
    <row r="84" spans="1:12" hidden="1" x14ac:dyDescent="0.35">
      <c r="A84" s="1"/>
      <c r="B84" s="38" t="s">
        <v>2353</v>
      </c>
      <c r="C84" s="1" t="s">
        <v>2716</v>
      </c>
      <c r="D84" s="1" t="s">
        <v>2399</v>
      </c>
      <c r="E84" s="1"/>
      <c r="F84" s="1" t="s">
        <v>2359</v>
      </c>
      <c r="G84" s="5" t="s">
        <v>1815</v>
      </c>
      <c r="H84" s="5">
        <v>90</v>
      </c>
      <c r="I84" s="1" t="s">
        <v>3020</v>
      </c>
      <c r="J84" s="11" t="s">
        <v>3157</v>
      </c>
      <c r="K84" s="11">
        <v>50001</v>
      </c>
      <c r="L84" t="str">
        <f t="shared" ref="L84:L90" si="15">_xlfn.CONCAT( "(NULL,'",B84,"','",C84,"','",D84,"','",E84,"','",F84,"','",G84,"','",H84,"','",I84,"','",J84,"','",K84,"'),")</f>
        <v>(NULL,'TAC','JOSE BERNA','ANT','','PDR','CYG','90','ADMANT','PRERIE','50001'),</v>
      </c>
    </row>
    <row r="85" spans="1:12" hidden="1" x14ac:dyDescent="0.35">
      <c r="A85" s="1"/>
      <c r="B85" s="30" t="s">
        <v>2350</v>
      </c>
      <c r="C85" s="1" t="s">
        <v>2896</v>
      </c>
      <c r="D85" s="2" t="s">
        <v>2386</v>
      </c>
      <c r="E85" s="2"/>
      <c r="F85" s="2" t="s">
        <v>2354</v>
      </c>
      <c r="G85" s="5" t="s">
        <v>1815</v>
      </c>
      <c r="H85" s="5">
        <v>90</v>
      </c>
      <c r="I85" s="2" t="s">
        <v>3014</v>
      </c>
      <c r="J85" s="19" t="s">
        <v>3087</v>
      </c>
      <c r="K85" s="11">
        <v>100001</v>
      </c>
      <c r="L85" t="str">
        <f t="shared" si="15"/>
        <v>(NULL,'OPT','BODEGUEROS','REN','','ABA','CYG','90','ADMREN','CHOFER','100001'),</v>
      </c>
    </row>
    <row r="86" spans="1:12" hidden="1" x14ac:dyDescent="0.35">
      <c r="A86" s="1"/>
      <c r="B86" s="30" t="s">
        <v>2350</v>
      </c>
      <c r="C86" s="1" t="s">
        <v>2717</v>
      </c>
      <c r="D86" s="1" t="s">
        <v>2432</v>
      </c>
      <c r="E86" s="1"/>
      <c r="F86" s="1" t="s">
        <v>2365</v>
      </c>
      <c r="G86" s="5" t="s">
        <v>1815</v>
      </c>
      <c r="H86" s="5">
        <v>90</v>
      </c>
      <c r="I86" s="1" t="s">
        <v>3018</v>
      </c>
      <c r="J86" s="11" t="s">
        <v>3138</v>
      </c>
      <c r="K86" s="19">
        <v>40001</v>
      </c>
      <c r="L86" t="str">
        <f t="shared" si="15"/>
        <v>(NULL,'OPT','JORGE HUENCHULAO','CNP','','OFS','CYG','90','ADMCNP','SUPOPE','40001'),</v>
      </c>
    </row>
    <row r="87" spans="1:12" hidden="1" x14ac:dyDescent="0.35">
      <c r="A87" s="1"/>
      <c r="B87" s="30" t="s">
        <v>2350</v>
      </c>
      <c r="C87" s="1" t="s">
        <v>2718</v>
      </c>
      <c r="D87" s="2" t="s">
        <v>2407</v>
      </c>
      <c r="E87" s="2"/>
      <c r="F87" s="1" t="s">
        <v>2365</v>
      </c>
      <c r="G87" s="5" t="s">
        <v>1815</v>
      </c>
      <c r="H87" s="5">
        <v>90</v>
      </c>
      <c r="I87" s="2" t="s">
        <v>2956</v>
      </c>
      <c r="J87" s="19" t="s">
        <v>3128</v>
      </c>
      <c r="K87" s="19">
        <v>120219</v>
      </c>
      <c r="L87" t="str">
        <f t="shared" si="15"/>
        <v>(NULL,'OPT','MARTA PEREZ','RCG','','OFS','CYG','90','IRARCG','GUASEG','120219'),</v>
      </c>
    </row>
    <row r="88" spans="1:12" hidden="1" x14ac:dyDescent="0.35">
      <c r="A88" s="1"/>
      <c r="B88" s="30" t="s">
        <v>2350</v>
      </c>
      <c r="C88" s="1" t="s">
        <v>2719</v>
      </c>
      <c r="D88" s="1" t="s">
        <v>2386</v>
      </c>
      <c r="E88" s="1"/>
      <c r="F88" s="1" t="s">
        <v>2365</v>
      </c>
      <c r="G88" s="5" t="s">
        <v>1815</v>
      </c>
      <c r="H88" s="5">
        <v>90</v>
      </c>
      <c r="I88" s="2" t="s">
        <v>3001</v>
      </c>
      <c r="J88" s="11" t="s">
        <v>3139</v>
      </c>
      <c r="K88" s="11">
        <v>120103</v>
      </c>
      <c r="L88" t="str">
        <f t="shared" si="15"/>
        <v>(NULL,'OPT','TURNO ROTATIVO','REN','','OFS','CYG','90','PLHREN','SUPASE','120103'),</v>
      </c>
    </row>
    <row r="89" spans="1:12" hidden="1" x14ac:dyDescent="0.35">
      <c r="A89" s="1"/>
      <c r="B89" s="30" t="s">
        <v>2350</v>
      </c>
      <c r="C89" s="1" t="s">
        <v>2720</v>
      </c>
      <c r="D89" s="41" t="s">
        <v>2386</v>
      </c>
      <c r="E89" s="41"/>
      <c r="F89" s="1" t="s">
        <v>2365</v>
      </c>
      <c r="G89" s="5" t="s">
        <v>1815</v>
      </c>
      <c r="H89" s="5">
        <v>90</v>
      </c>
      <c r="I89" s="41" t="s">
        <v>2976</v>
      </c>
      <c r="J89" s="11" t="s">
        <v>3149</v>
      </c>
      <c r="K89" s="19">
        <v>120004</v>
      </c>
      <c r="L89" t="str">
        <f t="shared" si="15"/>
        <v>(NULL,'OPT','PAISAJISMO MP','REN','','OFS','CYG','90','MPTREN','PAISAJ','120004'),</v>
      </c>
    </row>
    <row r="90" spans="1:12" hidden="1" x14ac:dyDescent="0.35">
      <c r="A90" s="1"/>
      <c r="B90" s="38" t="s">
        <v>2353</v>
      </c>
      <c r="C90" s="1" t="s">
        <v>2721</v>
      </c>
      <c r="D90" s="2" t="s">
        <v>2386</v>
      </c>
      <c r="E90" s="2"/>
      <c r="F90" s="2" t="s">
        <v>2354</v>
      </c>
      <c r="G90" s="5" t="s">
        <v>1815</v>
      </c>
      <c r="H90" s="5">
        <v>90</v>
      </c>
      <c r="I90" s="2" t="s">
        <v>3014</v>
      </c>
      <c r="J90" s="11" t="s">
        <v>3122</v>
      </c>
      <c r="K90" s="11">
        <v>100001</v>
      </c>
      <c r="L90" t="str">
        <f t="shared" si="15"/>
        <v>(NULL,'TAC','JOHN VILLALOBOS','REN','','ABA','CYG','90','ADMREN','GTOABA','100001'),</v>
      </c>
    </row>
    <row r="91" spans="1:12" x14ac:dyDescent="0.35">
      <c r="A91" s="1">
        <f>VLOOKUP(C91,usuarios__5[#All],2,FALSE)</f>
        <v>351</v>
      </c>
      <c r="B91" s="38" t="s">
        <v>2353</v>
      </c>
      <c r="C91" s="1" t="s">
        <v>2513</v>
      </c>
      <c r="D91" s="2" t="s">
        <v>2386</v>
      </c>
      <c r="E91" s="2"/>
      <c r="F91" s="2" t="s">
        <v>2354</v>
      </c>
      <c r="G91" s="5" t="s">
        <v>1815</v>
      </c>
      <c r="H91" s="5"/>
      <c r="I91" s="2" t="s">
        <v>3014</v>
      </c>
      <c r="J91" s="11" t="s">
        <v>3122</v>
      </c>
      <c r="K91" s="11">
        <v>100001</v>
      </c>
      <c r="L91" t="str">
        <f t="shared" ref="L91:L93" si="16">_xlfn.CONCAT("UPDATE usuarios SET c_instalacion ='",I91,"', c_cargo='",J91,"', c_cenco='",K91,"' WHERE id_usuarios = ",A91)</f>
        <v>UPDATE usuarios SET c_instalacion ='ADMREN', c_cargo='GTOABA', c_cenco='100001' WHERE id_usuarios = 351</v>
      </c>
    </row>
    <row r="92" spans="1:12" x14ac:dyDescent="0.35">
      <c r="A92" s="1">
        <f>VLOOKUP(C92,usuarios__5[#All],2,FALSE)</f>
        <v>345</v>
      </c>
      <c r="B92" s="38" t="s">
        <v>2353</v>
      </c>
      <c r="C92" s="1" t="s">
        <v>2512</v>
      </c>
      <c r="D92" s="2" t="s">
        <v>2386</v>
      </c>
      <c r="E92" s="2"/>
      <c r="F92" s="2" t="s">
        <v>2354</v>
      </c>
      <c r="G92" s="5" t="s">
        <v>1815</v>
      </c>
      <c r="H92" s="5"/>
      <c r="I92" s="2" t="s">
        <v>3014</v>
      </c>
      <c r="J92" s="11" t="s">
        <v>3122</v>
      </c>
      <c r="K92" s="11">
        <v>100001</v>
      </c>
      <c r="L92" t="str">
        <f t="shared" si="16"/>
        <v>UPDATE usuarios SET c_instalacion ='ADMREN', c_cargo='GTOABA', c_cenco='100001' WHERE id_usuarios = 345</v>
      </c>
    </row>
    <row r="93" spans="1:12" x14ac:dyDescent="0.35">
      <c r="A93" s="1">
        <f>VLOOKUP(C93,usuarios__5[#All],2,FALSE)</f>
        <v>241</v>
      </c>
      <c r="B93" s="38" t="s">
        <v>2353</v>
      </c>
      <c r="C93" s="1" t="s">
        <v>2472</v>
      </c>
      <c r="D93" s="2" t="s">
        <v>2386</v>
      </c>
      <c r="E93" s="2"/>
      <c r="F93" s="2" t="s">
        <v>2361</v>
      </c>
      <c r="G93" s="5" t="s">
        <v>1815</v>
      </c>
      <c r="H93" s="5"/>
      <c r="I93" s="2" t="s">
        <v>2987</v>
      </c>
      <c r="J93" s="19" t="s">
        <v>3049</v>
      </c>
      <c r="K93" s="11">
        <v>80002</v>
      </c>
      <c r="L93" t="str">
        <f t="shared" si="16"/>
        <v>UPDATE usuarios SET c_instalacion ='OPMREN', c_cargo='ANARYS', c_cenco='80002' WHERE id_usuarios = 241</v>
      </c>
    </row>
    <row r="94" spans="1:12" hidden="1" x14ac:dyDescent="0.35">
      <c r="A94" s="1"/>
      <c r="B94" s="30" t="s">
        <v>2350</v>
      </c>
      <c r="C94" s="1" t="s">
        <v>2722</v>
      </c>
      <c r="D94" s="1" t="s">
        <v>2399</v>
      </c>
      <c r="E94" s="1"/>
      <c r="F94" s="1" t="s">
        <v>2365</v>
      </c>
      <c r="G94" s="5" t="s">
        <v>1815</v>
      </c>
      <c r="H94" s="5">
        <v>90</v>
      </c>
      <c r="I94" s="1" t="s">
        <v>3020</v>
      </c>
      <c r="J94" s="19" t="s">
        <v>3069</v>
      </c>
      <c r="K94" s="19">
        <v>40001</v>
      </c>
      <c r="L94" t="str">
        <f t="shared" ref="L94:L95" si="17">_xlfn.CONCAT( "(NULL,'",B94,"','",C94,"','",D94,"','",E94,"','",F94,"','",G94,"','",H94,"','",I94,"','",J94,"','",K94,"'),")</f>
        <v>(NULL,'OPT','GUISELL GOMEZ','ANT','','OFS','CYG','90','ADMANT','ASIOPE','40001'),</v>
      </c>
    </row>
    <row r="95" spans="1:12" hidden="1" x14ac:dyDescent="0.35">
      <c r="A95" s="1"/>
      <c r="B95" s="38" t="s">
        <v>2353</v>
      </c>
      <c r="C95" s="1" t="s">
        <v>2723</v>
      </c>
      <c r="D95" s="1" t="s">
        <v>2399</v>
      </c>
      <c r="E95" s="1"/>
      <c r="F95" s="1" t="s">
        <v>2365</v>
      </c>
      <c r="G95" s="5" t="s">
        <v>1815</v>
      </c>
      <c r="H95" s="5">
        <v>90</v>
      </c>
      <c r="I95" s="1" t="s">
        <v>3020</v>
      </c>
      <c r="J95" s="19" t="s">
        <v>3090</v>
      </c>
      <c r="K95" s="19">
        <v>40001</v>
      </c>
      <c r="L95" t="str">
        <f t="shared" si="17"/>
        <v>(NULL,'TAC','COORDINADOR OPERACIONES','ANT','','OFS','CYG','90','ADMANT','COOOPE','40001'),</v>
      </c>
    </row>
    <row r="96" spans="1:12" x14ac:dyDescent="0.35">
      <c r="A96" s="1">
        <f>VLOOKUP(C96,usuarios__5[#All],2,FALSE)</f>
        <v>317</v>
      </c>
      <c r="B96" s="38" t="s">
        <v>2353</v>
      </c>
      <c r="C96" s="1" t="s">
        <v>2501</v>
      </c>
      <c r="D96" s="2" t="s">
        <v>2386</v>
      </c>
      <c r="E96" s="2"/>
      <c r="F96" s="1" t="s">
        <v>2362</v>
      </c>
      <c r="G96" s="5" t="s">
        <v>1815</v>
      </c>
      <c r="H96" s="5"/>
      <c r="I96" s="2" t="s">
        <v>3014</v>
      </c>
      <c r="J96" s="11" t="s">
        <v>3107</v>
      </c>
      <c r="K96" s="11">
        <v>80002</v>
      </c>
      <c r="L96" t="str">
        <f>_xlfn.CONCAT("UPDATE usuarios SET c_instalacion ='",I96,"', c_cargo='",J96,"', c_cenco='",K96,"' WHERE id_usuarios = ",A96)</f>
        <v>UPDATE usuarios SET c_instalacion ='ADMREN', c_cargo='GENRHU', c_cenco='80002' WHERE id_usuarios = 317</v>
      </c>
    </row>
    <row r="97" spans="1:12" hidden="1" x14ac:dyDescent="0.35">
      <c r="A97" s="1"/>
      <c r="B97" s="38" t="s">
        <v>2353</v>
      </c>
      <c r="C97" s="1" t="s">
        <v>2724</v>
      </c>
      <c r="D97" s="1" t="s">
        <v>2386</v>
      </c>
      <c r="E97" s="1"/>
      <c r="F97" s="1" t="s">
        <v>2365</v>
      </c>
      <c r="G97" s="5" t="s">
        <v>1815</v>
      </c>
      <c r="H97" s="5">
        <v>90</v>
      </c>
      <c r="I97" s="1" t="s">
        <v>2927</v>
      </c>
      <c r="J97" s="19" t="s">
        <v>3145</v>
      </c>
      <c r="K97" s="19">
        <v>120102</v>
      </c>
      <c r="L97" t="str">
        <f>_xlfn.CONCAT( "(NULL,'",B97,"','",C97,"','",D97,"','",E97,"','",F97,"','",G97,"','",H97,"','",I97,"','",J97,"','",K97,"'),")</f>
        <v>(NULL,'TAC','SERGIO SANTIBANEZ','REN','','OFS','CYG','90','COCREN','JEFOPE','120102'),</v>
      </c>
    </row>
    <row r="98" spans="1:12" x14ac:dyDescent="0.35">
      <c r="A98" s="1">
        <f>VLOOKUP(C98,usuarios__5[#All],2,FALSE)</f>
        <v>373</v>
      </c>
      <c r="B98" s="38" t="s">
        <v>2353</v>
      </c>
      <c r="C98" s="1" t="s">
        <v>2639</v>
      </c>
      <c r="D98" s="2" t="s">
        <v>2399</v>
      </c>
      <c r="E98" s="2"/>
      <c r="F98" s="1" t="s">
        <v>2365</v>
      </c>
      <c r="G98" s="5" t="s">
        <v>1815</v>
      </c>
      <c r="H98" s="5"/>
      <c r="I98" s="2" t="s">
        <v>2983</v>
      </c>
      <c r="J98" s="19" t="s">
        <v>3041</v>
      </c>
      <c r="K98" s="11">
        <v>130033</v>
      </c>
      <c r="L98" t="str">
        <f>_xlfn.CONCAT("UPDATE usuarios SET c_instalacion ='",I98,"', c_cargo='",J98,"', c_cenco='",K98,"' WHERE id_usuarios = ",A98)</f>
        <v>UPDATE usuarios SET c_instalacion ='MCOANT', c_cargo='ADMCTT', c_cenco='130033' WHERE id_usuarios = 373</v>
      </c>
    </row>
    <row r="99" spans="1:12" hidden="1" x14ac:dyDescent="0.35">
      <c r="A99" s="1"/>
      <c r="B99" s="38" t="s">
        <v>2353</v>
      </c>
      <c r="C99" s="1" t="s">
        <v>2725</v>
      </c>
      <c r="D99" s="41" t="s">
        <v>2407</v>
      </c>
      <c r="E99" s="41"/>
      <c r="F99" s="2" t="s">
        <v>2360</v>
      </c>
      <c r="G99" s="5" t="s">
        <v>1815</v>
      </c>
      <c r="H99" s="5">
        <v>90</v>
      </c>
      <c r="I99" s="41" t="s">
        <v>3016</v>
      </c>
      <c r="J99" s="19" t="s">
        <v>3162</v>
      </c>
      <c r="K99" s="11">
        <v>80002</v>
      </c>
      <c r="L99" t="str">
        <f t="shared" ref="L99:L104" si="18">_xlfn.CONCAT( "(NULL,'",B99,"','",C99,"','",D99,"','",E99,"','",F99,"','",G99,"','",H99,"','",I99,"','",J99,"','",K99,"'),")</f>
        <v>(NULL,'TAC','DANIELA CONTRERAS','RCG','','RLA','CYG','90','ADMRCG','JEFRLL','80002'),</v>
      </c>
    </row>
    <row r="100" spans="1:12" hidden="1" x14ac:dyDescent="0.35">
      <c r="A100" s="1"/>
      <c r="B100" s="30" t="s">
        <v>2350</v>
      </c>
      <c r="C100" s="1" t="s">
        <v>2726</v>
      </c>
      <c r="D100" s="1" t="s">
        <v>2399</v>
      </c>
      <c r="E100" s="1"/>
      <c r="F100" s="1" t="s">
        <v>2365</v>
      </c>
      <c r="G100" s="5" t="s">
        <v>1815</v>
      </c>
      <c r="H100" s="5">
        <v>90</v>
      </c>
      <c r="I100" s="1" t="s">
        <v>2994</v>
      </c>
      <c r="J100" s="19" t="s">
        <v>3128</v>
      </c>
      <c r="K100" s="11">
        <v>120183</v>
      </c>
      <c r="L100" t="str">
        <f t="shared" si="18"/>
        <v>(NULL,'OPT','BLEM ASTUDILLO','ANT','','OFS','CYG','90','OLPANT','GUASEG','120183'),</v>
      </c>
    </row>
    <row r="101" spans="1:12" hidden="1" x14ac:dyDescent="0.35">
      <c r="A101" s="1"/>
      <c r="B101" s="30" t="s">
        <v>2350</v>
      </c>
      <c r="C101" s="1" t="s">
        <v>2727</v>
      </c>
      <c r="D101" s="2" t="s">
        <v>2386</v>
      </c>
      <c r="E101" s="2"/>
      <c r="F101" s="1" t="s">
        <v>2365</v>
      </c>
      <c r="G101" s="5" t="s">
        <v>1815</v>
      </c>
      <c r="H101" s="5">
        <v>90</v>
      </c>
      <c r="I101" s="2" t="s">
        <v>2999</v>
      </c>
      <c r="J101" s="19" t="s">
        <v>3128</v>
      </c>
      <c r="K101" s="19">
        <v>120185</v>
      </c>
      <c r="L101" t="str">
        <f t="shared" si="18"/>
        <v>(NULL,'OPT','ERICK OLIVERA','REN','','OFS','CYG','90','ORIREN','GUASEG','120185'),</v>
      </c>
    </row>
    <row r="102" spans="1:12" hidden="1" x14ac:dyDescent="0.35">
      <c r="A102" s="1"/>
      <c r="B102" s="38" t="s">
        <v>2353</v>
      </c>
      <c r="C102" s="1" t="s">
        <v>2728</v>
      </c>
      <c r="D102" s="1" t="s">
        <v>2399</v>
      </c>
      <c r="E102" s="1"/>
      <c r="F102" s="2" t="s">
        <v>2354</v>
      </c>
      <c r="G102" s="5" t="s">
        <v>1815</v>
      </c>
      <c r="H102" s="5">
        <v>90</v>
      </c>
      <c r="I102" s="1" t="s">
        <v>3020</v>
      </c>
      <c r="J102" s="19" t="s">
        <v>3145</v>
      </c>
      <c r="K102" s="11">
        <v>100001</v>
      </c>
      <c r="L102" t="str">
        <f t="shared" si="18"/>
        <v>(NULL,'TAC','JOSE LUIS MATAMALA','ANT','','ABA','CYG','90','ADMANT','JEFOPE','100001'),</v>
      </c>
    </row>
    <row r="103" spans="1:12" hidden="1" x14ac:dyDescent="0.35">
      <c r="A103" s="1"/>
      <c r="B103" s="30" t="s">
        <v>2350</v>
      </c>
      <c r="C103" s="1" t="s">
        <v>2729</v>
      </c>
      <c r="D103" s="1" t="s">
        <v>2399</v>
      </c>
      <c r="E103" s="1"/>
      <c r="F103" s="1" t="s">
        <v>2365</v>
      </c>
      <c r="G103" s="5" t="s">
        <v>1815</v>
      </c>
      <c r="H103" s="5">
        <v>90</v>
      </c>
      <c r="I103" s="1" t="s">
        <v>3020</v>
      </c>
      <c r="J103" s="11" t="s">
        <v>3138</v>
      </c>
      <c r="K103" s="19">
        <v>40001</v>
      </c>
      <c r="L103" t="str">
        <f t="shared" si="18"/>
        <v>(NULL,'OPT','IVAN GONZALEZ','ANT','','OFS','CYG','90','ADMANT','SUPOPE','40001'),</v>
      </c>
    </row>
    <row r="104" spans="1:12" hidden="1" x14ac:dyDescent="0.35">
      <c r="A104" s="1"/>
      <c r="B104" s="30" t="s">
        <v>2350</v>
      </c>
      <c r="C104" s="1" t="s">
        <v>2730</v>
      </c>
      <c r="D104" s="1" t="s">
        <v>2399</v>
      </c>
      <c r="E104" s="1"/>
      <c r="F104" s="1" t="s">
        <v>2365</v>
      </c>
      <c r="G104" s="5" t="s">
        <v>1815</v>
      </c>
      <c r="H104" s="5">
        <v>90</v>
      </c>
      <c r="I104" s="1" t="s">
        <v>3020</v>
      </c>
      <c r="J104" s="19" t="s">
        <v>3128</v>
      </c>
      <c r="K104" s="19">
        <v>40001</v>
      </c>
      <c r="L104" t="str">
        <f t="shared" si="18"/>
        <v>(NULL,'OPT','MONITORES DE SEGURIDAD','ANT','','OFS','CYG','90','ADMANT','GUASEG','40001'),</v>
      </c>
    </row>
    <row r="105" spans="1:12" x14ac:dyDescent="0.35">
      <c r="A105" s="1">
        <f>VLOOKUP(C105,usuarios__5[#All],2,FALSE)</f>
        <v>371</v>
      </c>
      <c r="B105" s="30" t="s">
        <v>2350</v>
      </c>
      <c r="C105" s="1" t="s">
        <v>2731</v>
      </c>
      <c r="D105" s="2" t="s">
        <v>2386</v>
      </c>
      <c r="E105" s="2"/>
      <c r="F105" s="1" t="s">
        <v>2362</v>
      </c>
      <c r="G105" s="5" t="s">
        <v>1815</v>
      </c>
      <c r="H105" s="5"/>
      <c r="I105" s="2" t="s">
        <v>3014</v>
      </c>
      <c r="J105" s="19" t="s">
        <v>3073</v>
      </c>
      <c r="K105" s="11">
        <v>80002</v>
      </c>
      <c r="L105" t="str">
        <f t="shared" ref="L105:L106" si="19">_xlfn.CONCAT("UPDATE usuarios SET c_instalacion ='",I105,"', c_cargo='",J105,"', c_cenco='",K105,"' WHERE id_usuarios = ",A105)</f>
        <v>UPDATE usuarios SET c_instalacion ='ADMREN', c_cargo='ASIRHU', c_cenco='80002' WHERE id_usuarios = 371</v>
      </c>
    </row>
    <row r="106" spans="1:12" x14ac:dyDescent="0.35">
      <c r="A106" s="1">
        <f>VLOOKUP(C106,usuarios__5[#All],2,FALSE)</f>
        <v>300</v>
      </c>
      <c r="B106" s="38" t="s">
        <v>2353</v>
      </c>
      <c r="C106" s="1" t="s">
        <v>2485</v>
      </c>
      <c r="D106" s="2" t="s">
        <v>2386</v>
      </c>
      <c r="E106" s="2"/>
      <c r="F106" s="1" t="s">
        <v>2362</v>
      </c>
      <c r="G106" s="5" t="s">
        <v>1815</v>
      </c>
      <c r="H106" s="5"/>
      <c r="I106" s="2" t="s">
        <v>3014</v>
      </c>
      <c r="J106" s="11" t="s">
        <v>3047</v>
      </c>
      <c r="K106" s="11">
        <v>60001</v>
      </c>
      <c r="L106" t="str">
        <f t="shared" si="19"/>
        <v>UPDATE usuarios SET c_instalacion ='ADMREN', c_cargo='ANACDG', c_cenco='60001' WHERE id_usuarios = 300</v>
      </c>
    </row>
    <row r="107" spans="1:12" hidden="1" x14ac:dyDescent="0.35">
      <c r="A107" s="1"/>
      <c r="B107" s="38" t="s">
        <v>2353</v>
      </c>
      <c r="C107" s="1" t="s">
        <v>2732</v>
      </c>
      <c r="D107" s="2" t="s">
        <v>2386</v>
      </c>
      <c r="E107" s="2"/>
      <c r="F107" s="1" t="s">
        <v>2362</v>
      </c>
      <c r="G107" s="5" t="s">
        <v>1815</v>
      </c>
      <c r="H107" s="5">
        <v>90</v>
      </c>
      <c r="I107" s="2" t="s">
        <v>3014</v>
      </c>
      <c r="J107" s="19" t="s">
        <v>3053</v>
      </c>
      <c r="K107" s="11">
        <v>70001</v>
      </c>
      <c r="L107" t="str">
        <f t="shared" ref="L107:L108" si="20">_xlfn.CONCAT( "(NULL,'",B107,"','",C107,"','",D107,"','",E107,"','",F107,"','",G107,"','",H107,"','",I107,"','",J107,"','",K107,"'),")</f>
        <v>(NULL,'TAC','SELENE RIQUELME','REN','','RHU','CYG','90','ADMREN','ANARHU','70001'),</v>
      </c>
    </row>
    <row r="108" spans="1:12" hidden="1" x14ac:dyDescent="0.35">
      <c r="A108" s="1"/>
      <c r="B108" s="38" t="s">
        <v>2353</v>
      </c>
      <c r="C108" s="1" t="s">
        <v>3231</v>
      </c>
      <c r="D108" s="2" t="s">
        <v>2399</v>
      </c>
      <c r="E108" s="2"/>
      <c r="F108" s="1" t="s">
        <v>2359</v>
      </c>
      <c r="G108" s="5" t="s">
        <v>1815</v>
      </c>
      <c r="H108" s="5">
        <v>90</v>
      </c>
      <c r="I108" s="2" t="s">
        <v>2983</v>
      </c>
      <c r="J108" s="11" t="s">
        <v>3157</v>
      </c>
      <c r="K108" s="11">
        <v>130033</v>
      </c>
      <c r="L108" t="str">
        <f t="shared" si="20"/>
        <v>(NULL,'TAC','GERMAN HUERTA','ANT','','PDR','CYG','90','MCOANT','PRERIE','130033'),</v>
      </c>
    </row>
    <row r="109" spans="1:12" x14ac:dyDescent="0.35">
      <c r="A109" s="1">
        <f>VLOOKUP(C109,usuarios__5[#All],2,FALSE)</f>
        <v>330</v>
      </c>
      <c r="B109" s="38" t="s">
        <v>2353</v>
      </c>
      <c r="C109" s="1" t="s">
        <v>2634</v>
      </c>
      <c r="D109" s="2" t="s">
        <v>2399</v>
      </c>
      <c r="E109" s="2"/>
      <c r="F109" s="1" t="s">
        <v>2359</v>
      </c>
      <c r="G109" s="5" t="s">
        <v>1815</v>
      </c>
      <c r="H109" s="5"/>
      <c r="I109" s="2" t="s">
        <v>2983</v>
      </c>
      <c r="J109" s="11" t="s">
        <v>3157</v>
      </c>
      <c r="K109" s="11">
        <v>130033</v>
      </c>
      <c r="L109" t="str">
        <f t="shared" ref="L109:L110" si="21">_xlfn.CONCAT("UPDATE usuarios SET c_instalacion ='",I109,"', c_cargo='",J109,"', c_cenco='",K109,"' WHERE id_usuarios = ",A109)</f>
        <v>UPDATE usuarios SET c_instalacion ='MCOANT', c_cargo='PRERIE', c_cenco='130033' WHERE id_usuarios = 330</v>
      </c>
    </row>
    <row r="110" spans="1:12" x14ac:dyDescent="0.35">
      <c r="A110" s="1">
        <f>VLOOKUP(C110,usuarios__5[#All],2,FALSE)</f>
        <v>320</v>
      </c>
      <c r="B110" s="38" t="s">
        <v>2353</v>
      </c>
      <c r="C110" s="1" t="s">
        <v>2654</v>
      </c>
      <c r="D110" s="2" t="s">
        <v>2399</v>
      </c>
      <c r="E110" s="2"/>
      <c r="F110" s="1" t="s">
        <v>2359</v>
      </c>
      <c r="G110" s="5" t="s">
        <v>1815</v>
      </c>
      <c r="H110" s="5"/>
      <c r="I110" s="2" t="s">
        <v>2983</v>
      </c>
      <c r="J110" s="11" t="s">
        <v>3157</v>
      </c>
      <c r="K110" s="11">
        <v>130033</v>
      </c>
      <c r="L110" t="str">
        <f t="shared" si="21"/>
        <v>UPDATE usuarios SET c_instalacion ='MCOANT', c_cargo='PRERIE', c_cenco='130033' WHERE id_usuarios = 320</v>
      </c>
    </row>
    <row r="111" spans="1:12" hidden="1" x14ac:dyDescent="0.35">
      <c r="A111" s="1"/>
      <c r="B111" s="30" t="s">
        <v>2350</v>
      </c>
      <c r="C111" s="1" t="s">
        <v>2733</v>
      </c>
      <c r="D111" s="2" t="s">
        <v>2386</v>
      </c>
      <c r="E111" s="2"/>
      <c r="F111" s="1" t="s">
        <v>2365</v>
      </c>
      <c r="G111" s="5" t="s">
        <v>1815</v>
      </c>
      <c r="H111" s="5">
        <v>90</v>
      </c>
      <c r="I111" s="2" t="s">
        <v>2989</v>
      </c>
      <c r="J111" s="11" t="s">
        <v>3138</v>
      </c>
      <c r="K111" s="19">
        <v>40001</v>
      </c>
      <c r="L111" t="str">
        <f t="shared" ref="L111:L119" si="22">_xlfn.CONCAT( "(NULL,'",B111,"','",C111,"','",D111,"','",E111,"','",F111,"','",G111,"','",H111,"','",I111,"','",J111,"','",K111,"'),")</f>
        <v>(NULL,'OPT','MIRIAM PIZARRO','REN','','OFS','CYG','90','OVMREN','SUPOPE','40001'),</v>
      </c>
    </row>
    <row r="112" spans="1:12" hidden="1" x14ac:dyDescent="0.35">
      <c r="A112" s="1"/>
      <c r="B112" s="30" t="s">
        <v>2350</v>
      </c>
      <c r="C112" s="1" t="s">
        <v>2734</v>
      </c>
      <c r="D112" s="2" t="s">
        <v>2399</v>
      </c>
      <c r="E112" s="2"/>
      <c r="F112" s="1" t="s">
        <v>2365</v>
      </c>
      <c r="G112" s="5" t="s">
        <v>1815</v>
      </c>
      <c r="H112" s="5">
        <v>90</v>
      </c>
      <c r="I112" s="2" t="s">
        <v>2983</v>
      </c>
      <c r="J112" s="19" t="s">
        <v>3158</v>
      </c>
      <c r="K112" s="11">
        <v>130033</v>
      </c>
      <c r="L112" t="str">
        <f t="shared" si="22"/>
        <v>(NULL,'OPT','BAM MINERA ESCONDIDA - CONCENTRADORAS','ANT','','OFS','CYG','90','MCOANT','REDCFA','130033'),</v>
      </c>
    </row>
    <row r="113" spans="1:12" hidden="1" x14ac:dyDescent="0.35">
      <c r="A113" s="1"/>
      <c r="B113" s="30" t="s">
        <v>2350</v>
      </c>
      <c r="C113" s="1" t="s">
        <v>2735</v>
      </c>
      <c r="D113" s="1" t="s">
        <v>2399</v>
      </c>
      <c r="E113" s="1"/>
      <c r="F113" s="1" t="s">
        <v>2367</v>
      </c>
      <c r="G113" s="5" t="s">
        <v>1815</v>
      </c>
      <c r="H113" s="5">
        <v>90</v>
      </c>
      <c r="I113" s="1" t="s">
        <v>3020</v>
      </c>
      <c r="J113" s="19" t="s">
        <v>3158</v>
      </c>
      <c r="K113" s="11">
        <v>70001</v>
      </c>
      <c r="L113" t="str">
        <f t="shared" si="22"/>
        <v>(NULL,'OPT','BAM DPTO. ANTOFAGASTA','ANT','','FIN','CYG','90','ADMANT','REDCFA','70001'),</v>
      </c>
    </row>
    <row r="114" spans="1:12" hidden="1" x14ac:dyDescent="0.35">
      <c r="A114" s="1"/>
      <c r="B114" s="30" t="s">
        <v>2350</v>
      </c>
      <c r="C114" s="1" t="s">
        <v>2736</v>
      </c>
      <c r="D114" s="1" t="s">
        <v>2432</v>
      </c>
      <c r="E114" s="1"/>
      <c r="F114" s="1" t="s">
        <v>2365</v>
      </c>
      <c r="G114" s="5" t="s">
        <v>1815</v>
      </c>
      <c r="H114" s="5">
        <v>90</v>
      </c>
      <c r="I114" s="1" t="s">
        <v>2949</v>
      </c>
      <c r="J114" s="11" t="s">
        <v>3102</v>
      </c>
      <c r="K114" s="19">
        <v>120202</v>
      </c>
      <c r="L114" t="str">
        <f t="shared" si="22"/>
        <v>(NULL,'OPT','ENCARGADO DE TURNO','CNP','','OFS','CYG','90','ERLCNP','ENCTUR','120202'),</v>
      </c>
    </row>
    <row r="115" spans="1:12" hidden="1" x14ac:dyDescent="0.35">
      <c r="A115" s="1"/>
      <c r="B115" s="38" t="s">
        <v>2353</v>
      </c>
      <c r="C115" s="1" t="s">
        <v>2737</v>
      </c>
      <c r="D115" s="2" t="s">
        <v>2386</v>
      </c>
      <c r="E115" s="2"/>
      <c r="F115" s="2" t="s">
        <v>2355</v>
      </c>
      <c r="G115" s="5" t="s">
        <v>1815</v>
      </c>
      <c r="H115" s="5">
        <v>90</v>
      </c>
      <c r="I115" s="2" t="s">
        <v>3014</v>
      </c>
      <c r="J115" s="19" t="s">
        <v>3044</v>
      </c>
      <c r="K115" s="11">
        <v>20001</v>
      </c>
      <c r="L115" t="str">
        <f t="shared" si="22"/>
        <v>(NULL,'TAC','MACARENA ESPINOZA','REN','','COM','CYG','90','ADMREN','ANACOM','20001'),</v>
      </c>
    </row>
    <row r="116" spans="1:12" hidden="1" x14ac:dyDescent="0.35">
      <c r="A116" s="1"/>
      <c r="B116" s="38" t="s">
        <v>2353</v>
      </c>
      <c r="C116" s="1" t="s">
        <v>2738</v>
      </c>
      <c r="D116" s="41" t="s">
        <v>2407</v>
      </c>
      <c r="E116" s="41"/>
      <c r="F116" s="1" t="s">
        <v>2359</v>
      </c>
      <c r="G116" s="5" t="s">
        <v>1815</v>
      </c>
      <c r="H116" s="5">
        <v>90</v>
      </c>
      <c r="I116" s="41" t="s">
        <v>3016</v>
      </c>
      <c r="J116" s="11" t="s">
        <v>3157</v>
      </c>
      <c r="K116" s="11">
        <v>50001</v>
      </c>
      <c r="L116" t="str">
        <f t="shared" si="22"/>
        <v>(NULL,'TAC','CAMILA CID','RCG','','PDR','CYG','90','ADMRCG','PRERIE','50001'),</v>
      </c>
    </row>
    <row r="117" spans="1:12" hidden="1" x14ac:dyDescent="0.35">
      <c r="A117" s="1"/>
      <c r="B117" s="30" t="s">
        <v>2350</v>
      </c>
      <c r="C117" s="1" t="s">
        <v>2739</v>
      </c>
      <c r="D117" s="2" t="s">
        <v>2386</v>
      </c>
      <c r="E117" s="2"/>
      <c r="F117" s="1" t="s">
        <v>2365</v>
      </c>
      <c r="G117" s="5" t="s">
        <v>1815</v>
      </c>
      <c r="H117" s="5">
        <v>90</v>
      </c>
      <c r="I117" s="2" t="s">
        <v>2958</v>
      </c>
      <c r="J117" s="11" t="s">
        <v>3139</v>
      </c>
      <c r="K117" s="19">
        <v>120086</v>
      </c>
      <c r="L117" t="str">
        <f t="shared" si="22"/>
        <v>(NULL,'OPT','ROTATIVO ASEO JUMBO COSTANERA','REN','','OFS','CYG','90','JUCREN','SUPASE','120086'),</v>
      </c>
    </row>
    <row r="118" spans="1:12" hidden="1" x14ac:dyDescent="0.35">
      <c r="A118" s="1"/>
      <c r="B118" s="30" t="s">
        <v>2350</v>
      </c>
      <c r="C118" s="1" t="s">
        <v>3236</v>
      </c>
      <c r="D118" s="2" t="s">
        <v>2451</v>
      </c>
      <c r="E118" s="2"/>
      <c r="F118" s="1" t="s">
        <v>2365</v>
      </c>
      <c r="G118" s="5" t="s">
        <v>1815</v>
      </c>
      <c r="H118" s="5">
        <v>90</v>
      </c>
      <c r="I118" s="2" t="s">
        <v>2943</v>
      </c>
      <c r="J118" s="19" t="s">
        <v>3128</v>
      </c>
      <c r="K118" s="19">
        <v>120204</v>
      </c>
      <c r="L118" t="str">
        <f t="shared" si="22"/>
        <v>(NULL,'OPT','GARITA CALAMA','CAL','','OFS','CYG','90','EXCCAL','GUASEG','120204'),</v>
      </c>
    </row>
    <row r="119" spans="1:12" hidden="1" x14ac:dyDescent="0.35">
      <c r="A119" s="1"/>
      <c r="B119" s="30" t="s">
        <v>2350</v>
      </c>
      <c r="C119" s="1" t="s">
        <v>2740</v>
      </c>
      <c r="D119" s="1" t="s">
        <v>2451</v>
      </c>
      <c r="E119" s="1"/>
      <c r="F119" s="1" t="s">
        <v>2365</v>
      </c>
      <c r="G119" s="5" t="s">
        <v>1815</v>
      </c>
      <c r="H119" s="5">
        <v>90</v>
      </c>
      <c r="I119" s="1" t="s">
        <v>3007</v>
      </c>
      <c r="J119" s="19" t="s">
        <v>3128</v>
      </c>
      <c r="K119" s="19">
        <v>40001</v>
      </c>
      <c r="L119" t="str">
        <f t="shared" si="22"/>
        <v>(NULL,'OPT','TALLER PUERTO SECO','CAL','','OFS','CYG','90','PUSCAL','GUASEG','40001'),</v>
      </c>
    </row>
    <row r="120" spans="1:12" x14ac:dyDescent="0.35">
      <c r="A120" s="1">
        <f>VLOOKUP(C120,usuarios__5[#All],2,FALSE)</f>
        <v>242</v>
      </c>
      <c r="B120" s="38" t="s">
        <v>2353</v>
      </c>
      <c r="C120" s="1" t="s">
        <v>2527</v>
      </c>
      <c r="D120" s="2" t="s">
        <v>2386</v>
      </c>
      <c r="E120" s="2"/>
      <c r="F120" s="2" t="s">
        <v>2355</v>
      </c>
      <c r="G120" s="5" t="s">
        <v>1815</v>
      </c>
      <c r="H120" s="5"/>
      <c r="I120" s="2" t="s">
        <v>3014</v>
      </c>
      <c r="J120" s="19" t="s">
        <v>3164</v>
      </c>
      <c r="K120" s="11">
        <v>20001</v>
      </c>
      <c r="L120" t="str">
        <f t="shared" ref="L120:L121" si="23">_xlfn.CONCAT("UPDATE usuarios SET c_instalacion ='",I120,"', c_cargo='",J120,"', c_cenco='",K120,"' WHERE id_usuarios = ",A120)</f>
        <v>UPDATE usuarios SET c_instalacion ='ADMREN', c_cargo='PLACOM', c_cenco='20001' WHERE id_usuarios = 242</v>
      </c>
    </row>
    <row r="121" spans="1:12" x14ac:dyDescent="0.35">
      <c r="A121" s="1">
        <f>VLOOKUP(C121,usuarios__5[#All],2,FALSE)</f>
        <v>367</v>
      </c>
      <c r="B121" s="38" t="s">
        <v>2352</v>
      </c>
      <c r="C121" s="1" t="s">
        <v>2393</v>
      </c>
      <c r="D121" s="2" t="s">
        <v>2386</v>
      </c>
      <c r="E121" s="2"/>
      <c r="F121" s="2" t="s">
        <v>2354</v>
      </c>
      <c r="G121" s="5" t="s">
        <v>1815</v>
      </c>
      <c r="H121" s="5"/>
      <c r="I121" s="2" t="s">
        <v>3014</v>
      </c>
      <c r="J121" s="11" t="s">
        <v>3110</v>
      </c>
      <c r="K121" s="11">
        <v>100001</v>
      </c>
      <c r="L121" t="str">
        <f t="shared" si="23"/>
        <v>UPDATE usuarios SET c_instalacion ='ADMREN', c_cargo='GERABA', c_cenco='100001' WHERE id_usuarios = 367</v>
      </c>
    </row>
    <row r="122" spans="1:12" hidden="1" x14ac:dyDescent="0.35">
      <c r="A122" s="1"/>
      <c r="B122" s="30" t="s">
        <v>2350</v>
      </c>
      <c r="C122" s="1" t="s">
        <v>2741</v>
      </c>
      <c r="D122" s="2" t="s">
        <v>2386</v>
      </c>
      <c r="E122" s="2"/>
      <c r="F122" s="1" t="s">
        <v>2365</v>
      </c>
      <c r="G122" s="5" t="s">
        <v>1815</v>
      </c>
      <c r="H122" s="5">
        <v>90</v>
      </c>
      <c r="I122" s="2" t="s">
        <v>3014</v>
      </c>
      <c r="J122" s="19" t="s">
        <v>3166</v>
      </c>
      <c r="K122" s="11">
        <v>30001</v>
      </c>
      <c r="L122" t="str">
        <f t="shared" ref="L122:L129" si="24">_xlfn.CONCAT( "(NULL,'",B122,"','",C122,"','",D122,"','",E122,"','",F122,"','",G122,"','",H122,"','",I122,"','",J122,"','",K122,"'),")</f>
        <v>(NULL,'OPT','CARLOS HERNANDEZ','REN','','OFS','CYG','90','ADMREN','PLAOPE','30001'),</v>
      </c>
    </row>
    <row r="123" spans="1:12" hidden="1" x14ac:dyDescent="0.35">
      <c r="A123" s="1"/>
      <c r="B123" s="30" t="s">
        <v>2350</v>
      </c>
      <c r="C123" s="1" t="s">
        <v>2742</v>
      </c>
      <c r="D123" s="1" t="s">
        <v>2407</v>
      </c>
      <c r="E123" s="1"/>
      <c r="F123" s="1" t="s">
        <v>2370</v>
      </c>
      <c r="G123" s="13" t="s">
        <v>1818</v>
      </c>
      <c r="H123" s="5">
        <v>90</v>
      </c>
      <c r="I123" s="1" t="s">
        <v>2985</v>
      </c>
      <c r="J123" s="19" t="s">
        <v>3061</v>
      </c>
      <c r="K123" s="11">
        <v>10003</v>
      </c>
      <c r="L123" t="str">
        <f t="shared" si="24"/>
        <v>(NULL,'OPT','VALENTINA LIZAMA','RCG','','CAP','GAC','90','OGCRCG','ASICAP','10003'),</v>
      </c>
    </row>
    <row r="124" spans="1:12" hidden="1" x14ac:dyDescent="0.35">
      <c r="A124" s="1"/>
      <c r="B124" s="30" t="s">
        <v>2350</v>
      </c>
      <c r="C124" s="1" t="s">
        <v>2743</v>
      </c>
      <c r="D124" s="1" t="s">
        <v>2407</v>
      </c>
      <c r="E124" s="1"/>
      <c r="F124" s="1" t="s">
        <v>2370</v>
      </c>
      <c r="G124" s="13" t="s">
        <v>1818</v>
      </c>
      <c r="H124" s="5">
        <v>90</v>
      </c>
      <c r="I124" s="1" t="s">
        <v>2985</v>
      </c>
      <c r="J124" s="19" t="s">
        <v>3061</v>
      </c>
      <c r="K124" s="11">
        <v>10003</v>
      </c>
      <c r="L124" t="str">
        <f t="shared" si="24"/>
        <v>(NULL,'OPT','BELEN CONCHA','RCG','','CAP','GAC','90','OGCRCG','ASICAP','10003'),</v>
      </c>
    </row>
    <row r="125" spans="1:12" hidden="1" x14ac:dyDescent="0.35">
      <c r="A125" s="1"/>
      <c r="B125" s="30" t="s">
        <v>2350</v>
      </c>
      <c r="C125" s="1" t="s">
        <v>2744</v>
      </c>
      <c r="D125" s="1" t="s">
        <v>2399</v>
      </c>
      <c r="E125" s="1"/>
      <c r="F125" s="1" t="s">
        <v>2365</v>
      </c>
      <c r="G125" s="5" t="s">
        <v>1816</v>
      </c>
      <c r="H125" s="5">
        <v>90</v>
      </c>
      <c r="I125" s="1" t="s">
        <v>3020</v>
      </c>
      <c r="J125" s="11" t="s">
        <v>3138</v>
      </c>
      <c r="K125" s="19">
        <v>40001</v>
      </c>
      <c r="L125" t="str">
        <f t="shared" si="24"/>
        <v>(NULL,'OPT','PATRICIO AHUMADA','ANT','','OFS','GGP','90','ADMANT','SUPOPE','40001'),</v>
      </c>
    </row>
    <row r="126" spans="1:12" hidden="1" x14ac:dyDescent="0.35">
      <c r="A126" s="1"/>
      <c r="B126" s="30" t="s">
        <v>2350</v>
      </c>
      <c r="C126" s="1" t="s">
        <v>2745</v>
      </c>
      <c r="D126" s="1" t="s">
        <v>2399</v>
      </c>
      <c r="E126" s="1"/>
      <c r="F126" s="1" t="s">
        <v>2365</v>
      </c>
      <c r="G126" s="5" t="s">
        <v>1816</v>
      </c>
      <c r="H126" s="5">
        <v>90</v>
      </c>
      <c r="I126" s="1" t="s">
        <v>2948</v>
      </c>
      <c r="J126" s="19" t="s">
        <v>3158</v>
      </c>
      <c r="K126" s="11">
        <v>120202</v>
      </c>
      <c r="L126" t="str">
        <f t="shared" si="24"/>
        <v>(NULL,'OPT','BAM ENAEX PRILLEX','ANT','','OFS','GGP','90','EXPANT','REDCFA','120202'),</v>
      </c>
    </row>
    <row r="127" spans="1:12" hidden="1" x14ac:dyDescent="0.35">
      <c r="A127" s="1"/>
      <c r="B127" s="30" t="s">
        <v>2350</v>
      </c>
      <c r="C127" s="1" t="s">
        <v>2746</v>
      </c>
      <c r="D127" s="2" t="s">
        <v>2386</v>
      </c>
      <c r="E127" s="2"/>
      <c r="F127" s="2" t="s">
        <v>2363</v>
      </c>
      <c r="G127" s="5" t="s">
        <v>1816</v>
      </c>
      <c r="H127" s="5">
        <v>90</v>
      </c>
      <c r="I127" s="2" t="s">
        <v>3014</v>
      </c>
      <c r="J127" s="19" t="s">
        <v>3158</v>
      </c>
      <c r="K127" s="19">
        <v>40001</v>
      </c>
      <c r="L127" t="str">
        <f t="shared" si="24"/>
        <v>(NULL,'OPT','ROBOT MANTENCION','REN','','MAT','GGP','90','ADMREN','REDCFA','40001'),</v>
      </c>
    </row>
    <row r="128" spans="1:12" hidden="1" x14ac:dyDescent="0.35">
      <c r="A128" s="1"/>
      <c r="B128" s="30" t="s">
        <v>2350</v>
      </c>
      <c r="C128" s="1" t="s">
        <v>2747</v>
      </c>
      <c r="D128" s="2" t="s">
        <v>2432</v>
      </c>
      <c r="E128" s="2"/>
      <c r="F128" s="1" t="s">
        <v>2365</v>
      </c>
      <c r="G128" s="5" t="s">
        <v>1816</v>
      </c>
      <c r="H128" s="5">
        <v>90</v>
      </c>
      <c r="I128" s="2" t="s">
        <v>3011</v>
      </c>
      <c r="J128" s="11" t="s">
        <v>3138</v>
      </c>
      <c r="K128" s="11">
        <v>120227</v>
      </c>
      <c r="L128" t="str">
        <f t="shared" si="24"/>
        <v>(NULL,'OPT','FRANCISCO RODRIGUEZ','CNP','','OFS','GGP','90','UACCNP','SUPOPE','120227'),</v>
      </c>
    </row>
    <row r="129" spans="1:12" hidden="1" x14ac:dyDescent="0.35">
      <c r="A129" s="1"/>
      <c r="B129" s="30" t="s">
        <v>2350</v>
      </c>
      <c r="C129" s="1" t="s">
        <v>2748</v>
      </c>
      <c r="D129" s="2" t="s">
        <v>2386</v>
      </c>
      <c r="E129" s="2"/>
      <c r="F129" s="1" t="s">
        <v>2365</v>
      </c>
      <c r="G129" s="5" t="s">
        <v>1816</v>
      </c>
      <c r="H129" s="5">
        <v>90</v>
      </c>
      <c r="I129" s="2" t="s">
        <v>2900</v>
      </c>
      <c r="J129" s="19" t="s">
        <v>3158</v>
      </c>
      <c r="K129" s="19">
        <v>120101</v>
      </c>
      <c r="L129" t="str">
        <f t="shared" si="24"/>
        <v>(NULL,'OPT','BAM ALTO LAS CONDES','REN','','OFS','GGP','90','ALCREN','REDCFA','120101'),</v>
      </c>
    </row>
    <row r="130" spans="1:12" x14ac:dyDescent="0.35">
      <c r="A130" s="1">
        <f>VLOOKUP(C130,usuarios__5[#All],2,FALSE)</f>
        <v>375</v>
      </c>
      <c r="B130" s="38" t="s">
        <v>2353</v>
      </c>
      <c r="C130" s="1" t="s">
        <v>2640</v>
      </c>
      <c r="D130" s="1" t="s">
        <v>2451</v>
      </c>
      <c r="E130" s="1"/>
      <c r="F130" s="1" t="s">
        <v>2359</v>
      </c>
      <c r="G130" s="5" t="s">
        <v>1817</v>
      </c>
      <c r="H130" s="5"/>
      <c r="I130" s="1" t="s">
        <v>2932</v>
      </c>
      <c r="J130" s="11" t="s">
        <v>3157</v>
      </c>
      <c r="K130" s="11">
        <v>130030</v>
      </c>
      <c r="L130" t="str">
        <f>_xlfn.CONCAT("UPDATE usuarios SET c_instalacion ='",I130,"', c_cargo='",J130,"', c_cenco='",K130,"' WHERE id_usuarios = ",A130)</f>
        <v>UPDATE usuarios SET c_instalacion ='DCHCAL', c_cargo='PRERIE', c_cenco='130030' WHERE id_usuarios = 375</v>
      </c>
    </row>
    <row r="131" spans="1:12" hidden="1" x14ac:dyDescent="0.35">
      <c r="A131" s="1"/>
      <c r="B131" s="30" t="s">
        <v>2350</v>
      </c>
      <c r="C131" s="1" t="s">
        <v>2749</v>
      </c>
      <c r="D131" s="1" t="s">
        <v>2432</v>
      </c>
      <c r="E131" s="1"/>
      <c r="F131" s="1" t="s">
        <v>2365</v>
      </c>
      <c r="G131" s="5" t="s">
        <v>1817</v>
      </c>
      <c r="H131" s="5">
        <v>90</v>
      </c>
      <c r="I131" s="1" t="s">
        <v>2949</v>
      </c>
      <c r="J131" s="19" t="s">
        <v>3128</v>
      </c>
      <c r="K131" s="19">
        <v>120202</v>
      </c>
      <c r="L131" t="str">
        <f t="shared" ref="L131:L135" si="25">_xlfn.CONCAT( "(NULL,'",B131,"','",C131,"','",D131,"','",E131,"','",F131,"','",G131,"','",H131,"','",I131,"','",J131,"','",K131,"'),")</f>
        <v>(NULL,'OPT','GARITA MAGAZINE','CNP','','OFS','GAL','90','ERLCNP','GUASEG','120202'),</v>
      </c>
    </row>
    <row r="132" spans="1:12" hidden="1" x14ac:dyDescent="0.35">
      <c r="A132" s="1"/>
      <c r="B132" s="30" t="s">
        <v>2350</v>
      </c>
      <c r="C132" s="1" t="s">
        <v>2750</v>
      </c>
      <c r="D132" s="2" t="s">
        <v>2386</v>
      </c>
      <c r="E132" s="2"/>
      <c r="F132" s="2" t="s">
        <v>2366</v>
      </c>
      <c r="G132" s="5" t="s">
        <v>1817</v>
      </c>
      <c r="H132" s="5">
        <v>90</v>
      </c>
      <c r="I132" s="2" t="s">
        <v>3014</v>
      </c>
      <c r="J132" s="19" t="s">
        <v>3135</v>
      </c>
      <c r="K132" s="19">
        <v>110001</v>
      </c>
      <c r="L132" t="str">
        <f t="shared" si="25"/>
        <v>(NULL,'OPT','JORGE PICARD','REN','','TEC','GAL','90','ADMREN','TECCPM','110001'),</v>
      </c>
    </row>
    <row r="133" spans="1:12" hidden="1" x14ac:dyDescent="0.35">
      <c r="A133" s="1"/>
      <c r="B133" s="30" t="s">
        <v>2350</v>
      </c>
      <c r="C133" s="1" t="s">
        <v>2751</v>
      </c>
      <c r="D133" s="1" t="s">
        <v>2432</v>
      </c>
      <c r="E133" s="1"/>
      <c r="F133" s="1" t="s">
        <v>2365</v>
      </c>
      <c r="G133" s="5" t="s">
        <v>1817</v>
      </c>
      <c r="H133" s="5">
        <v>90</v>
      </c>
      <c r="I133" s="1" t="s">
        <v>2949</v>
      </c>
      <c r="J133" s="19" t="s">
        <v>3128</v>
      </c>
      <c r="K133" s="11">
        <v>120202</v>
      </c>
      <c r="L133" t="str">
        <f t="shared" si="25"/>
        <v>(NULL,'OPT','GARITA SALVATAJE','CNP','','OFS','GAL','90','ERLCNP','GUASEG','120202'),</v>
      </c>
    </row>
    <row r="134" spans="1:12" hidden="1" x14ac:dyDescent="0.35">
      <c r="A134" s="1"/>
      <c r="B134" s="30" t="s">
        <v>2350</v>
      </c>
      <c r="C134" s="1" t="s">
        <v>2752</v>
      </c>
      <c r="D134" s="1" t="s">
        <v>2399</v>
      </c>
      <c r="E134" s="1"/>
      <c r="F134" s="1" t="s">
        <v>2359</v>
      </c>
      <c r="G134" s="5" t="s">
        <v>1817</v>
      </c>
      <c r="H134" s="5">
        <v>90</v>
      </c>
      <c r="I134" s="1" t="s">
        <v>3020</v>
      </c>
      <c r="J134" s="11" t="s">
        <v>3157</v>
      </c>
      <c r="K134" s="19">
        <v>50001</v>
      </c>
      <c r="L134" t="str">
        <f t="shared" si="25"/>
        <v>(NULL,'OPT','VERIFICAR USUARIO','ANT','','PDR','GAL','90','ADMANT','PRERIE','50001'),</v>
      </c>
    </row>
    <row r="135" spans="1:12" hidden="1" x14ac:dyDescent="0.35">
      <c r="A135" s="1"/>
      <c r="B135" s="30" t="s">
        <v>2350</v>
      </c>
      <c r="C135" s="1" t="s">
        <v>2753</v>
      </c>
      <c r="D135" s="1" t="s">
        <v>2399</v>
      </c>
      <c r="E135" s="1"/>
      <c r="F135" s="1" t="s">
        <v>2365</v>
      </c>
      <c r="G135" s="5" t="s">
        <v>1817</v>
      </c>
      <c r="H135" s="5">
        <v>90</v>
      </c>
      <c r="I135" s="1" t="s">
        <v>3020</v>
      </c>
      <c r="J135" s="19" t="s">
        <v>3059</v>
      </c>
      <c r="K135" s="19">
        <v>40001</v>
      </c>
      <c r="L135" t="str">
        <f t="shared" si="25"/>
        <v>(NULL,'OPT','DANIELA ORREGO','ANT','','OFS','GAL','90','ADMANT','ASIADM','40001'),</v>
      </c>
    </row>
    <row r="136" spans="1:12" x14ac:dyDescent="0.35">
      <c r="A136" s="1">
        <f>VLOOKUP(C136,usuarios__5[#All],2,FALSE)</f>
        <v>310</v>
      </c>
      <c r="B136" s="38" t="s">
        <v>2353</v>
      </c>
      <c r="C136" s="1" t="s">
        <v>2500</v>
      </c>
      <c r="D136" s="1" t="s">
        <v>2451</v>
      </c>
      <c r="E136" s="1"/>
      <c r="F136" s="2" t="s">
        <v>2361</v>
      </c>
      <c r="G136" s="5" t="s">
        <v>1817</v>
      </c>
      <c r="H136" s="5"/>
      <c r="I136" s="1" t="s">
        <v>3007</v>
      </c>
      <c r="J136" s="19" t="s">
        <v>3049</v>
      </c>
      <c r="K136" s="11">
        <v>70001</v>
      </c>
      <c r="L136" t="str">
        <f>_xlfn.CONCAT("UPDATE usuarios SET c_instalacion ='",I136,"', c_cargo='",J136,"', c_cenco='",K136,"' WHERE id_usuarios = ",A136)</f>
        <v>UPDATE usuarios SET c_instalacion ='PUSCAL', c_cargo='ANARYS', c_cenco='70001' WHERE id_usuarios = 310</v>
      </c>
    </row>
    <row r="137" spans="1:12" hidden="1" x14ac:dyDescent="0.35">
      <c r="A137" s="1"/>
      <c r="B137" s="30" t="s">
        <v>2350</v>
      </c>
      <c r="C137" s="1" t="s">
        <v>2754</v>
      </c>
      <c r="D137" s="2" t="s">
        <v>2386</v>
      </c>
      <c r="E137" s="2"/>
      <c r="F137" s="1" t="s">
        <v>2365</v>
      </c>
      <c r="G137" s="5" t="s">
        <v>1817</v>
      </c>
      <c r="H137" s="5">
        <v>90</v>
      </c>
      <c r="I137" s="2" t="s">
        <v>3014</v>
      </c>
      <c r="J137" s="19" t="s">
        <v>3128</v>
      </c>
      <c r="K137" s="19">
        <v>40001</v>
      </c>
      <c r="L137" t="str">
        <f t="shared" ref="L137:L154" si="26">_xlfn.CONCAT( "(NULL,'",B137,"','",C137,"','",D137,"','",E137,"','",F137,"','",G137,"','",H137,"','",I137,"','",J137,"','",K137,"'),")</f>
        <v>(NULL,'OPT','GUARDIA SEGURIDAD','REN','','OFS','GAL','90','ADMREN','GUASEG','40001'),</v>
      </c>
    </row>
    <row r="138" spans="1:12" hidden="1" x14ac:dyDescent="0.35">
      <c r="A138" s="1"/>
      <c r="B138" s="30" t="s">
        <v>2350</v>
      </c>
      <c r="C138" s="1" t="s">
        <v>2755</v>
      </c>
      <c r="D138" s="41" t="s">
        <v>2386</v>
      </c>
      <c r="E138" s="41"/>
      <c r="F138" s="1" t="s">
        <v>2365</v>
      </c>
      <c r="G138" s="5" t="s">
        <v>1817</v>
      </c>
      <c r="H138" s="5">
        <v>90</v>
      </c>
      <c r="I138" s="41" t="s">
        <v>2974</v>
      </c>
      <c r="J138" s="11" t="s">
        <v>3147</v>
      </c>
      <c r="K138" s="24">
        <v>120002</v>
      </c>
      <c r="L138" t="str">
        <f t="shared" si="26"/>
        <v>(NULL,'OPT','ABRAHAM PUENTES','REN','','OFS','GAL','90','MPSREN','SUPPAI','120002'),</v>
      </c>
    </row>
    <row r="139" spans="1:12" hidden="1" x14ac:dyDescent="0.35">
      <c r="A139" s="1"/>
      <c r="B139" s="30" t="s">
        <v>2350</v>
      </c>
      <c r="C139" s="1" t="s">
        <v>2756</v>
      </c>
      <c r="D139" s="1" t="s">
        <v>2432</v>
      </c>
      <c r="E139" s="1"/>
      <c r="F139" s="1" t="s">
        <v>2365</v>
      </c>
      <c r="G139" s="5" t="s">
        <v>1817</v>
      </c>
      <c r="H139" s="5">
        <v>90</v>
      </c>
      <c r="I139" s="1" t="s">
        <v>2949</v>
      </c>
      <c r="J139" s="19" t="s">
        <v>3128</v>
      </c>
      <c r="K139" s="19">
        <v>120202</v>
      </c>
      <c r="L139" t="str">
        <f t="shared" si="26"/>
        <v>(NULL,'OPT','GARITA CONDOMINIO','CNP','','OFS','GAL','90','ERLCNP','GUASEG','120202'),</v>
      </c>
    </row>
    <row r="140" spans="1:12" hidden="1" x14ac:dyDescent="0.35">
      <c r="A140" s="1"/>
      <c r="B140" s="30" t="s">
        <v>2350</v>
      </c>
      <c r="C140" s="1" t="s">
        <v>2757</v>
      </c>
      <c r="D140" s="1" t="s">
        <v>2432</v>
      </c>
      <c r="E140" s="1"/>
      <c r="F140" s="1" t="s">
        <v>2365</v>
      </c>
      <c r="G140" s="5" t="s">
        <v>1817</v>
      </c>
      <c r="H140" s="5">
        <v>90</v>
      </c>
      <c r="I140" s="1" t="s">
        <v>2949</v>
      </c>
      <c r="J140" s="19" t="s">
        <v>3128</v>
      </c>
      <c r="K140" s="19">
        <v>120202</v>
      </c>
      <c r="L140" t="str">
        <f t="shared" si="26"/>
        <v>(NULL,'OPT','GARITA ALTURA','CNP','','OFS','GAL','90','ERLCNP','GUASEG','120202'),</v>
      </c>
    </row>
    <row r="141" spans="1:12" hidden="1" x14ac:dyDescent="0.35">
      <c r="A141" s="1"/>
      <c r="B141" s="38" t="s">
        <v>2353</v>
      </c>
      <c r="C141" s="1" t="s">
        <v>2758</v>
      </c>
      <c r="D141" s="1" t="s">
        <v>2451</v>
      </c>
      <c r="E141" s="1"/>
      <c r="F141" s="1" t="s">
        <v>2365</v>
      </c>
      <c r="G141" s="5" t="s">
        <v>1817</v>
      </c>
      <c r="H141" s="5">
        <v>90</v>
      </c>
      <c r="I141" s="1" t="s">
        <v>2932</v>
      </c>
      <c r="J141" s="19" t="s">
        <v>3041</v>
      </c>
      <c r="K141" s="11">
        <v>130030</v>
      </c>
      <c r="L141" t="str">
        <f t="shared" si="26"/>
        <v>(NULL,'TAC','EDUARDO MARTINEZ','CAL','','OFS','GAL','90','DCHCAL','ADMCTT','130030'),</v>
      </c>
    </row>
    <row r="142" spans="1:12" hidden="1" x14ac:dyDescent="0.35">
      <c r="A142" s="1"/>
      <c r="B142" s="30" t="s">
        <v>2350</v>
      </c>
      <c r="C142" s="1" t="s">
        <v>2759</v>
      </c>
      <c r="D142" s="2" t="s">
        <v>2386</v>
      </c>
      <c r="E142" s="2"/>
      <c r="F142" s="2" t="s">
        <v>2354</v>
      </c>
      <c r="G142" s="5" t="s">
        <v>1817</v>
      </c>
      <c r="H142" s="5">
        <v>90</v>
      </c>
      <c r="I142" s="2" t="s">
        <v>3014</v>
      </c>
      <c r="J142" s="19" t="s">
        <v>3198</v>
      </c>
      <c r="K142" s="11">
        <v>90001</v>
      </c>
      <c r="L142" t="str">
        <f t="shared" si="26"/>
        <v>(NULL,'OPT','RICARDO PARRA','REN','','ABA','GAL','90','ADMREN','SERGRL','90001'),</v>
      </c>
    </row>
    <row r="143" spans="1:12" hidden="1" x14ac:dyDescent="0.35">
      <c r="A143" s="1"/>
      <c r="B143" s="30" t="s">
        <v>2350</v>
      </c>
      <c r="C143" s="1" t="s">
        <v>2760</v>
      </c>
      <c r="D143" s="2" t="s">
        <v>2399</v>
      </c>
      <c r="E143" s="2"/>
      <c r="F143" s="1" t="s">
        <v>2365</v>
      </c>
      <c r="G143" s="5" t="s">
        <v>1817</v>
      </c>
      <c r="H143" s="5">
        <v>90</v>
      </c>
      <c r="I143" s="2" t="s">
        <v>2945</v>
      </c>
      <c r="J143" s="19" t="s">
        <v>3128</v>
      </c>
      <c r="K143" s="11">
        <v>120201</v>
      </c>
      <c r="L143" t="str">
        <f t="shared" si="26"/>
        <v>(NULL,'OPT','CANCHAS DEL DESIERTO','ANT','','OFS','GAL','90','EXMANT','GUASEG','120201'),</v>
      </c>
    </row>
    <row r="144" spans="1:12" hidden="1" x14ac:dyDescent="0.35">
      <c r="A144" s="1"/>
      <c r="B144" s="38" t="s">
        <v>2353</v>
      </c>
      <c r="C144" s="1" t="s">
        <v>2761</v>
      </c>
      <c r="D144" s="2" t="s">
        <v>2386</v>
      </c>
      <c r="E144" s="2"/>
      <c r="F144" s="1" t="s">
        <v>2362</v>
      </c>
      <c r="G144" s="5" t="s">
        <v>1817</v>
      </c>
      <c r="H144" s="5">
        <v>90</v>
      </c>
      <c r="I144" s="2" t="s">
        <v>3014</v>
      </c>
      <c r="J144" s="11" t="s">
        <v>3040</v>
      </c>
      <c r="K144" s="11">
        <v>80002</v>
      </c>
      <c r="L144" t="str">
        <f t="shared" si="26"/>
        <v>(NULL,'TAC','DANIELA BRAVO','REN','','RHU','GAL','90','ADMREN','ABOGAD','80002'),</v>
      </c>
    </row>
    <row r="145" spans="1:12" hidden="1" x14ac:dyDescent="0.35">
      <c r="A145" s="1"/>
      <c r="B145" s="30" t="s">
        <v>2350</v>
      </c>
      <c r="C145" s="1" t="s">
        <v>2762</v>
      </c>
      <c r="D145" s="1" t="s">
        <v>2451</v>
      </c>
      <c r="E145" s="1"/>
      <c r="F145" s="1" t="s">
        <v>2365</v>
      </c>
      <c r="G145" s="5" t="s">
        <v>1817</v>
      </c>
      <c r="H145" s="5">
        <v>90</v>
      </c>
      <c r="I145" s="1" t="s">
        <v>2932</v>
      </c>
      <c r="J145" s="19" t="s">
        <v>3158</v>
      </c>
      <c r="K145" s="11">
        <v>130030</v>
      </c>
      <c r="L145" t="str">
        <f t="shared" si="26"/>
        <v>(NULL,'OPT','BAM FUCO ACEITES','CAL','','OFS','GAL','90','DCHCAL','REDCFA','130030'),</v>
      </c>
    </row>
    <row r="146" spans="1:12" hidden="1" x14ac:dyDescent="0.35">
      <c r="A146" s="1"/>
      <c r="B146" s="30" t="s">
        <v>2350</v>
      </c>
      <c r="C146" s="1" t="s">
        <v>2763</v>
      </c>
      <c r="D146" s="41" t="s">
        <v>2407</v>
      </c>
      <c r="E146" s="41"/>
      <c r="F146" s="2" t="s">
        <v>2364</v>
      </c>
      <c r="G146" s="5" t="s">
        <v>1817</v>
      </c>
      <c r="H146" s="5">
        <v>90</v>
      </c>
      <c r="I146" s="41" t="s">
        <v>3016</v>
      </c>
      <c r="J146" s="11" t="s">
        <v>3200</v>
      </c>
      <c r="K146" s="11">
        <v>70001</v>
      </c>
      <c r="L146" t="str">
        <f t="shared" si="26"/>
        <v>(NULL,'OPT','SAMUEL QUEZADA','RCG','','OPM','GAL','90','ADMRCG','OPEMIN','70001'),</v>
      </c>
    </row>
    <row r="147" spans="1:12" hidden="1" x14ac:dyDescent="0.35">
      <c r="A147" s="1"/>
      <c r="B147" s="30" t="s">
        <v>2350</v>
      </c>
      <c r="C147" s="1" t="s">
        <v>2764</v>
      </c>
      <c r="D147" s="2" t="s">
        <v>2386</v>
      </c>
      <c r="E147" s="2"/>
      <c r="F147" s="2" t="s">
        <v>2363</v>
      </c>
      <c r="G147" s="5" t="s">
        <v>1817</v>
      </c>
      <c r="H147" s="5">
        <v>90</v>
      </c>
      <c r="I147" s="2" t="s">
        <v>3014</v>
      </c>
      <c r="J147" s="11" t="s">
        <v>3202</v>
      </c>
      <c r="K147" s="19">
        <v>40001</v>
      </c>
      <c r="L147" t="str">
        <f t="shared" si="26"/>
        <v>(NULL,'OPT','CARLOS PEREZ','REN','','MAT','GAL','90','ADMREN','MANTEN','40001'),</v>
      </c>
    </row>
    <row r="148" spans="1:12" hidden="1" x14ac:dyDescent="0.35">
      <c r="A148" s="1"/>
      <c r="B148" s="30" t="s">
        <v>2350</v>
      </c>
      <c r="C148" s="1" t="s">
        <v>2765</v>
      </c>
      <c r="D148" s="2" t="s">
        <v>2451</v>
      </c>
      <c r="E148" s="2"/>
      <c r="F148" s="1" t="s">
        <v>2365</v>
      </c>
      <c r="G148" s="5" t="s">
        <v>1817</v>
      </c>
      <c r="H148" s="5">
        <v>90</v>
      </c>
      <c r="I148" s="2" t="s">
        <v>3009</v>
      </c>
      <c r="J148" s="19" t="s">
        <v>3158</v>
      </c>
      <c r="K148" s="11">
        <v>130022</v>
      </c>
      <c r="L148" t="str">
        <f t="shared" si="26"/>
        <v>(NULL,'OPT','BAM RADOMIRO TOMIC','CAL','','OFS','GAL','90','RATCAL','REDCFA','130022'),</v>
      </c>
    </row>
    <row r="149" spans="1:12" hidden="1" x14ac:dyDescent="0.35">
      <c r="A149" s="1"/>
      <c r="B149" s="30" t="s">
        <v>2350</v>
      </c>
      <c r="C149" s="1" t="s">
        <v>2766</v>
      </c>
      <c r="D149" s="2" t="s">
        <v>2386</v>
      </c>
      <c r="E149" s="2"/>
      <c r="F149" s="1" t="s">
        <v>2365</v>
      </c>
      <c r="G149" s="5" t="s">
        <v>1817</v>
      </c>
      <c r="H149" s="5">
        <v>90</v>
      </c>
      <c r="I149" s="2" t="s">
        <v>2900</v>
      </c>
      <c r="J149" s="19" t="s">
        <v>3088</v>
      </c>
      <c r="K149" s="19">
        <v>120101</v>
      </c>
      <c r="L149" t="str">
        <f t="shared" si="26"/>
        <v>(NULL,'OPT','RELOJ CONTROL ALTO LAS CONDES','REN','','OFS','GAL','90','ALCREN','CTRASI','120101'),</v>
      </c>
    </row>
    <row r="150" spans="1:12" hidden="1" x14ac:dyDescent="0.35">
      <c r="A150" s="1"/>
      <c r="B150" s="30" t="s">
        <v>2350</v>
      </c>
      <c r="C150" s="1" t="s">
        <v>2767</v>
      </c>
      <c r="D150" s="1" t="s">
        <v>2386</v>
      </c>
      <c r="E150" s="1"/>
      <c r="F150" s="1" t="s">
        <v>2365</v>
      </c>
      <c r="G150" s="5" t="s">
        <v>1817</v>
      </c>
      <c r="H150" s="5">
        <v>90</v>
      </c>
      <c r="I150" s="1" t="s">
        <v>2909</v>
      </c>
      <c r="J150" s="19" t="s">
        <v>3088</v>
      </c>
      <c r="K150" s="11">
        <v>120013</v>
      </c>
      <c r="L150" t="str">
        <f t="shared" si="26"/>
        <v>(NULL,'OPT','RELOJ CONTROL CD LO AGUIRRE','REN','','OFS','GAL','90','CLAREN','CTRASI','120013'),</v>
      </c>
    </row>
    <row r="151" spans="1:12" hidden="1" x14ac:dyDescent="0.35">
      <c r="A151" s="1"/>
      <c r="B151" s="30" t="s">
        <v>2350</v>
      </c>
      <c r="C151" s="1" t="s">
        <v>2768</v>
      </c>
      <c r="D151" s="2" t="s">
        <v>2386</v>
      </c>
      <c r="E151" s="2"/>
      <c r="F151" s="1" t="s">
        <v>2365</v>
      </c>
      <c r="G151" s="5" t="s">
        <v>1817</v>
      </c>
      <c r="H151" s="5">
        <v>90</v>
      </c>
      <c r="I151" s="2" t="s">
        <v>2910</v>
      </c>
      <c r="J151" s="19" t="s">
        <v>3088</v>
      </c>
      <c r="K151" s="19">
        <v>120011</v>
      </c>
      <c r="L151" t="str">
        <f t="shared" si="26"/>
        <v>(NULL,'OPT','RELOJ CONTROL CD NOVICIADO','REN','','OFS','GAL','90','CDNREN','CTRASI','120011'),</v>
      </c>
    </row>
    <row r="152" spans="1:12" hidden="1" x14ac:dyDescent="0.35">
      <c r="A152" s="1"/>
      <c r="B152" s="30" t="s">
        <v>2350</v>
      </c>
      <c r="C152" s="1" t="s">
        <v>2769</v>
      </c>
      <c r="D152" s="1" t="s">
        <v>2386</v>
      </c>
      <c r="E152" s="1"/>
      <c r="F152" s="1" t="s">
        <v>2365</v>
      </c>
      <c r="G152" s="5" t="s">
        <v>1817</v>
      </c>
      <c r="H152" s="5">
        <v>90</v>
      </c>
      <c r="I152" s="43" t="s">
        <v>3003</v>
      </c>
      <c r="J152" s="19" t="s">
        <v>3158</v>
      </c>
      <c r="K152" s="11">
        <v>120104</v>
      </c>
      <c r="L152" t="str">
        <f t="shared" si="26"/>
        <v>(NULL,'OPT','BAM PORTAL NUNOA','REN','','OFS','GAL','90','PNNREN','REDCFA','120104'),</v>
      </c>
    </row>
    <row r="153" spans="1:12" hidden="1" x14ac:dyDescent="0.35">
      <c r="A153" s="1"/>
      <c r="B153" s="30" t="s">
        <v>2350</v>
      </c>
      <c r="C153" s="1" t="s">
        <v>2770</v>
      </c>
      <c r="D153" s="41" t="s">
        <v>2386</v>
      </c>
      <c r="E153" s="41"/>
      <c r="F153" s="1" t="s">
        <v>2365</v>
      </c>
      <c r="G153" s="5" t="s">
        <v>1817</v>
      </c>
      <c r="H153" s="5">
        <v>90</v>
      </c>
      <c r="I153" s="41" t="s">
        <v>2976</v>
      </c>
      <c r="J153" s="19" t="s">
        <v>3158</v>
      </c>
      <c r="K153" s="11">
        <v>120004</v>
      </c>
      <c r="L153" t="str">
        <f t="shared" si="26"/>
        <v>(NULL,'OPT','RELOJ CONTROL PLAZA TOBALABA','REN','','OFS','GAL','90','MPTREN','REDCFA','120004'),</v>
      </c>
    </row>
    <row r="154" spans="1:12" hidden="1" x14ac:dyDescent="0.35">
      <c r="A154" s="1"/>
      <c r="B154" s="30" t="s">
        <v>2350</v>
      </c>
      <c r="C154" s="1" t="s">
        <v>2771</v>
      </c>
      <c r="D154" s="2" t="s">
        <v>2386</v>
      </c>
      <c r="E154" s="2"/>
      <c r="F154" s="1" t="s">
        <v>2365</v>
      </c>
      <c r="G154" s="5" t="s">
        <v>1817</v>
      </c>
      <c r="H154" s="5">
        <v>90</v>
      </c>
      <c r="I154" s="2" t="s">
        <v>2914</v>
      </c>
      <c r="J154" s="19" t="s">
        <v>3158</v>
      </c>
      <c r="K154" s="19">
        <v>120012</v>
      </c>
      <c r="L154" t="str">
        <f t="shared" si="26"/>
        <v>(NULL,'OPT','RELOJ CONTROL CD VESPUCIO','REN','','OFS','GAL','90','CDVREN','REDCFA','120012'),</v>
      </c>
    </row>
    <row r="155" spans="1:12" x14ac:dyDescent="0.35">
      <c r="A155" s="1">
        <f>VLOOKUP(C155,usuarios__5[#All],2,FALSE)</f>
        <v>253</v>
      </c>
      <c r="B155" s="38" t="s">
        <v>2352</v>
      </c>
      <c r="C155" s="1" t="s">
        <v>2658</v>
      </c>
      <c r="D155" s="2" t="s">
        <v>2386</v>
      </c>
      <c r="E155" s="2"/>
      <c r="F155" s="1" t="s">
        <v>2362</v>
      </c>
      <c r="G155" s="5" t="s">
        <v>1817</v>
      </c>
      <c r="H155" s="5"/>
      <c r="I155" s="2" t="s">
        <v>3014</v>
      </c>
      <c r="J155" s="11" t="s">
        <v>3116</v>
      </c>
      <c r="K155" s="11">
        <v>70001</v>
      </c>
      <c r="L155" t="str">
        <f>_xlfn.CONCAT("UPDATE usuarios SET c_instalacion ='",I155,"', c_cargo='",J155,"', c_cenco='",K155,"' WHERE id_usuarios = ",A155)</f>
        <v>UPDATE usuarios SET c_instalacion ='ADMREN', c_cargo='GERPER', c_cenco='70001' WHERE id_usuarios = 253</v>
      </c>
    </row>
    <row r="156" spans="1:12" hidden="1" x14ac:dyDescent="0.35">
      <c r="A156" s="1"/>
      <c r="B156" s="30" t="s">
        <v>2350</v>
      </c>
      <c r="C156" s="1" t="s">
        <v>2772</v>
      </c>
      <c r="D156" s="1" t="s">
        <v>2399</v>
      </c>
      <c r="E156" s="1"/>
      <c r="F156" s="1" t="s">
        <v>2365</v>
      </c>
      <c r="G156" s="5" t="s">
        <v>1817</v>
      </c>
      <c r="H156" s="5">
        <v>90</v>
      </c>
      <c r="I156" s="1" t="s">
        <v>3020</v>
      </c>
      <c r="J156" s="11" t="s">
        <v>3138</v>
      </c>
      <c r="K156" s="19">
        <v>40001</v>
      </c>
      <c r="L156" t="str">
        <f t="shared" ref="L156:L158" si="27">_xlfn.CONCAT( "(NULL,'",B156,"','",C156,"','",D156,"','",E156,"','",F156,"','",G156,"','",H156,"','",I156,"','",J156,"','",K156,"'),")</f>
        <v>(NULL,'OPT','WILSON CORDOVA','ANT','','OFS','GAL','90','ADMANT','SUPOPE','40001'),</v>
      </c>
    </row>
    <row r="157" spans="1:12" hidden="1" x14ac:dyDescent="0.35">
      <c r="A157" s="1"/>
      <c r="B157" s="30" t="s">
        <v>2350</v>
      </c>
      <c r="C157" s="1" t="s">
        <v>2773</v>
      </c>
      <c r="D157" s="41" t="s">
        <v>2386</v>
      </c>
      <c r="E157" s="41"/>
      <c r="F157" s="1" t="s">
        <v>2365</v>
      </c>
      <c r="G157" s="5" t="s">
        <v>1817</v>
      </c>
      <c r="H157" s="5">
        <v>90</v>
      </c>
      <c r="I157" s="41" t="s">
        <v>2974</v>
      </c>
      <c r="J157" s="11" t="s">
        <v>3138</v>
      </c>
      <c r="K157" s="24">
        <v>120002</v>
      </c>
      <c r="L157" t="str">
        <f t="shared" si="27"/>
        <v>(NULL,'OPT','PAULA ZENTENO','REN','','OFS','GAL','90','MPSREN','SUPOPE','120002'),</v>
      </c>
    </row>
    <row r="158" spans="1:12" hidden="1" x14ac:dyDescent="0.35">
      <c r="A158" s="1"/>
      <c r="B158" s="30" t="s">
        <v>2350</v>
      </c>
      <c r="C158" s="1" t="s">
        <v>2774</v>
      </c>
      <c r="D158" s="2" t="s">
        <v>2399</v>
      </c>
      <c r="E158" s="2"/>
      <c r="F158" s="1" t="s">
        <v>2365</v>
      </c>
      <c r="G158" s="5" t="s">
        <v>1817</v>
      </c>
      <c r="H158" s="5">
        <v>90</v>
      </c>
      <c r="I158" s="2" t="s">
        <v>2945</v>
      </c>
      <c r="J158" s="19" t="s">
        <v>3128</v>
      </c>
      <c r="K158" s="11">
        <v>120201</v>
      </c>
      <c r="L158" t="str">
        <f t="shared" si="27"/>
        <v>(NULL,'OPT','VIGILANCIA 2','ANT','','OFS','GAL','90','EXMANT','GUASEG','120201'),</v>
      </c>
    </row>
    <row r="159" spans="1:12" x14ac:dyDescent="0.35">
      <c r="A159" s="1">
        <f>VLOOKUP(C159,usuarios__5[#All],2,FALSE)</f>
        <v>308</v>
      </c>
      <c r="B159" s="38" t="s">
        <v>2353</v>
      </c>
      <c r="C159" s="1" t="s">
        <v>2467</v>
      </c>
      <c r="D159" s="2" t="s">
        <v>2386</v>
      </c>
      <c r="E159" s="2"/>
      <c r="F159" s="1" t="s">
        <v>2359</v>
      </c>
      <c r="G159" s="5" t="s">
        <v>1817</v>
      </c>
      <c r="H159" s="5"/>
      <c r="I159" s="2" t="s">
        <v>3014</v>
      </c>
      <c r="J159" s="11" t="s">
        <v>3157</v>
      </c>
      <c r="K159" s="19">
        <v>50001</v>
      </c>
      <c r="L159" t="str">
        <f>_xlfn.CONCAT("UPDATE usuarios SET c_instalacion ='",I159,"', c_cargo='",J159,"', c_cenco='",K159,"' WHERE id_usuarios = ",A159)</f>
        <v>UPDATE usuarios SET c_instalacion ='ADMREN', c_cargo='PRERIE', c_cenco='50001' WHERE id_usuarios = 308</v>
      </c>
    </row>
    <row r="160" spans="1:12" hidden="1" x14ac:dyDescent="0.35">
      <c r="A160" s="1"/>
      <c r="B160" s="38" t="s">
        <v>2353</v>
      </c>
      <c r="C160" s="1" t="s">
        <v>2775</v>
      </c>
      <c r="D160" s="2" t="s">
        <v>2386</v>
      </c>
      <c r="E160" s="2"/>
      <c r="F160" s="1" t="s">
        <v>2359</v>
      </c>
      <c r="G160" s="5" t="s">
        <v>1817</v>
      </c>
      <c r="H160" s="5">
        <v>90</v>
      </c>
      <c r="I160" s="2" t="s">
        <v>3014</v>
      </c>
      <c r="J160" s="11" t="s">
        <v>3157</v>
      </c>
      <c r="K160" s="11">
        <v>50001</v>
      </c>
      <c r="L160" t="str">
        <f t="shared" ref="L160:L161" si="28">_xlfn.CONCAT( "(NULL,'",B160,"','",C160,"','",D160,"','",E160,"','",F160,"','",G160,"','",H160,"','",I160,"','",J160,"','",K160,"'),")</f>
        <v>(NULL,'TAC','PREVENCIONISTA DE RIESGOS','REN','','PDR','GAL','90','ADMREN','PRERIE','50001'),</v>
      </c>
    </row>
    <row r="161" spans="1:12" hidden="1" x14ac:dyDescent="0.35">
      <c r="A161" s="1"/>
      <c r="B161" s="30" t="s">
        <v>2350</v>
      </c>
      <c r="C161" s="1" t="s">
        <v>2776</v>
      </c>
      <c r="D161" s="1" t="s">
        <v>2432</v>
      </c>
      <c r="E161" s="1"/>
      <c r="F161" s="1" t="s">
        <v>2365</v>
      </c>
      <c r="G161" s="5" t="s">
        <v>1817</v>
      </c>
      <c r="H161" s="5">
        <v>90</v>
      </c>
      <c r="I161" s="1" t="s">
        <v>2949</v>
      </c>
      <c r="J161" s="19" t="s">
        <v>3128</v>
      </c>
      <c r="K161" s="19">
        <v>120202</v>
      </c>
      <c r="L161" t="str">
        <f t="shared" si="28"/>
        <v>(NULL,'OPT','GARITA CENTRAL','CNP','','OFS','GAL','90','ERLCNP','GUASEG','120202'),</v>
      </c>
    </row>
    <row r="162" spans="1:12" x14ac:dyDescent="0.35">
      <c r="A162" s="1">
        <f>VLOOKUP(C162,usuarios__5[#All],2,FALSE)</f>
        <v>245</v>
      </c>
      <c r="B162" s="30" t="s">
        <v>2350</v>
      </c>
      <c r="C162" s="1" t="s">
        <v>2529</v>
      </c>
      <c r="D162" s="2" t="s">
        <v>2386</v>
      </c>
      <c r="E162" s="2"/>
      <c r="F162" s="2" t="s">
        <v>2355</v>
      </c>
      <c r="G162" s="5" t="s">
        <v>1817</v>
      </c>
      <c r="H162" s="5"/>
      <c r="I162" s="2" t="s">
        <v>3014</v>
      </c>
      <c r="J162" s="19" t="s">
        <v>3063</v>
      </c>
      <c r="K162" s="11">
        <v>20001</v>
      </c>
      <c r="L162" t="str">
        <f t="shared" ref="L162:L164" si="29">_xlfn.CONCAT("UPDATE usuarios SET c_instalacion ='",I162,"', c_cargo='",J162,"', c_cenco='",K162,"' WHERE id_usuarios = ",A162)</f>
        <v>UPDATE usuarios SET c_instalacion ='ADMREN', c_cargo='ASICOM', c_cenco='20001' WHERE id_usuarios = 245</v>
      </c>
    </row>
    <row r="163" spans="1:12" x14ac:dyDescent="0.35">
      <c r="A163" s="1">
        <f>VLOOKUP(C163,usuarios__5[#All],2,FALSE)</f>
        <v>254</v>
      </c>
      <c r="B163" s="38" t="s">
        <v>2353</v>
      </c>
      <c r="C163" s="1" t="s">
        <v>2605</v>
      </c>
      <c r="D163" s="2" t="s">
        <v>2399</v>
      </c>
      <c r="E163" s="2"/>
      <c r="F163" s="1" t="s">
        <v>2365</v>
      </c>
      <c r="G163" s="5" t="s">
        <v>1817</v>
      </c>
      <c r="H163" s="5"/>
      <c r="I163" s="2" t="s">
        <v>2983</v>
      </c>
      <c r="J163" s="19" t="s">
        <v>3041</v>
      </c>
      <c r="K163" s="19">
        <v>130033</v>
      </c>
      <c r="L163" t="str">
        <f t="shared" si="29"/>
        <v>UPDATE usuarios SET c_instalacion ='MCOANT', c_cargo='ADMCTT', c_cenco='130033' WHERE id_usuarios = 254</v>
      </c>
    </row>
    <row r="164" spans="1:12" x14ac:dyDescent="0.35">
      <c r="A164" s="1">
        <f>VLOOKUP(C164,usuarios__5[#All],2,FALSE)</f>
        <v>333</v>
      </c>
      <c r="B164" s="38" t="s">
        <v>2353</v>
      </c>
      <c r="C164" s="1" t="s">
        <v>2574</v>
      </c>
      <c r="D164" s="41" t="s">
        <v>2386</v>
      </c>
      <c r="E164" s="41"/>
      <c r="F164" s="1" t="s">
        <v>2365</v>
      </c>
      <c r="G164" s="5" t="s">
        <v>1817</v>
      </c>
      <c r="H164" s="5"/>
      <c r="I164" s="41" t="s">
        <v>2974</v>
      </c>
      <c r="J164" s="19" t="s">
        <v>3160</v>
      </c>
      <c r="K164" s="27">
        <v>120002</v>
      </c>
      <c r="L164" t="str">
        <f t="shared" si="29"/>
        <v>UPDATE usuarios SET c_instalacion ='MPSREN', c_cargo='JEFCTT', c_cenco='120002' WHERE id_usuarios = 333</v>
      </c>
    </row>
    <row r="165" spans="1:12" hidden="1" x14ac:dyDescent="0.35">
      <c r="A165" s="1"/>
      <c r="B165" s="30" t="s">
        <v>2350</v>
      </c>
      <c r="C165" s="1" t="s">
        <v>2777</v>
      </c>
      <c r="D165" s="1" t="s">
        <v>2432</v>
      </c>
      <c r="E165" s="1"/>
      <c r="F165" s="1" t="s">
        <v>2365</v>
      </c>
      <c r="G165" s="5" t="s">
        <v>1817</v>
      </c>
      <c r="H165" s="5">
        <v>90</v>
      </c>
      <c r="I165" s="1" t="s">
        <v>2949</v>
      </c>
      <c r="J165" s="19" t="s">
        <v>3128</v>
      </c>
      <c r="K165" s="11">
        <v>120202</v>
      </c>
      <c r="L165" t="str">
        <f>_xlfn.CONCAT( "(NULL,'",B165,"','",C165,"','",D165,"','",E165,"','",F165,"','",G165,"','",H165,"','",I165,"','",J165,"','",K165,"'),")</f>
        <v>(NULL,'OPT','GARITA CARRETERA','CNP','','OFS','GAL','90','ERLCNP','GUASEG','120202'),</v>
      </c>
    </row>
    <row r="166" spans="1:12" x14ac:dyDescent="0.35">
      <c r="A166" s="1">
        <f>VLOOKUP(C166,usuarios__5[#All],2,FALSE)</f>
        <v>363</v>
      </c>
      <c r="B166" s="38" t="s">
        <v>2353</v>
      </c>
      <c r="C166" s="1" t="s">
        <v>2385</v>
      </c>
      <c r="D166" s="2" t="s">
        <v>2386</v>
      </c>
      <c r="E166" s="2"/>
      <c r="F166" s="2" t="s">
        <v>2354</v>
      </c>
      <c r="G166" s="5" t="s">
        <v>1817</v>
      </c>
      <c r="H166" s="5"/>
      <c r="I166" s="2" t="s">
        <v>3014</v>
      </c>
      <c r="J166" s="19" t="s">
        <v>3124</v>
      </c>
      <c r="K166" s="11">
        <v>100001</v>
      </c>
      <c r="L166" t="str">
        <f t="shared" ref="L166:L167" si="30">_xlfn.CONCAT("UPDATE usuarios SET c_instalacion ='",I166,"', c_cargo='",J166,"', c_cenco='",K166,"' WHERE id_usuarios = ",A166)</f>
        <v>UPDATE usuarios SET c_instalacion ='ADMREN', c_cargo='GTOABF', c_cenco='100001' WHERE id_usuarios = 363</v>
      </c>
    </row>
    <row r="167" spans="1:12" x14ac:dyDescent="0.35">
      <c r="A167" s="1">
        <f>VLOOKUP(C167,usuarios__5[#All],2,FALSE)</f>
        <v>298</v>
      </c>
      <c r="B167" s="38" t="s">
        <v>2353</v>
      </c>
      <c r="C167" s="1" t="s">
        <v>2463</v>
      </c>
      <c r="D167" s="1" t="s">
        <v>2386</v>
      </c>
      <c r="E167" s="1"/>
      <c r="F167" s="1" t="s">
        <v>2359</v>
      </c>
      <c r="G167" s="5" t="s">
        <v>1817</v>
      </c>
      <c r="H167" s="5"/>
      <c r="I167" s="2" t="s">
        <v>2989</v>
      </c>
      <c r="J167" s="11" t="s">
        <v>3157</v>
      </c>
      <c r="K167" s="11">
        <v>50001</v>
      </c>
      <c r="L167" t="str">
        <f t="shared" si="30"/>
        <v>UPDATE usuarios SET c_instalacion ='OVMREN', c_cargo='PRERIE', c_cenco='50001' WHERE id_usuarios = 298</v>
      </c>
    </row>
    <row r="168" spans="1:12" hidden="1" x14ac:dyDescent="0.35">
      <c r="A168" s="1"/>
      <c r="B168" s="30" t="s">
        <v>2350</v>
      </c>
      <c r="C168" s="1" t="s">
        <v>2778</v>
      </c>
      <c r="D168" s="1" t="s">
        <v>2399</v>
      </c>
      <c r="E168" s="1"/>
      <c r="F168" s="1" t="s">
        <v>2365</v>
      </c>
      <c r="G168" s="5" t="s">
        <v>1817</v>
      </c>
      <c r="H168" s="5">
        <v>90</v>
      </c>
      <c r="I168" s="1" t="s">
        <v>3020</v>
      </c>
      <c r="J168" s="11" t="s">
        <v>3138</v>
      </c>
      <c r="K168" s="19">
        <v>40001</v>
      </c>
      <c r="L168" t="str">
        <f t="shared" ref="L168:L171" si="31">_xlfn.CONCAT( "(NULL,'",B168,"','",C168,"','",D168,"','",E168,"','",F168,"','",G168,"','",H168,"','",I168,"','",J168,"','",K168,"'),")</f>
        <v>(NULL,'OPT','NELSON CEPEDA RIVERA','ANT','','OFS','GAL','90','ADMANT','SUPOPE','40001'),</v>
      </c>
    </row>
    <row r="169" spans="1:12" hidden="1" x14ac:dyDescent="0.35">
      <c r="A169" s="1"/>
      <c r="B169" s="30" t="s">
        <v>2350</v>
      </c>
      <c r="C169" s="1" t="s">
        <v>2779</v>
      </c>
      <c r="D169" s="1" t="s">
        <v>2386</v>
      </c>
      <c r="E169" s="1"/>
      <c r="F169" s="1" t="s">
        <v>2365</v>
      </c>
      <c r="G169" s="5" t="s">
        <v>1817</v>
      </c>
      <c r="H169" s="5">
        <v>90</v>
      </c>
      <c r="I169" s="1" t="s">
        <v>2902</v>
      </c>
      <c r="J169" s="19" t="s">
        <v>3158</v>
      </c>
      <c r="K169" s="19">
        <v>130018</v>
      </c>
      <c r="L169" t="str">
        <f t="shared" si="31"/>
        <v>(NULL,'OPT','BAM ANGLO AMERICAN','REN','','OFS','GAL','90','AGMREN','REDCFA','130018'),</v>
      </c>
    </row>
    <row r="170" spans="1:12" hidden="1" x14ac:dyDescent="0.35">
      <c r="A170" s="1"/>
      <c r="B170" s="38" t="s">
        <v>2353</v>
      </c>
      <c r="C170" s="1" t="s">
        <v>2780</v>
      </c>
      <c r="D170" s="1" t="s">
        <v>2386</v>
      </c>
      <c r="E170" s="1"/>
      <c r="F170" s="1" t="s">
        <v>2365</v>
      </c>
      <c r="G170" s="5" t="s">
        <v>1817</v>
      </c>
      <c r="H170" s="5">
        <v>90</v>
      </c>
      <c r="I170" s="2" t="s">
        <v>2989</v>
      </c>
      <c r="J170" s="19" t="s">
        <v>3143</v>
      </c>
      <c r="K170" s="19">
        <v>40001</v>
      </c>
      <c r="L170" t="str">
        <f t="shared" si="31"/>
        <v>(NULL,'TAC','PAOLA OSORIO','REN','','OFS','GAL','90','OVMREN','JEFSER','40001'),</v>
      </c>
    </row>
    <row r="171" spans="1:12" hidden="1" x14ac:dyDescent="0.35">
      <c r="A171" s="1"/>
      <c r="B171" s="38" t="s">
        <v>2353</v>
      </c>
      <c r="C171" s="1" t="s">
        <v>2781</v>
      </c>
      <c r="D171" s="2" t="s">
        <v>2386</v>
      </c>
      <c r="E171" s="2"/>
      <c r="F171" s="1" t="s">
        <v>2358</v>
      </c>
      <c r="G171" s="5" t="s">
        <v>1817</v>
      </c>
      <c r="H171" s="5">
        <v>90</v>
      </c>
      <c r="I171" s="2" t="s">
        <v>3014</v>
      </c>
      <c r="J171" s="11" t="s">
        <v>3047</v>
      </c>
      <c r="K171" s="11">
        <v>60001</v>
      </c>
      <c r="L171" t="str">
        <f t="shared" si="31"/>
        <v>(NULL,'TAC','FERNANDO CONTRERAS','REN','','CDG','GAL','90','ADMREN','ANACDG','60001'),</v>
      </c>
    </row>
    <row r="172" spans="1:12" x14ac:dyDescent="0.35">
      <c r="A172" s="1">
        <f>VLOOKUP(C172,usuarios__5[#All],2,FALSE)</f>
        <v>369</v>
      </c>
      <c r="B172" s="38" t="s">
        <v>2353</v>
      </c>
      <c r="C172" s="1" t="s">
        <v>2487</v>
      </c>
      <c r="D172" s="1" t="s">
        <v>2399</v>
      </c>
      <c r="E172" s="1"/>
      <c r="F172" s="1" t="s">
        <v>2362</v>
      </c>
      <c r="G172" s="5" t="s">
        <v>1817</v>
      </c>
      <c r="H172" s="5"/>
      <c r="I172" s="1" t="s">
        <v>3020</v>
      </c>
      <c r="J172" s="19" t="s">
        <v>3053</v>
      </c>
      <c r="K172" s="11">
        <v>80002</v>
      </c>
      <c r="L172" t="str">
        <f t="shared" ref="L172:L173" si="32">_xlfn.CONCAT("UPDATE usuarios SET c_instalacion ='",I172,"', c_cargo='",J172,"', c_cenco='",K172,"' WHERE id_usuarios = ",A172)</f>
        <v>UPDATE usuarios SET c_instalacion ='ADMANT', c_cargo='ANARHU', c_cenco='80002' WHERE id_usuarios = 369</v>
      </c>
    </row>
    <row r="173" spans="1:12" x14ac:dyDescent="0.35">
      <c r="A173" s="1">
        <f>VLOOKUP(C173,usuarios__5[#All],2,FALSE)</f>
        <v>261</v>
      </c>
      <c r="B173" s="38" t="s">
        <v>2353</v>
      </c>
      <c r="C173" s="1" t="s">
        <v>2494</v>
      </c>
      <c r="D173" s="41" t="s">
        <v>2407</v>
      </c>
      <c r="E173" s="41"/>
      <c r="F173" s="1" t="s">
        <v>2362</v>
      </c>
      <c r="G173" s="5" t="s">
        <v>1817</v>
      </c>
      <c r="H173" s="5"/>
      <c r="I173" s="41" t="s">
        <v>3016</v>
      </c>
      <c r="J173" s="11" t="s">
        <v>3055</v>
      </c>
      <c r="K173" s="11">
        <v>70001</v>
      </c>
      <c r="L173" t="str">
        <f t="shared" si="32"/>
        <v>UPDATE usuarios SET c_instalacion ='ADMRCG', c_cargo='ANAREM', c_cenco='70001' WHERE id_usuarios = 261</v>
      </c>
    </row>
    <row r="174" spans="1:12" hidden="1" x14ac:dyDescent="0.35">
      <c r="A174" s="1"/>
      <c r="B174" s="30" t="s">
        <v>2350</v>
      </c>
      <c r="C174" s="1" t="s">
        <v>2782</v>
      </c>
      <c r="D174" s="2" t="s">
        <v>2386</v>
      </c>
      <c r="E174" s="2"/>
      <c r="F174" s="1" t="s">
        <v>2365</v>
      </c>
      <c r="G174" s="5" t="s">
        <v>1817</v>
      </c>
      <c r="H174" s="5">
        <v>90</v>
      </c>
      <c r="I174" s="2" t="s">
        <v>3014</v>
      </c>
      <c r="J174" s="11" t="s">
        <v>3203</v>
      </c>
      <c r="K174" s="19">
        <v>40001</v>
      </c>
      <c r="L174" t="str">
        <f>_xlfn.CONCAT( "(NULL,'",B174,"','",C174,"','",D174,"','",E174,"','",F174,"','",G174,"','",H174,"','",I174,"','",J174,"','",K174,"'),")</f>
        <v>(NULL,'OPT','DIEGO GODOY','REN','','OFS','GAL','90','ADMREN','MECANI','40001'),</v>
      </c>
    </row>
    <row r="175" spans="1:12" x14ac:dyDescent="0.35">
      <c r="A175" s="1">
        <f>VLOOKUP(C175,usuarios__5[#All],2,FALSE)</f>
        <v>361</v>
      </c>
      <c r="B175" s="38" t="s">
        <v>2353</v>
      </c>
      <c r="C175" s="1" t="s">
        <v>2510</v>
      </c>
      <c r="D175" s="1" t="s">
        <v>2432</v>
      </c>
      <c r="E175" s="1"/>
      <c r="F175" s="1" t="s">
        <v>2362</v>
      </c>
      <c r="G175" s="5" t="s">
        <v>1817</v>
      </c>
      <c r="H175" s="5"/>
      <c r="I175" s="1" t="s">
        <v>3018</v>
      </c>
      <c r="J175" s="19" t="s">
        <v>3053</v>
      </c>
      <c r="K175" s="11">
        <v>80002</v>
      </c>
      <c r="L175" t="str">
        <f>_xlfn.CONCAT("UPDATE usuarios SET c_instalacion ='",I175,"', c_cargo='",J175,"', c_cenco='",K175,"' WHERE id_usuarios = ",A175)</f>
        <v>UPDATE usuarios SET c_instalacion ='ADMCNP', c_cargo='ANARHU', c_cenco='80002' WHERE id_usuarios = 361</v>
      </c>
    </row>
    <row r="176" spans="1:12" hidden="1" x14ac:dyDescent="0.35">
      <c r="A176" s="1"/>
      <c r="B176" s="30" t="s">
        <v>2350</v>
      </c>
      <c r="C176" s="1" t="s">
        <v>2783</v>
      </c>
      <c r="D176" s="2" t="s">
        <v>2386</v>
      </c>
      <c r="E176" s="2"/>
      <c r="F176" s="2" t="s">
        <v>2363</v>
      </c>
      <c r="G176" s="5" t="s">
        <v>1817</v>
      </c>
      <c r="H176" s="5">
        <v>90</v>
      </c>
      <c r="I176" s="2" t="s">
        <v>3014</v>
      </c>
      <c r="J176" s="11" t="s">
        <v>3203</v>
      </c>
      <c r="K176" s="19">
        <v>40001</v>
      </c>
      <c r="L176" t="str">
        <f t="shared" ref="L176:L181" si="33">_xlfn.CONCAT( "(NULL,'",B176,"','",C176,"','",D176,"','",E176,"','",F176,"','",G176,"','",H176,"','",I176,"','",J176,"','",K176,"'),")</f>
        <v>(NULL,'OPT','HOMERO GODOY','REN','','MAT','GAL','90','ADMREN','MECANI','40001'),</v>
      </c>
    </row>
    <row r="177" spans="1:12" hidden="1" x14ac:dyDescent="0.35">
      <c r="A177" s="1"/>
      <c r="B177" s="30" t="s">
        <v>2350</v>
      </c>
      <c r="C177" s="1" t="s">
        <v>2784</v>
      </c>
      <c r="D177" s="41" t="s">
        <v>2407</v>
      </c>
      <c r="E177" s="41"/>
      <c r="F177" s="1" t="s">
        <v>2362</v>
      </c>
      <c r="G177" s="5" t="s">
        <v>1817</v>
      </c>
      <c r="H177" s="5">
        <v>90</v>
      </c>
      <c r="I177" s="41" t="s">
        <v>3016</v>
      </c>
      <c r="J177" s="19" t="s">
        <v>3059</v>
      </c>
      <c r="K177" s="11">
        <v>70001</v>
      </c>
      <c r="L177" t="str">
        <f t="shared" si="33"/>
        <v>(NULL,'OPT','ANA MIQUEL BUSTAMANTE','RCG','','RHU','GAL','90','ADMRCG','ASIADM','70001'),</v>
      </c>
    </row>
    <row r="178" spans="1:12" hidden="1" x14ac:dyDescent="0.35">
      <c r="A178" s="1"/>
      <c r="B178" s="30" t="s">
        <v>2350</v>
      </c>
      <c r="C178" s="1" t="s">
        <v>2785</v>
      </c>
      <c r="D178" s="1" t="s">
        <v>2432</v>
      </c>
      <c r="E178" s="1"/>
      <c r="F178" s="1" t="s">
        <v>2371</v>
      </c>
      <c r="G178" s="5" t="s">
        <v>1817</v>
      </c>
      <c r="H178" s="5">
        <v>90</v>
      </c>
      <c r="I178" s="1" t="s">
        <v>2917</v>
      </c>
      <c r="J178" s="11" t="s">
        <v>3138</v>
      </c>
      <c r="K178" s="11">
        <v>130012</v>
      </c>
      <c r="L178" t="str">
        <f t="shared" si="33"/>
        <v>(NULL,'OPT','PIETRO CONTRERAS','CNP','','SIN','GAL','90','CMBCNP','SUPOPE','130012'),</v>
      </c>
    </row>
    <row r="179" spans="1:12" hidden="1" x14ac:dyDescent="0.35">
      <c r="A179" s="1"/>
      <c r="B179" s="30" t="s">
        <v>2350</v>
      </c>
      <c r="C179" s="1" t="s">
        <v>2786</v>
      </c>
      <c r="D179" s="41" t="s">
        <v>2407</v>
      </c>
      <c r="E179" s="41"/>
      <c r="F179" s="1" t="s">
        <v>2365</v>
      </c>
      <c r="G179" s="5" t="s">
        <v>1817</v>
      </c>
      <c r="H179" s="5">
        <v>90</v>
      </c>
      <c r="I179" s="41" t="s">
        <v>3016</v>
      </c>
      <c r="J179" s="11" t="s">
        <v>3138</v>
      </c>
      <c r="K179" s="19">
        <v>40001</v>
      </c>
      <c r="L179" t="str">
        <f t="shared" si="33"/>
        <v>(NULL,'OPT','CAROLINA DIAZ','RCG','','OFS','GAL','90','ADMRCG','SUPOPE','40001'),</v>
      </c>
    </row>
    <row r="180" spans="1:12" hidden="1" x14ac:dyDescent="0.35">
      <c r="A180" s="1"/>
      <c r="B180" s="38" t="s">
        <v>2353</v>
      </c>
      <c r="C180" s="1" t="s">
        <v>2787</v>
      </c>
      <c r="D180" s="1" t="s">
        <v>2432</v>
      </c>
      <c r="E180" s="1"/>
      <c r="F180" s="1" t="s">
        <v>2359</v>
      </c>
      <c r="G180" s="5" t="s">
        <v>1817</v>
      </c>
      <c r="H180" s="5">
        <v>90</v>
      </c>
      <c r="I180" s="1" t="s">
        <v>3018</v>
      </c>
      <c r="J180" s="11" t="s">
        <v>3157</v>
      </c>
      <c r="K180" s="19">
        <v>50001</v>
      </c>
      <c r="L180" t="str">
        <f t="shared" si="33"/>
        <v>(NULL,'TAC','ANDREA RUIZ','CNP','','PDR','GAL','90','ADMCNP','PRERIE','50001'),</v>
      </c>
    </row>
    <row r="181" spans="1:12" hidden="1" x14ac:dyDescent="0.35">
      <c r="A181" s="1"/>
      <c r="B181" s="30" t="s">
        <v>2350</v>
      </c>
      <c r="C181" s="1" t="s">
        <v>2788</v>
      </c>
      <c r="D181" s="1" t="s">
        <v>2432</v>
      </c>
      <c r="E181" s="1"/>
      <c r="F181" s="1" t="s">
        <v>2362</v>
      </c>
      <c r="G181" s="5" t="s">
        <v>1817</v>
      </c>
      <c r="H181" s="5">
        <v>90</v>
      </c>
      <c r="I181" s="1" t="s">
        <v>3018</v>
      </c>
      <c r="J181" s="19" t="s">
        <v>3073</v>
      </c>
      <c r="K181" s="11">
        <v>80002</v>
      </c>
      <c r="L181" t="str">
        <f t="shared" si="33"/>
        <v>(NULL,'OPT','ISMAEL GOMEZ COFRE','CNP','','RHU','GAL','90','ADMCNP','ASIRHU','80002'),</v>
      </c>
    </row>
    <row r="182" spans="1:12" x14ac:dyDescent="0.35">
      <c r="A182" s="1">
        <f>VLOOKUP(C182,usuarios__5[#All],2,FALSE)</f>
        <v>249</v>
      </c>
      <c r="B182" s="38" t="s">
        <v>2353</v>
      </c>
      <c r="C182" s="1" t="s">
        <v>2518</v>
      </c>
      <c r="D182" s="1" t="s">
        <v>2399</v>
      </c>
      <c r="E182" s="1"/>
      <c r="F182" s="1" t="s">
        <v>2362</v>
      </c>
      <c r="G182" s="5" t="s">
        <v>1817</v>
      </c>
      <c r="H182" s="5"/>
      <c r="I182" s="1" t="s">
        <v>3020</v>
      </c>
      <c r="J182" s="19" t="s">
        <v>3133</v>
      </c>
      <c r="K182" s="11">
        <v>70001</v>
      </c>
      <c r="L182" t="str">
        <f t="shared" ref="L182:L184" si="34">_xlfn.CONCAT("UPDATE usuarios SET c_instalacion ='",I182,"', c_cargo='",J182,"', c_cenco='",K182,"' WHERE id_usuarios = ",A182)</f>
        <v>UPDATE usuarios SET c_instalacion ='ADMANT', c_cargo='JADRHU', c_cenco='70001' WHERE id_usuarios = 249</v>
      </c>
    </row>
    <row r="183" spans="1:12" x14ac:dyDescent="0.35">
      <c r="A183" s="1">
        <f>VLOOKUP(C183,usuarios__5[#All],2,FALSE)</f>
        <v>229</v>
      </c>
      <c r="B183" s="38" t="s">
        <v>2353</v>
      </c>
      <c r="C183" s="1" t="s">
        <v>2525</v>
      </c>
      <c r="D183" s="1" t="s">
        <v>2432</v>
      </c>
      <c r="E183" s="1"/>
      <c r="F183" s="1" t="s">
        <v>2365</v>
      </c>
      <c r="G183" s="5" t="s">
        <v>1817</v>
      </c>
      <c r="H183" s="5"/>
      <c r="I183" s="1" t="s">
        <v>3018</v>
      </c>
      <c r="J183" s="11" t="s">
        <v>3205</v>
      </c>
      <c r="K183" s="19">
        <v>40001</v>
      </c>
      <c r="L183" t="str">
        <f t="shared" si="34"/>
        <v>UPDATE usuarios SET c_instalacion ='ADMCNP', c_cargo='KEYACM', c_cenco='40001' WHERE id_usuarios = 229</v>
      </c>
    </row>
    <row r="184" spans="1:12" x14ac:dyDescent="0.35">
      <c r="A184" s="1">
        <f>VLOOKUP(C184,usuarios__5[#All],2,FALSE)</f>
        <v>328</v>
      </c>
      <c r="B184" s="38" t="s">
        <v>2353</v>
      </c>
      <c r="C184" s="1" t="s">
        <v>2537</v>
      </c>
      <c r="D184" s="2" t="s">
        <v>2386</v>
      </c>
      <c r="E184" s="2"/>
      <c r="F184" s="1" t="s">
        <v>2358</v>
      </c>
      <c r="G184" s="5" t="s">
        <v>1817</v>
      </c>
      <c r="H184" s="5"/>
      <c r="I184" s="2" t="s">
        <v>3014</v>
      </c>
      <c r="J184" s="11" t="s">
        <v>3047</v>
      </c>
      <c r="K184" s="19">
        <v>60001</v>
      </c>
      <c r="L184" t="str">
        <f t="shared" si="34"/>
        <v>UPDATE usuarios SET c_instalacion ='ADMREN', c_cargo='ANACDG', c_cenco='60001' WHERE id_usuarios = 328</v>
      </c>
    </row>
    <row r="185" spans="1:12" hidden="1" x14ac:dyDescent="0.35">
      <c r="A185" s="1"/>
      <c r="B185" s="30" t="s">
        <v>2350</v>
      </c>
      <c r="C185" s="1" t="s">
        <v>2789</v>
      </c>
      <c r="D185" s="41" t="s">
        <v>2407</v>
      </c>
      <c r="E185" s="41"/>
      <c r="F185" s="1" t="s">
        <v>2365</v>
      </c>
      <c r="G185" s="5" t="s">
        <v>1817</v>
      </c>
      <c r="H185" s="5">
        <v>90</v>
      </c>
      <c r="I185" s="41" t="s">
        <v>3016</v>
      </c>
      <c r="J185" s="19" t="s">
        <v>3128</v>
      </c>
      <c r="K185" s="19">
        <v>40001</v>
      </c>
      <c r="L185" t="str">
        <f>_xlfn.CONCAT( "(NULL,'",B185,"','",C185,"','",D185,"','",E185,"','",F185,"','",G185,"','",H185,"','",I185,"','",J185,"','",K185,"'),")</f>
        <v>(NULL,'OPT','PORTERIA RANCAGUA','RCG','','OFS','GAL','90','ADMRCG','GUASEG','40001'),</v>
      </c>
    </row>
    <row r="186" spans="1:12" x14ac:dyDescent="0.35">
      <c r="A186" s="1">
        <f>VLOOKUP(C186,usuarios__5[#All],2,FALSE)</f>
        <v>281</v>
      </c>
      <c r="B186" s="38" t="s">
        <v>2353</v>
      </c>
      <c r="C186" s="1" t="s">
        <v>2498</v>
      </c>
      <c r="D186" s="41" t="s">
        <v>2407</v>
      </c>
      <c r="E186" s="41"/>
      <c r="F186" s="1" t="s">
        <v>2362</v>
      </c>
      <c r="G186" s="5" t="s">
        <v>1817</v>
      </c>
      <c r="H186" s="5"/>
      <c r="I186" s="41" t="s">
        <v>3016</v>
      </c>
      <c r="J186" s="11" t="s">
        <v>3055</v>
      </c>
      <c r="K186" s="11">
        <v>70001</v>
      </c>
      <c r="L186" t="str">
        <f>_xlfn.CONCAT("UPDATE usuarios SET c_instalacion ='",I186,"', c_cargo='",J186,"', c_cenco='",K186,"' WHERE id_usuarios = ",A186)</f>
        <v>UPDATE usuarios SET c_instalacion ='ADMRCG', c_cargo='ANAREM', c_cenco='70001' WHERE id_usuarios = 281</v>
      </c>
    </row>
    <row r="187" spans="1:12" hidden="1" x14ac:dyDescent="0.35">
      <c r="A187" s="1"/>
      <c r="B187" s="30" t="s">
        <v>2350</v>
      </c>
      <c r="C187" s="1" t="s">
        <v>2481</v>
      </c>
      <c r="D187" s="41" t="s">
        <v>2407</v>
      </c>
      <c r="E187" s="41"/>
      <c r="F187" s="1" t="s">
        <v>2362</v>
      </c>
      <c r="G187" s="5" t="s">
        <v>1817</v>
      </c>
      <c r="H187" s="5">
        <v>90</v>
      </c>
      <c r="I187" s="41" t="s">
        <v>3016</v>
      </c>
      <c r="J187" s="19" t="s">
        <v>3073</v>
      </c>
      <c r="K187" s="11">
        <v>70001</v>
      </c>
      <c r="L187" t="str">
        <f>_xlfn.CONCAT( "(NULL,'",B187,"','",C187,"','",D187,"','",E187,"','",F187,"','",G187,"','",H187,"','",I187,"','",J187,"','",K187,"'),")</f>
        <v>(NULL,'OPT','RECURSOS HUMANOS','RCG','','RHU','GAL','90','ADMRCG','ASIRHU','70001'),</v>
      </c>
    </row>
    <row r="188" spans="1:12" x14ac:dyDescent="0.35">
      <c r="A188" s="1">
        <f>VLOOKUP(C188,usuarios__5[#All],2,FALSE)</f>
        <v>232</v>
      </c>
      <c r="B188" s="38" t="s">
        <v>2353</v>
      </c>
      <c r="C188" s="1" t="s">
        <v>2469</v>
      </c>
      <c r="D188" s="1" t="s">
        <v>2399</v>
      </c>
      <c r="E188" s="1"/>
      <c r="F188" s="2" t="s">
        <v>2361</v>
      </c>
      <c r="G188" s="5" t="s">
        <v>1817</v>
      </c>
      <c r="H188" s="5"/>
      <c r="I188" s="1" t="s">
        <v>3020</v>
      </c>
      <c r="J188" s="19" t="s">
        <v>3049</v>
      </c>
      <c r="K188" s="19">
        <v>40001</v>
      </c>
      <c r="L188" t="str">
        <f>_xlfn.CONCAT("UPDATE usuarios SET c_instalacion ='",I188,"', c_cargo='",J188,"', c_cenco='",K188,"' WHERE id_usuarios = ",A188)</f>
        <v>UPDATE usuarios SET c_instalacion ='ADMANT', c_cargo='ANARYS', c_cenco='40001' WHERE id_usuarios = 232</v>
      </c>
    </row>
    <row r="189" spans="1:12" hidden="1" x14ac:dyDescent="0.35">
      <c r="A189" s="1"/>
      <c r="B189" s="30" t="s">
        <v>2350</v>
      </c>
      <c r="C189" s="1" t="s">
        <v>3237</v>
      </c>
      <c r="D189" s="41" t="s">
        <v>2386</v>
      </c>
      <c r="E189" s="41"/>
      <c r="F189" s="1" t="s">
        <v>2365</v>
      </c>
      <c r="G189" s="5" t="s">
        <v>1817</v>
      </c>
      <c r="H189" s="5">
        <v>90</v>
      </c>
      <c r="I189" s="41" t="s">
        <v>2972</v>
      </c>
      <c r="J189" s="11" t="s">
        <v>3138</v>
      </c>
      <c r="K189" s="11">
        <v>120001</v>
      </c>
      <c r="L189" t="str">
        <f>_xlfn.CONCAT( "(NULL,'",B189,"','",C189,"','",D189,"','",E189,"','",F189,"','",G189,"','",H189,"','",I189,"','",J189,"','",K189,"'),")</f>
        <v>(NULL,'OPT','SUPERVISOR OPERACIONES RENCA','REN','','OFS','GAL','90','MPOREN','SUPOPE','120001'),</v>
      </c>
    </row>
    <row r="190" spans="1:12" x14ac:dyDescent="0.35">
      <c r="A190" s="1">
        <f>VLOOKUP(C190,usuarios__5[#All],2,FALSE)</f>
        <v>356</v>
      </c>
      <c r="B190" s="30" t="s">
        <v>2350</v>
      </c>
      <c r="C190" s="1" t="s">
        <v>2426</v>
      </c>
      <c r="D190" s="2" t="s">
        <v>2386</v>
      </c>
      <c r="E190" s="2"/>
      <c r="F190" s="2" t="s">
        <v>2357</v>
      </c>
      <c r="G190" s="5" t="s">
        <v>1817</v>
      </c>
      <c r="H190" s="5"/>
      <c r="I190" s="2" t="s">
        <v>3014</v>
      </c>
      <c r="J190" s="19" t="s">
        <v>3065</v>
      </c>
      <c r="K190" s="11">
        <v>90001</v>
      </c>
      <c r="L190" t="str">
        <f>_xlfn.CONCAT("UPDATE usuarios SET c_instalacion ='",I190,"', c_cargo='",J190,"', c_cenco='",K190,"' WHERE id_usuarios = ",A190)</f>
        <v>UPDATE usuarios SET c_instalacion ='ADMREN', c_cargo='ASICTB', c_cenco='90001' WHERE id_usuarios = 356</v>
      </c>
    </row>
    <row r="191" spans="1:12" hidden="1" x14ac:dyDescent="0.35">
      <c r="A191" s="1"/>
      <c r="B191" s="30" t="s">
        <v>2350</v>
      </c>
      <c r="C191" s="1" t="s">
        <v>2790</v>
      </c>
      <c r="D191" s="2" t="s">
        <v>2386</v>
      </c>
      <c r="E191" s="2"/>
      <c r="F191" s="2" t="s">
        <v>2366</v>
      </c>
      <c r="G191" s="5" t="s">
        <v>1817</v>
      </c>
      <c r="H191" s="5">
        <v>90</v>
      </c>
      <c r="I191" s="2" t="s">
        <v>3014</v>
      </c>
      <c r="J191" s="19" t="s">
        <v>3135</v>
      </c>
      <c r="K191" s="19">
        <v>110001</v>
      </c>
      <c r="L191" t="str">
        <f>_xlfn.CONCAT( "(NULL,'",B191,"','",C191,"','",D191,"','",E191,"','",F191,"','",G191,"','",H191,"','",I191,"','",J191,"','",K191,"'),")</f>
        <v>(NULL,'OPT','SEBASTIAN VALENZUELA','REN','','TEC','GAL','90','ADMREN','TECCPM','110001'),</v>
      </c>
    </row>
    <row r="192" spans="1:12" x14ac:dyDescent="0.35">
      <c r="A192" s="1">
        <f>VLOOKUP(C192,usuarios__5[#All],2,FALSE)</f>
        <v>268</v>
      </c>
      <c r="B192" s="38" t="s">
        <v>2353</v>
      </c>
      <c r="C192" s="1" t="s">
        <v>2461</v>
      </c>
      <c r="D192" s="1" t="s">
        <v>2432</v>
      </c>
      <c r="E192" s="1"/>
      <c r="F192" s="1" t="s">
        <v>2359</v>
      </c>
      <c r="G192" s="5" t="s">
        <v>1817</v>
      </c>
      <c r="H192" s="5"/>
      <c r="I192" s="1" t="s">
        <v>3018</v>
      </c>
      <c r="J192" s="11" t="s">
        <v>3157</v>
      </c>
      <c r="K192" s="11">
        <v>50001</v>
      </c>
      <c r="L192" t="str">
        <f>_xlfn.CONCAT("UPDATE usuarios SET c_instalacion ='",I192,"', c_cargo='",J192,"', c_cenco='",K192,"' WHERE id_usuarios = ",A192)</f>
        <v>UPDATE usuarios SET c_instalacion ='ADMCNP', c_cargo='PRERIE', c_cenco='50001' WHERE id_usuarios = 268</v>
      </c>
    </row>
    <row r="193" spans="1:12" hidden="1" x14ac:dyDescent="0.35">
      <c r="A193" s="1"/>
      <c r="B193" s="38" t="s">
        <v>2353</v>
      </c>
      <c r="C193" s="1" t="s">
        <v>2791</v>
      </c>
      <c r="D193" s="41" t="s">
        <v>2407</v>
      </c>
      <c r="E193" s="41"/>
      <c r="F193" s="2" t="s">
        <v>2361</v>
      </c>
      <c r="G193" s="5" t="s">
        <v>1817</v>
      </c>
      <c r="H193" s="5">
        <v>90</v>
      </c>
      <c r="I193" s="41" t="s">
        <v>3016</v>
      </c>
      <c r="J193" s="19" t="s">
        <v>3049</v>
      </c>
      <c r="K193" s="11">
        <v>80002</v>
      </c>
      <c r="L193" t="str">
        <f>_xlfn.CONCAT( "(NULL,'",B193,"','",C193,"','",D193,"','",E193,"','",F193,"','",G193,"','",H193,"','",I193,"','",J193,"','",K193,"'),")</f>
        <v>(NULL,'TAC','PEDRO SEPULVEDA','RCG','','RYS','GAL','90','ADMRCG','ANARYS','80002'),</v>
      </c>
    </row>
    <row r="194" spans="1:12" x14ac:dyDescent="0.35">
      <c r="A194" s="1">
        <f>VLOOKUP(C194,usuarios__5[#All],2,FALSE)</f>
        <v>258</v>
      </c>
      <c r="B194" s="38" t="s">
        <v>2353</v>
      </c>
      <c r="C194" s="1" t="s">
        <v>2508</v>
      </c>
      <c r="D194" s="46" t="s">
        <v>2386</v>
      </c>
      <c r="E194" s="46"/>
      <c r="F194" s="2" t="s">
        <v>2361</v>
      </c>
      <c r="G194" s="5" t="s">
        <v>1817</v>
      </c>
      <c r="H194" s="5"/>
      <c r="I194" s="2" t="s">
        <v>2987</v>
      </c>
      <c r="J194" s="11" t="s">
        <v>3100</v>
      </c>
      <c r="K194" s="11">
        <v>80002</v>
      </c>
      <c r="L194" t="str">
        <f>_xlfn.CONCAT("UPDATE usuarios SET c_instalacion ='",I194,"', c_cargo='",J194,"', c_cenco='",K194,"' WHERE id_usuarios = ",A194)</f>
        <v>UPDATE usuarios SET c_instalacion ='OPMREN', c_cargo='ENCRYS', c_cenco='80002' WHERE id_usuarios = 258</v>
      </c>
    </row>
    <row r="195" spans="1:12" hidden="1" x14ac:dyDescent="0.35">
      <c r="A195" s="1"/>
      <c r="B195" s="30" t="s">
        <v>2350</v>
      </c>
      <c r="C195" s="1" t="s">
        <v>2792</v>
      </c>
      <c r="D195" s="2" t="s">
        <v>2386</v>
      </c>
      <c r="E195" s="2"/>
      <c r="F195" s="1" t="s">
        <v>2362</v>
      </c>
      <c r="G195" s="5" t="s">
        <v>1817</v>
      </c>
      <c r="H195" s="5">
        <v>90</v>
      </c>
      <c r="I195" s="2" t="s">
        <v>3014</v>
      </c>
      <c r="J195" s="19" t="s">
        <v>3073</v>
      </c>
      <c r="K195" s="11">
        <v>80002</v>
      </c>
      <c r="L195" t="str">
        <f>_xlfn.CONCAT( "(NULL,'",B195,"','",C195,"','",D195,"','",E195,"','",F195,"','",G195,"','",H195,"','",I195,"','",J195,"','",K195,"'),")</f>
        <v>(NULL,'OPT','ASISTENTE RECURSOS HUMANOS','REN','','RHU','GAL','90','ADMREN','ASIRHU','80002'),</v>
      </c>
    </row>
    <row r="196" spans="1:12" x14ac:dyDescent="0.35">
      <c r="A196" s="1">
        <f>VLOOKUP(C196,usuarios__5[#All],2,FALSE)</f>
        <v>238</v>
      </c>
      <c r="B196" s="38" t="s">
        <v>2353</v>
      </c>
      <c r="C196" s="1" t="s">
        <v>2505</v>
      </c>
      <c r="D196" s="41" t="s">
        <v>2407</v>
      </c>
      <c r="E196" s="41"/>
      <c r="F196" s="2" t="s">
        <v>2360</v>
      </c>
      <c r="G196" s="5" t="s">
        <v>1817</v>
      </c>
      <c r="H196" s="5"/>
      <c r="I196" s="41" t="s">
        <v>3016</v>
      </c>
      <c r="J196" s="19" t="s">
        <v>3162</v>
      </c>
      <c r="K196" s="11">
        <v>80002</v>
      </c>
      <c r="L196" t="str">
        <f t="shared" ref="L196:L200" si="35">_xlfn.CONCAT("UPDATE usuarios SET c_instalacion ='",I196,"', c_cargo='",J196,"', c_cenco='",K196,"' WHERE id_usuarios = ",A196)</f>
        <v>UPDATE usuarios SET c_instalacion ='ADMRCG', c_cargo='JEFRLL', c_cenco='80002' WHERE id_usuarios = 238</v>
      </c>
    </row>
    <row r="197" spans="1:12" x14ac:dyDescent="0.35">
      <c r="A197" s="1">
        <f>VLOOKUP(C197,usuarios__5[#All],2,FALSE)</f>
        <v>263</v>
      </c>
      <c r="B197" s="38" t="s">
        <v>2353</v>
      </c>
      <c r="C197" s="1" t="s">
        <v>2398</v>
      </c>
      <c r="D197" s="1" t="s">
        <v>2399</v>
      </c>
      <c r="E197" s="1"/>
      <c r="F197" s="1" t="s">
        <v>2367</v>
      </c>
      <c r="G197" s="5" t="s">
        <v>1817</v>
      </c>
      <c r="H197" s="5"/>
      <c r="I197" s="1" t="s">
        <v>3020</v>
      </c>
      <c r="J197" s="19" t="s">
        <v>3172</v>
      </c>
      <c r="K197" s="11">
        <v>90001</v>
      </c>
      <c r="L197" t="str">
        <f t="shared" si="35"/>
        <v>UPDATE usuarios SET c_instalacion ='ADMANT', c_cargo='JEFADM', c_cenco='90001' WHERE id_usuarios = 263</v>
      </c>
    </row>
    <row r="198" spans="1:12" x14ac:dyDescent="0.35">
      <c r="A198" s="1">
        <f>VLOOKUP(C198,usuarios__5[#All],2,FALSE)</f>
        <v>344</v>
      </c>
      <c r="B198" s="38" t="s">
        <v>2353</v>
      </c>
      <c r="C198" s="1" t="s">
        <v>2579</v>
      </c>
      <c r="D198" s="1" t="s">
        <v>2399</v>
      </c>
      <c r="E198" s="1"/>
      <c r="F198" s="1" t="s">
        <v>2365</v>
      </c>
      <c r="G198" s="5" t="s">
        <v>1817</v>
      </c>
      <c r="H198" s="5"/>
      <c r="I198" s="1" t="s">
        <v>3020</v>
      </c>
      <c r="J198" s="19" t="s">
        <v>3145</v>
      </c>
      <c r="K198" s="19">
        <v>40001</v>
      </c>
      <c r="L198" t="str">
        <f t="shared" si="35"/>
        <v>UPDATE usuarios SET c_instalacion ='ADMANT', c_cargo='JEFOPE', c_cenco='40001' WHERE id_usuarios = 344</v>
      </c>
    </row>
    <row r="199" spans="1:12" x14ac:dyDescent="0.35">
      <c r="A199" s="1">
        <f>VLOOKUP(C199,usuarios__5[#All],2,FALSE)</f>
        <v>284</v>
      </c>
      <c r="B199" s="30" t="s">
        <v>2350</v>
      </c>
      <c r="C199" s="1" t="s">
        <v>2585</v>
      </c>
      <c r="D199" s="2" t="s">
        <v>2386</v>
      </c>
      <c r="E199" s="2"/>
      <c r="F199" s="1" t="s">
        <v>2362</v>
      </c>
      <c r="G199" s="5" t="s">
        <v>1817</v>
      </c>
      <c r="H199" s="5"/>
      <c r="I199" s="2" t="s">
        <v>3014</v>
      </c>
      <c r="J199" s="19" t="s">
        <v>3073</v>
      </c>
      <c r="K199" s="11">
        <v>80002</v>
      </c>
      <c r="L199" t="str">
        <f t="shared" si="35"/>
        <v>UPDATE usuarios SET c_instalacion ='ADMREN', c_cargo='ASIRHU', c_cenco='80002' WHERE id_usuarios = 284</v>
      </c>
    </row>
    <row r="200" spans="1:12" x14ac:dyDescent="0.35">
      <c r="A200" s="1">
        <f>VLOOKUP(C200,usuarios__5[#All],2,FALSE)</f>
        <v>357</v>
      </c>
      <c r="B200" s="38" t="s">
        <v>2353</v>
      </c>
      <c r="C200" s="1" t="s">
        <v>2656</v>
      </c>
      <c r="D200" s="2" t="s">
        <v>2386</v>
      </c>
      <c r="E200" s="2"/>
      <c r="F200" s="1" t="s">
        <v>2358</v>
      </c>
      <c r="G200" s="5" t="s">
        <v>1817</v>
      </c>
      <c r="H200" s="5"/>
      <c r="I200" s="2" t="s">
        <v>3014</v>
      </c>
      <c r="J200" s="11" t="s">
        <v>3168</v>
      </c>
      <c r="K200" s="11">
        <v>30001</v>
      </c>
      <c r="L200" t="str">
        <f t="shared" si="35"/>
        <v>UPDATE usuarios SET c_instalacion ='ADMREN', c_cargo='PLACDG', c_cenco='30001' WHERE id_usuarios = 357</v>
      </c>
    </row>
    <row r="201" spans="1:12" hidden="1" x14ac:dyDescent="0.35">
      <c r="A201" s="1"/>
      <c r="B201" s="30" t="s">
        <v>2350</v>
      </c>
      <c r="C201" s="1" t="s">
        <v>2793</v>
      </c>
      <c r="D201" s="1" t="s">
        <v>2432</v>
      </c>
      <c r="E201" s="1"/>
      <c r="F201" s="1" t="s">
        <v>2365</v>
      </c>
      <c r="G201" s="5" t="s">
        <v>1817</v>
      </c>
      <c r="H201" s="5">
        <v>90</v>
      </c>
      <c r="I201" s="1" t="s">
        <v>3018</v>
      </c>
      <c r="J201" s="19" t="s">
        <v>3069</v>
      </c>
      <c r="K201" s="19">
        <v>40001</v>
      </c>
      <c r="L201" t="str">
        <f>_xlfn.CONCAT( "(NULL,'",B201,"','",C201,"','",D201,"','",E201,"','",F201,"','",G201,"','",H201,"','",I201,"','",J201,"','",K201,"'),")</f>
        <v>(NULL,'OPT','YANARITH TERAN','CNP','','OFS','GAL','90','ADMCNP','ASIOPE','40001'),</v>
      </c>
    </row>
    <row r="202" spans="1:12" x14ac:dyDescent="0.35">
      <c r="A202" s="1">
        <f>VLOOKUP(C202,usuarios__5[#All],2,FALSE)</f>
        <v>259</v>
      </c>
      <c r="B202" s="38" t="s">
        <v>2353</v>
      </c>
      <c r="C202" s="1" t="s">
        <v>2492</v>
      </c>
      <c r="D202" s="41" t="s">
        <v>2407</v>
      </c>
      <c r="E202" s="41"/>
      <c r="F202" s="1" t="s">
        <v>2362</v>
      </c>
      <c r="G202" s="5" t="s">
        <v>1817</v>
      </c>
      <c r="H202" s="5"/>
      <c r="I202" s="41" t="s">
        <v>3016</v>
      </c>
      <c r="J202" s="11" t="s">
        <v>3208</v>
      </c>
      <c r="K202" s="11">
        <v>70001</v>
      </c>
      <c r="L202" t="str">
        <f>_xlfn.CONCAT("UPDATE usuarios SET c_instalacion ='",I202,"', c_cargo='",J202,"', c_cenco='",K202,"' WHERE id_usuarios = ",A202)</f>
        <v>UPDATE usuarios SET c_instalacion ='ADMRCG', c_cargo='JEFDRH', c_cenco='70001' WHERE id_usuarios = 259</v>
      </c>
    </row>
    <row r="203" spans="1:12" hidden="1" x14ac:dyDescent="0.35">
      <c r="A203" s="1"/>
      <c r="B203" s="38" t="s">
        <v>2353</v>
      </c>
      <c r="C203" s="1" t="s">
        <v>2794</v>
      </c>
      <c r="D203" s="2" t="s">
        <v>2386</v>
      </c>
      <c r="E203" s="2"/>
      <c r="F203" s="1" t="s">
        <v>2362</v>
      </c>
      <c r="G203" s="5" t="s">
        <v>1817</v>
      </c>
      <c r="H203" s="5">
        <v>90</v>
      </c>
      <c r="I203" s="2" t="s">
        <v>3014</v>
      </c>
      <c r="J203" s="19" t="s">
        <v>3188</v>
      </c>
      <c r="K203" s="11">
        <v>80002</v>
      </c>
      <c r="L203" t="str">
        <f>_xlfn.CONCAT( "(NULL,'",B203,"','",C203,"','",D203,"','",E203,"','",F203,"','",G203,"','",H203,"','",I203,"','",J203,"','",K203,"'),")</f>
        <v>(NULL,'TAC','MONICA DIAZ','REN','','RHU','GAL','90','ADMREN','SUBRHU','80002'),</v>
      </c>
    </row>
    <row r="204" spans="1:12" x14ac:dyDescent="0.35">
      <c r="A204" s="1">
        <f>VLOOKUP(C204,usuarios__5[#All],2,FALSE)</f>
        <v>256</v>
      </c>
      <c r="B204" s="38" t="s">
        <v>2353</v>
      </c>
      <c r="C204" s="1" t="s">
        <v>2490</v>
      </c>
      <c r="D204" s="2" t="s">
        <v>2399</v>
      </c>
      <c r="E204" s="2"/>
      <c r="F204" s="1" t="s">
        <v>2362</v>
      </c>
      <c r="G204" s="5" t="s">
        <v>1817</v>
      </c>
      <c r="H204" s="5"/>
      <c r="I204" s="2" t="s">
        <v>2983</v>
      </c>
      <c r="J204" s="19" t="s">
        <v>3053</v>
      </c>
      <c r="K204" s="11">
        <v>130033</v>
      </c>
      <c r="L204" t="str">
        <f t="shared" ref="L204:L205" si="36">_xlfn.CONCAT("UPDATE usuarios SET c_instalacion ='",I204,"', c_cargo='",J204,"', c_cenco='",K204,"' WHERE id_usuarios = ",A204)</f>
        <v>UPDATE usuarios SET c_instalacion ='MCOANT', c_cargo='ANARHU', c_cenco='130033' WHERE id_usuarios = 256</v>
      </c>
    </row>
    <row r="205" spans="1:12" x14ac:dyDescent="0.35">
      <c r="A205" s="1">
        <f>VLOOKUP(C205,usuarios__5[#All],2,FALSE)</f>
        <v>264</v>
      </c>
      <c r="B205" s="38" t="s">
        <v>2353</v>
      </c>
      <c r="C205" s="1" t="s">
        <v>2476</v>
      </c>
      <c r="D205" s="2" t="s">
        <v>2386</v>
      </c>
      <c r="E205" s="2"/>
      <c r="F205" s="1" t="s">
        <v>2362</v>
      </c>
      <c r="G205" s="5" t="s">
        <v>1817</v>
      </c>
      <c r="H205" s="5"/>
      <c r="I205" s="2" t="s">
        <v>3014</v>
      </c>
      <c r="J205" s="19" t="s">
        <v>3053</v>
      </c>
      <c r="K205" s="11">
        <v>80002</v>
      </c>
      <c r="L205" t="str">
        <f t="shared" si="36"/>
        <v>UPDATE usuarios SET c_instalacion ='ADMREN', c_cargo='ANARHU', c_cenco='80002' WHERE id_usuarios = 264</v>
      </c>
    </row>
    <row r="206" spans="1:12" hidden="1" x14ac:dyDescent="0.35">
      <c r="A206" s="1"/>
      <c r="B206" s="38" t="s">
        <v>2353</v>
      </c>
      <c r="C206" s="1" t="s">
        <v>2795</v>
      </c>
      <c r="D206" s="41" t="s">
        <v>2407</v>
      </c>
      <c r="E206" s="41"/>
      <c r="F206" s="1" t="s">
        <v>2359</v>
      </c>
      <c r="G206" s="5" t="s">
        <v>1817</v>
      </c>
      <c r="H206" s="5">
        <v>90</v>
      </c>
      <c r="I206" s="41" t="s">
        <v>3016</v>
      </c>
      <c r="J206" s="11" t="s">
        <v>3157</v>
      </c>
      <c r="K206" s="11">
        <v>30001</v>
      </c>
      <c r="L206" t="str">
        <f>_xlfn.CONCAT( "(NULL,'",B206,"','",C206,"','",D206,"','",E206,"','",F206,"','",G206,"','",H206,"','",I206,"','",J206,"','",K206,"'),")</f>
        <v>(NULL,'TAC','DANIELA GONZALEZ','RCG','','PDR','GAL','90','ADMRCG','PRERIE','30001'),</v>
      </c>
    </row>
    <row r="207" spans="1:12" x14ac:dyDescent="0.35">
      <c r="A207" s="1">
        <f>VLOOKUP(C207,usuarios__5[#All],2,FALSE)</f>
        <v>354</v>
      </c>
      <c r="B207" s="38" t="s">
        <v>2352</v>
      </c>
      <c r="C207" s="1" t="s">
        <v>2660</v>
      </c>
      <c r="D207" s="2" t="s">
        <v>2386</v>
      </c>
      <c r="E207" s="2"/>
      <c r="F207" s="1" t="s">
        <v>2358</v>
      </c>
      <c r="G207" s="5" t="s">
        <v>1817</v>
      </c>
      <c r="H207" s="5"/>
      <c r="I207" s="2" t="s">
        <v>3014</v>
      </c>
      <c r="J207" s="19" t="s">
        <v>3189</v>
      </c>
      <c r="K207" s="19">
        <v>60001</v>
      </c>
      <c r="L207" t="str">
        <f>_xlfn.CONCAT("UPDATE usuarios SET c_instalacion ='",I207,"', c_cargo='",J207,"', c_cenco='",K207,"' WHERE id_usuarios = ",A207)</f>
        <v>UPDATE usuarios SET c_instalacion ='ADMREN', c_cargo='SUBCDG', c_cenco='60001' WHERE id_usuarios = 354</v>
      </c>
    </row>
    <row r="208" spans="1:12" hidden="1" x14ac:dyDescent="0.35">
      <c r="A208" s="1"/>
      <c r="B208" s="38" t="s">
        <v>2353</v>
      </c>
      <c r="C208" s="1" t="s">
        <v>2796</v>
      </c>
      <c r="D208" s="1" t="s">
        <v>2386</v>
      </c>
      <c r="E208" s="1"/>
      <c r="F208" s="1" t="s">
        <v>2359</v>
      </c>
      <c r="G208" s="5" t="s">
        <v>1817</v>
      </c>
      <c r="H208" s="5">
        <v>90</v>
      </c>
      <c r="I208" s="1" t="s">
        <v>2904</v>
      </c>
      <c r="J208" s="11" t="s">
        <v>3157</v>
      </c>
      <c r="K208" s="11">
        <v>130042</v>
      </c>
      <c r="L208" t="str">
        <f>_xlfn.CONCAT( "(NULL,'",B208,"','",C208,"','",D208,"','",E208,"','",F208,"','",G208,"','",H208,"','",I208,"','",J208,"','",K208,"'),")</f>
        <v>(NULL,'TAC','APR LIDER','REN','','PDR','GAL','90','AGLREN','PRERIE','130042'),</v>
      </c>
    </row>
    <row r="209" spans="1:12" x14ac:dyDescent="0.35">
      <c r="A209" s="1">
        <f>VLOOKUP(C209,usuarios__5[#All],2,FALSE)</f>
        <v>296</v>
      </c>
      <c r="B209" s="38" t="s">
        <v>2353</v>
      </c>
      <c r="C209" s="1" t="s">
        <v>3232</v>
      </c>
      <c r="D209" s="2" t="s">
        <v>2386</v>
      </c>
      <c r="E209" s="2"/>
      <c r="F209" s="1" t="s">
        <v>2359</v>
      </c>
      <c r="G209" s="5" t="s">
        <v>1817</v>
      </c>
      <c r="H209" s="5"/>
      <c r="I209" s="2" t="s">
        <v>2905</v>
      </c>
      <c r="J209" s="11" t="s">
        <v>3157</v>
      </c>
      <c r="K209" s="19">
        <v>130042</v>
      </c>
      <c r="L209" t="str">
        <f>_xlfn.CONCAT("UPDATE usuarios SET c_instalacion ='",I209,"', c_cargo='",J209,"', c_cenco='",K209,"' WHERE id_usuarios = ",A209,";")</f>
        <v>UPDATE usuarios SET c_instalacion ='ANLREN', c_cargo='PRERIE', c_cenco='130042' WHERE id_usuarios = 296;</v>
      </c>
    </row>
    <row r="210" spans="1:12" hidden="1" x14ac:dyDescent="0.35">
      <c r="A210" s="1"/>
      <c r="B210" s="30" t="s">
        <v>2350</v>
      </c>
      <c r="C210" s="1" t="s">
        <v>2797</v>
      </c>
      <c r="D210" s="41" t="s">
        <v>2386</v>
      </c>
      <c r="E210" s="41"/>
      <c r="F210" s="1" t="s">
        <v>2365</v>
      </c>
      <c r="G210" s="5" t="s">
        <v>1817</v>
      </c>
      <c r="H210" s="5">
        <v>90</v>
      </c>
      <c r="I210" s="1" t="s">
        <v>2963</v>
      </c>
      <c r="J210" s="11" t="s">
        <v>3131</v>
      </c>
      <c r="K210" s="73" t="s">
        <v>3035</v>
      </c>
      <c r="L210" t="str">
        <f>_xlfn.CONCAT( "(NULL,'",B210,"','",C210,"','",D210,"','",E210,"','",F210,"','",G210,"','",H210,"','",I210,"','",J210,"','",K210,"'),")</f>
        <v>(NULL,'OPT','PELAYO JARA DIAZ','REN','','OFS','GAL','90','MAPREN','JARDIN','00000'),</v>
      </c>
    </row>
    <row r="211" spans="1:12" x14ac:dyDescent="0.35">
      <c r="A211" s="1">
        <f>VLOOKUP(C211,usuarios__5[#All],2,FALSE)</f>
        <v>368</v>
      </c>
      <c r="B211" s="30" t="s">
        <v>2350</v>
      </c>
      <c r="C211" s="1" t="s">
        <v>2478</v>
      </c>
      <c r="D211" s="1" t="s">
        <v>2399</v>
      </c>
      <c r="E211" s="1"/>
      <c r="F211" s="1" t="s">
        <v>2362</v>
      </c>
      <c r="G211" s="5" t="s">
        <v>1817</v>
      </c>
      <c r="H211" s="5"/>
      <c r="I211" s="1" t="s">
        <v>3020</v>
      </c>
      <c r="J211" s="19" t="s">
        <v>3059</v>
      </c>
      <c r="K211" s="19">
        <v>40001</v>
      </c>
      <c r="L211" t="str">
        <f>_xlfn.CONCAT("UPDATE usuarios SET c_instalacion ='",I211,"', c_cargo='",J211,"', c_cenco='",K211,"' WHERE id_usuarios = ",A211,";")</f>
        <v>UPDATE usuarios SET c_instalacion ='ADMANT', c_cargo='ASIADM', c_cenco='40001' WHERE id_usuarios = 368;</v>
      </c>
    </row>
    <row r="212" spans="1:12" hidden="1" x14ac:dyDescent="0.35">
      <c r="A212" s="1"/>
      <c r="B212" s="30" t="s">
        <v>2350</v>
      </c>
      <c r="C212" s="1" t="s">
        <v>2798</v>
      </c>
      <c r="D212" s="41" t="s">
        <v>2386</v>
      </c>
      <c r="E212" s="41"/>
      <c r="F212" s="1" t="s">
        <v>2365</v>
      </c>
      <c r="G212" s="5" t="s">
        <v>1817</v>
      </c>
      <c r="H212" s="5">
        <v>90</v>
      </c>
      <c r="I212" s="1" t="s">
        <v>2963</v>
      </c>
      <c r="J212" s="11" t="s">
        <v>3103</v>
      </c>
      <c r="K212" s="73" t="s">
        <v>3035</v>
      </c>
      <c r="L212" t="str">
        <f t="shared" ref="L212:L213" si="37">_xlfn.CONCAT( "(NULL,'",B212,"','",C212,"','",D212,"','",E212,"','",F212,"','",G212,"','",H212,"','",I212,"','",J212,"','",K212,"'),")</f>
        <v>(NULL,'OPT','JORGE VALENZUELA','REN','','OFS','GAL','90','MAPREN','ENCPAI','00000'),</v>
      </c>
    </row>
    <row r="213" spans="1:12" hidden="1" x14ac:dyDescent="0.35">
      <c r="A213" s="1"/>
      <c r="B213" s="30" t="s">
        <v>2350</v>
      </c>
      <c r="C213" s="1" t="s">
        <v>2799</v>
      </c>
      <c r="D213" s="41" t="s">
        <v>2407</v>
      </c>
      <c r="E213" s="41"/>
      <c r="F213" s="1" t="s">
        <v>2365</v>
      </c>
      <c r="G213" s="5" t="s">
        <v>1817</v>
      </c>
      <c r="H213" s="5">
        <v>90</v>
      </c>
      <c r="I213" s="41" t="s">
        <v>3016</v>
      </c>
      <c r="J213" s="11" t="s">
        <v>3087</v>
      </c>
      <c r="K213" s="11">
        <v>30001</v>
      </c>
      <c r="L213" t="str">
        <f t="shared" si="37"/>
        <v>(NULL,'OPT','ELEAZAR GONZALEZ','RCG','','OFS','GAL','90','ADMRCG','CHOFER','30001'),</v>
      </c>
    </row>
    <row r="214" spans="1:12" x14ac:dyDescent="0.35">
      <c r="A214" s="1">
        <f>VLOOKUP(C214,usuarios__5[#All],2,FALSE)</f>
        <v>248</v>
      </c>
      <c r="B214" s="38" t="s">
        <v>2353</v>
      </c>
      <c r="C214" s="1" t="s">
        <v>2514</v>
      </c>
      <c r="D214" s="41" t="s">
        <v>2407</v>
      </c>
      <c r="E214" s="41"/>
      <c r="F214" s="2" t="s">
        <v>2354</v>
      </c>
      <c r="G214" s="5" t="s">
        <v>1817</v>
      </c>
      <c r="H214" s="5"/>
      <c r="I214" s="41" t="s">
        <v>3016</v>
      </c>
      <c r="J214" s="19" t="s">
        <v>3057</v>
      </c>
      <c r="K214" s="11">
        <v>100001</v>
      </c>
      <c r="L214" t="str">
        <f t="shared" ref="L214:L217" si="38">_xlfn.CONCAT("UPDATE usuarios SET c_instalacion ='",I214,"', c_cargo='",J214,"', c_cenco='",K214,"' WHERE id_usuarios = ",A214,";")</f>
        <v>UPDATE usuarios SET c_instalacion ='ADMRCG', c_cargo='ASIABA', c_cenco='100001' WHERE id_usuarios = 248;</v>
      </c>
    </row>
    <row r="215" spans="1:12" x14ac:dyDescent="0.35">
      <c r="A215" s="1">
        <f>VLOOKUP(C215,usuarios__5[#All],2,FALSE)</f>
        <v>257</v>
      </c>
      <c r="B215" s="38" t="s">
        <v>2353</v>
      </c>
      <c r="C215" s="1" t="s">
        <v>2483</v>
      </c>
      <c r="D215" s="2" t="s">
        <v>2386</v>
      </c>
      <c r="E215" s="2"/>
      <c r="F215" s="1" t="s">
        <v>2362</v>
      </c>
      <c r="G215" s="5" t="s">
        <v>1817</v>
      </c>
      <c r="H215" s="5"/>
      <c r="I215" s="2" t="s">
        <v>3014</v>
      </c>
      <c r="J215" s="11" t="s">
        <v>3055</v>
      </c>
      <c r="K215" s="11">
        <v>80002</v>
      </c>
      <c r="L215" t="str">
        <f t="shared" si="38"/>
        <v>UPDATE usuarios SET c_instalacion ='ADMREN', c_cargo='ANAREM', c_cenco='80002' WHERE id_usuarios = 257;</v>
      </c>
    </row>
    <row r="216" spans="1:12" x14ac:dyDescent="0.35">
      <c r="A216" s="1">
        <f>VLOOKUP(C216,usuarios__5[#All],2,FALSE)</f>
        <v>251</v>
      </c>
      <c r="B216" s="30" t="s">
        <v>2350</v>
      </c>
      <c r="C216" s="1" t="s">
        <v>2603</v>
      </c>
      <c r="D216" s="41" t="s">
        <v>2407</v>
      </c>
      <c r="E216" s="41"/>
      <c r="F216" s="1" t="s">
        <v>2365</v>
      </c>
      <c r="G216" s="5" t="s">
        <v>1817</v>
      </c>
      <c r="H216" s="5"/>
      <c r="I216" s="41" t="s">
        <v>3016</v>
      </c>
      <c r="J216" s="19" t="s">
        <v>3069</v>
      </c>
      <c r="K216" s="11">
        <v>70001</v>
      </c>
      <c r="L216" t="str">
        <f t="shared" si="38"/>
        <v>UPDATE usuarios SET c_instalacion ='ADMRCG', c_cargo='ASIOPE', c_cenco='70001' WHERE id_usuarios = 251;</v>
      </c>
    </row>
    <row r="217" spans="1:12" x14ac:dyDescent="0.35">
      <c r="A217" s="1">
        <f>VLOOKUP(C217,usuarios__5[#All],2,FALSE)</f>
        <v>271</v>
      </c>
      <c r="B217" s="38" t="s">
        <v>2353</v>
      </c>
      <c r="C217" s="1" t="s">
        <v>2516</v>
      </c>
      <c r="D217" s="41" t="s">
        <v>2407</v>
      </c>
      <c r="E217" s="41"/>
      <c r="F217" s="2" t="s">
        <v>2354</v>
      </c>
      <c r="G217" s="5" t="s">
        <v>1817</v>
      </c>
      <c r="H217" s="5"/>
      <c r="I217" s="41" t="s">
        <v>3016</v>
      </c>
      <c r="J217" s="11" t="s">
        <v>3122</v>
      </c>
      <c r="K217" s="11">
        <v>100001</v>
      </c>
      <c r="L217" t="str">
        <f t="shared" si="38"/>
        <v>UPDATE usuarios SET c_instalacion ='ADMRCG', c_cargo='GTOABA', c_cenco='100001' WHERE id_usuarios = 271;</v>
      </c>
    </row>
    <row r="218" spans="1:12" hidden="1" x14ac:dyDescent="0.35">
      <c r="A218" s="1"/>
      <c r="B218" s="30" t="s">
        <v>2350</v>
      </c>
      <c r="C218" s="1" t="s">
        <v>2800</v>
      </c>
      <c r="D218" s="1" t="s">
        <v>2399</v>
      </c>
      <c r="E218" s="1"/>
      <c r="F218" s="1" t="s">
        <v>2365</v>
      </c>
      <c r="G218" s="5" t="s">
        <v>1817</v>
      </c>
      <c r="H218" s="5">
        <v>90</v>
      </c>
      <c r="I218" s="1" t="s">
        <v>3020</v>
      </c>
      <c r="J218" s="11" t="s">
        <v>3138</v>
      </c>
      <c r="K218" s="19">
        <v>40001</v>
      </c>
      <c r="L218" t="str">
        <f t="shared" ref="L218:L224" si="39">_xlfn.CONCAT( "(NULL,'",B218,"','",C218,"','",D218,"','",E218,"','",F218,"','",G218,"','",H218,"','",I218,"','",J218,"','",K218,"'),")</f>
        <v>(NULL,'OPT','CLAUDIA JIMENEZ','ANT','','OFS','GAL','90','ADMANT','SUPOPE','40001'),</v>
      </c>
    </row>
    <row r="219" spans="1:12" hidden="1" x14ac:dyDescent="0.35">
      <c r="A219" s="1"/>
      <c r="B219" s="38" t="s">
        <v>2353</v>
      </c>
      <c r="C219" s="1" t="s">
        <v>2801</v>
      </c>
      <c r="D219" s="1" t="s">
        <v>2399</v>
      </c>
      <c r="E219" s="1"/>
      <c r="F219" s="1" t="s">
        <v>2362</v>
      </c>
      <c r="G219" s="5" t="s">
        <v>1817</v>
      </c>
      <c r="H219" s="5">
        <v>90</v>
      </c>
      <c r="I219" s="1" t="s">
        <v>3020</v>
      </c>
      <c r="J219" s="19" t="s">
        <v>3053</v>
      </c>
      <c r="K219" s="11">
        <v>70001</v>
      </c>
      <c r="L219" t="str">
        <f t="shared" si="39"/>
        <v>(NULL,'TAC','JESSICA COBS','ANT','','RHU','GAL','90','ADMANT','ANARHU','70001'),</v>
      </c>
    </row>
    <row r="220" spans="1:12" hidden="1" x14ac:dyDescent="0.35">
      <c r="A220" s="1"/>
      <c r="B220" s="38" t="s">
        <v>2352</v>
      </c>
      <c r="C220" s="1" t="s">
        <v>2802</v>
      </c>
      <c r="D220" s="2" t="s">
        <v>2386</v>
      </c>
      <c r="E220" s="2"/>
      <c r="F220" s="2" t="s">
        <v>2368</v>
      </c>
      <c r="G220" s="5" t="s">
        <v>1817</v>
      </c>
      <c r="H220" s="5">
        <v>90</v>
      </c>
      <c r="I220" s="2" t="s">
        <v>3014</v>
      </c>
      <c r="J220" s="19" t="s">
        <v>3109</v>
      </c>
      <c r="K220" s="11">
        <v>20001</v>
      </c>
      <c r="L220" t="str">
        <f t="shared" si="39"/>
        <v>(NULL,'EST','IGNACIO GONZALEZ','REN','','DGE','GAL','90','ADMREN','GERGRL','20001'),</v>
      </c>
    </row>
    <row r="221" spans="1:12" hidden="1" x14ac:dyDescent="0.35">
      <c r="A221" s="1"/>
      <c r="B221" s="38" t="s">
        <v>2352</v>
      </c>
      <c r="C221" s="1" t="s">
        <v>2803</v>
      </c>
      <c r="D221" s="2" t="s">
        <v>2386</v>
      </c>
      <c r="E221" s="2"/>
      <c r="F221" s="2" t="s">
        <v>2368</v>
      </c>
      <c r="G221" s="5" t="s">
        <v>1817</v>
      </c>
      <c r="H221" s="5">
        <v>90</v>
      </c>
      <c r="I221" s="2" t="s">
        <v>3014</v>
      </c>
      <c r="J221" s="19" t="s">
        <v>3109</v>
      </c>
      <c r="K221" s="11">
        <v>20001</v>
      </c>
      <c r="L221" t="str">
        <f t="shared" si="39"/>
        <v>(NULL,'EST','CARLA VILLABLANCA','REN','','DGE','GAL','90','ADMREN','GERGRL','20001'),</v>
      </c>
    </row>
    <row r="222" spans="1:12" hidden="1" x14ac:dyDescent="0.35">
      <c r="A222" s="1"/>
      <c r="B222" s="38" t="s">
        <v>2352</v>
      </c>
      <c r="C222" s="1" t="s">
        <v>2804</v>
      </c>
      <c r="D222" s="41" t="s">
        <v>2407</v>
      </c>
      <c r="E222" s="41"/>
      <c r="F222" s="1" t="s">
        <v>2367</v>
      </c>
      <c r="G222" s="5" t="s">
        <v>1817</v>
      </c>
      <c r="H222" s="5">
        <v>90</v>
      </c>
      <c r="I222" s="41" t="s">
        <v>3016</v>
      </c>
      <c r="J222" s="19" t="s">
        <v>3194</v>
      </c>
      <c r="K222" s="11">
        <v>90001</v>
      </c>
      <c r="L222" t="str">
        <f t="shared" si="39"/>
        <v>(NULL,'EST','PATRICIO CANTILLANA','RCG','','FIN','GAL','90','ADMRCG','SUBFIN','90001'),</v>
      </c>
    </row>
    <row r="223" spans="1:12" hidden="1" x14ac:dyDescent="0.35">
      <c r="A223" s="1"/>
      <c r="B223" s="30" t="s">
        <v>2350</v>
      </c>
      <c r="C223" s="1" t="s">
        <v>2805</v>
      </c>
      <c r="D223" s="2" t="s">
        <v>2451</v>
      </c>
      <c r="E223" s="2"/>
      <c r="F223" s="1" t="s">
        <v>2365</v>
      </c>
      <c r="G223" s="5" t="s">
        <v>1817</v>
      </c>
      <c r="H223" s="5">
        <v>90</v>
      </c>
      <c r="I223" s="2" t="s">
        <v>3009</v>
      </c>
      <c r="J223" s="11" t="s">
        <v>3138</v>
      </c>
      <c r="K223" s="19">
        <v>130022</v>
      </c>
      <c r="L223" t="str">
        <f t="shared" si="39"/>
        <v>(NULL,'OPT','MAURICIO MARIN','CAL','','OFS','GAL','90','RATCAL','SUPOPE','130022'),</v>
      </c>
    </row>
    <row r="224" spans="1:12" hidden="1" x14ac:dyDescent="0.35">
      <c r="A224" s="1"/>
      <c r="B224" s="30" t="s">
        <v>2350</v>
      </c>
      <c r="C224" s="1" t="s">
        <v>2806</v>
      </c>
      <c r="D224" s="1" t="s">
        <v>2407</v>
      </c>
      <c r="E224" s="1"/>
      <c r="F224" s="1" t="s">
        <v>2370</v>
      </c>
      <c r="G224" s="5" t="s">
        <v>1817</v>
      </c>
      <c r="H224" s="5">
        <v>90</v>
      </c>
      <c r="I224" s="1" t="s">
        <v>2985</v>
      </c>
      <c r="J224" s="19" t="s">
        <v>3061</v>
      </c>
      <c r="K224" s="11">
        <v>10003</v>
      </c>
      <c r="L224" t="str">
        <f t="shared" si="39"/>
        <v>(NULL,'OPT','JODDIE INOSTROZA','RCG','','CAP','GAL','90','OGCRCG','ASICAP','10003'),</v>
      </c>
    </row>
    <row r="225" spans="1:12" x14ac:dyDescent="0.35">
      <c r="A225" s="1">
        <f>VLOOKUP(C225,usuarios__5[#All],2,FALSE)</f>
        <v>285</v>
      </c>
      <c r="B225" s="38" t="s">
        <v>2352</v>
      </c>
      <c r="C225" s="1" t="s">
        <v>2540</v>
      </c>
      <c r="D225" s="2" t="s">
        <v>2386</v>
      </c>
      <c r="E225" s="2"/>
      <c r="F225" s="2" t="s">
        <v>2357</v>
      </c>
      <c r="G225" s="5" t="s">
        <v>1817</v>
      </c>
      <c r="H225" s="5"/>
      <c r="I225" s="2" t="s">
        <v>3014</v>
      </c>
      <c r="J225" s="19" t="s">
        <v>3190</v>
      </c>
      <c r="K225" s="11">
        <v>90001</v>
      </c>
      <c r="L225" t="str">
        <f t="shared" ref="L225:L232" si="40">_xlfn.CONCAT("UPDATE usuarios SET c_instalacion ='",I225,"', c_cargo='",J225,"', c_cenco='",K225,"' WHERE id_usuarios = ",A225,";")</f>
        <v>UPDATE usuarios SET c_instalacion ='ADMREN', c_cargo='SUBCTB', c_cenco='90001' WHERE id_usuarios = 285;</v>
      </c>
    </row>
    <row r="226" spans="1:12" x14ac:dyDescent="0.35">
      <c r="A226" s="1">
        <f>VLOOKUP(C226,usuarios__5[#All],2,FALSE)</f>
        <v>288</v>
      </c>
      <c r="B226" s="38" t="s">
        <v>2353</v>
      </c>
      <c r="C226" s="1" t="s">
        <v>2429</v>
      </c>
      <c r="D226" s="2" t="s">
        <v>2386</v>
      </c>
      <c r="E226" s="2"/>
      <c r="F226" s="1" t="s">
        <v>2367</v>
      </c>
      <c r="G226" s="5" t="s">
        <v>1817</v>
      </c>
      <c r="H226" s="5"/>
      <c r="I226" s="2" t="s">
        <v>3014</v>
      </c>
      <c r="J226" s="11" t="s">
        <v>3174</v>
      </c>
      <c r="K226" s="11">
        <v>90001</v>
      </c>
      <c r="L226" t="str">
        <f t="shared" si="40"/>
        <v>UPDATE usuarios SET c_instalacion ='ADMREN', c_cargo='JEFFIN', c_cenco='90001' WHERE id_usuarios = 288;</v>
      </c>
    </row>
    <row r="227" spans="1:12" x14ac:dyDescent="0.35">
      <c r="A227" s="1">
        <f>VLOOKUP(C227,usuarios__5[#All],2,FALSE)</f>
        <v>274</v>
      </c>
      <c r="B227" s="30" t="s">
        <v>2350</v>
      </c>
      <c r="C227" s="1" t="s">
        <v>2420</v>
      </c>
      <c r="D227" s="2" t="s">
        <v>2386</v>
      </c>
      <c r="E227" s="2"/>
      <c r="F227" s="1" t="s">
        <v>2367</v>
      </c>
      <c r="G227" s="5" t="s">
        <v>1817</v>
      </c>
      <c r="H227" s="5"/>
      <c r="I227" s="2" t="s">
        <v>3014</v>
      </c>
      <c r="J227" s="19" t="s">
        <v>3067</v>
      </c>
      <c r="K227" s="11">
        <v>90001</v>
      </c>
      <c r="L227" t="str">
        <f t="shared" si="40"/>
        <v>UPDATE usuarios SET c_instalacion ='ADMREN', c_cargo='ASIFIN', c_cenco='90001' WHERE id_usuarios = 274;</v>
      </c>
    </row>
    <row r="228" spans="1:12" x14ac:dyDescent="0.35">
      <c r="A228" s="1">
        <f>VLOOKUP(C228,usuarios__5[#All],2,FALSE)</f>
        <v>282</v>
      </c>
      <c r="B228" s="38" t="s">
        <v>2352</v>
      </c>
      <c r="C228" s="1" t="s">
        <v>2544</v>
      </c>
      <c r="D228" s="1" t="s">
        <v>2432</v>
      </c>
      <c r="E228" s="1"/>
      <c r="F228" s="1" t="s">
        <v>2365</v>
      </c>
      <c r="G228" s="5" t="s">
        <v>1817</v>
      </c>
      <c r="H228" s="5"/>
      <c r="I228" s="1" t="s">
        <v>3018</v>
      </c>
      <c r="J228" s="11" t="s">
        <v>3120</v>
      </c>
      <c r="K228" s="19">
        <v>40001</v>
      </c>
      <c r="L228" t="str">
        <f t="shared" si="40"/>
        <v>UPDATE usuarios SET c_instalacion ='ADMCNP', c_cargo='GEROMS', c_cenco='40001' WHERE id_usuarios = 282;</v>
      </c>
    </row>
    <row r="229" spans="1:12" x14ac:dyDescent="0.35">
      <c r="A229" s="1">
        <f>VLOOKUP(C229,usuarios__5[#All],2,FALSE)</f>
        <v>260</v>
      </c>
      <c r="B229" s="38" t="s">
        <v>2352</v>
      </c>
      <c r="C229" s="1" t="s">
        <v>2558</v>
      </c>
      <c r="D229" s="2" t="s">
        <v>2386</v>
      </c>
      <c r="E229" s="2"/>
      <c r="F229" s="1" t="s">
        <v>2365</v>
      </c>
      <c r="G229" s="5" t="s">
        <v>1817</v>
      </c>
      <c r="H229" s="5"/>
      <c r="I229" s="2" t="s">
        <v>3014</v>
      </c>
      <c r="J229" s="19" t="s">
        <v>3212</v>
      </c>
      <c r="K229" s="19">
        <v>40001</v>
      </c>
      <c r="L229" t="str">
        <f t="shared" si="40"/>
        <v>UPDATE usuarios SET c_instalacion ='ADMREN', c_cargo='KAMOMP', c_cenco='40001' WHERE id_usuarios = 260;</v>
      </c>
    </row>
    <row r="230" spans="1:12" x14ac:dyDescent="0.35">
      <c r="A230" s="1">
        <f>VLOOKUP(C230,usuarios__5[#All],2,FALSE)</f>
        <v>370</v>
      </c>
      <c r="B230" s="38" t="s">
        <v>2353</v>
      </c>
      <c r="C230" s="1" t="s">
        <v>2504</v>
      </c>
      <c r="D230" s="41" t="s">
        <v>2407</v>
      </c>
      <c r="E230" s="41"/>
      <c r="F230" s="1" t="s">
        <v>2362</v>
      </c>
      <c r="G230" s="5" t="s">
        <v>1817</v>
      </c>
      <c r="H230" s="5"/>
      <c r="I230" s="41" t="s">
        <v>3016</v>
      </c>
      <c r="J230" s="11" t="s">
        <v>3055</v>
      </c>
      <c r="K230" s="11">
        <v>70001</v>
      </c>
      <c r="L230" t="str">
        <f t="shared" si="40"/>
        <v>UPDATE usuarios SET c_instalacion ='ADMRCG', c_cargo='ANAREM', c_cenco='70001' WHERE id_usuarios = 370;</v>
      </c>
    </row>
    <row r="231" spans="1:12" x14ac:dyDescent="0.35">
      <c r="A231" s="1">
        <f>VLOOKUP(C231,usuarios__5[#All],2,FALSE)</f>
        <v>275</v>
      </c>
      <c r="B231" s="38" t="s">
        <v>2353</v>
      </c>
      <c r="C231" s="1" t="s">
        <v>2443</v>
      </c>
      <c r="D231" s="1" t="s">
        <v>2432</v>
      </c>
      <c r="E231" s="1"/>
      <c r="F231" s="1" t="s">
        <v>2365</v>
      </c>
      <c r="G231" s="5" t="s">
        <v>1817</v>
      </c>
      <c r="H231" s="5"/>
      <c r="I231" s="1" t="s">
        <v>3018</v>
      </c>
      <c r="J231" s="19" t="s">
        <v>3213</v>
      </c>
      <c r="K231" s="19">
        <v>40001</v>
      </c>
      <c r="L231" t="str">
        <f t="shared" si="40"/>
        <v>UPDATE usuarios SET c_instalacion ='ADMCNP', c_cargo='KAMOPF', c_cenco='40001' WHERE id_usuarios = 275;</v>
      </c>
    </row>
    <row r="232" spans="1:12" x14ac:dyDescent="0.35">
      <c r="A232" s="1">
        <f>VLOOKUP(C232,usuarios__5[#All],2,FALSE)</f>
        <v>359</v>
      </c>
      <c r="B232" s="38" t="s">
        <v>2353</v>
      </c>
      <c r="C232" s="1" t="s">
        <v>2465</v>
      </c>
      <c r="D232" s="2" t="s">
        <v>2386</v>
      </c>
      <c r="E232" s="2"/>
      <c r="F232" s="1" t="s">
        <v>2359</v>
      </c>
      <c r="G232" s="5" t="s">
        <v>1817</v>
      </c>
      <c r="H232" s="5"/>
      <c r="I232" s="2" t="s">
        <v>3014</v>
      </c>
      <c r="J232" s="11" t="s">
        <v>3210</v>
      </c>
      <c r="K232" s="11">
        <v>50001</v>
      </c>
      <c r="L232" t="str">
        <f t="shared" si="40"/>
        <v>UPDATE usuarios SET c_instalacion ='ADMREN', c_cargo='JEFDPR', c_cenco='50001' WHERE id_usuarios = 359;</v>
      </c>
    </row>
    <row r="233" spans="1:12" hidden="1" x14ac:dyDescent="0.35">
      <c r="A233" s="1"/>
      <c r="B233" s="38" t="s">
        <v>2353</v>
      </c>
      <c r="C233" s="1" t="s">
        <v>2807</v>
      </c>
      <c r="D233" s="1" t="s">
        <v>2386</v>
      </c>
      <c r="E233" s="1"/>
      <c r="F233" s="1" t="s">
        <v>2365</v>
      </c>
      <c r="G233" s="5" t="s">
        <v>1817</v>
      </c>
      <c r="H233" s="5">
        <v>90</v>
      </c>
      <c r="I233" s="1" t="s">
        <v>2902</v>
      </c>
      <c r="J233" s="19" t="s">
        <v>3053</v>
      </c>
      <c r="K233" s="19">
        <v>130018</v>
      </c>
      <c r="L233" t="str">
        <f t="shared" ref="L233:L234" si="41">_xlfn.CONCAT( "(NULL,'",B233,"','",C233,"','",D233,"','",E233,"','",F233,"','",G233,"','",H233,"','",I233,"','",J233,"','",K233,"'),")</f>
        <v>(NULL,'TAC','CARLOS ARANEDA','REN','','OFS','GAL','90','AGMREN','ANARHU','130018'),</v>
      </c>
    </row>
    <row r="234" spans="1:12" hidden="1" x14ac:dyDescent="0.35">
      <c r="A234" s="1"/>
      <c r="B234" s="38" t="s">
        <v>2353</v>
      </c>
      <c r="C234" s="1" t="s">
        <v>2808</v>
      </c>
      <c r="D234" s="1" t="s">
        <v>2407</v>
      </c>
      <c r="E234" s="1"/>
      <c r="F234" s="1" t="s">
        <v>2365</v>
      </c>
      <c r="G234" s="5" t="s">
        <v>1817</v>
      </c>
      <c r="H234" s="5">
        <v>90</v>
      </c>
      <c r="I234" s="1" t="s">
        <v>2952</v>
      </c>
      <c r="J234" s="19" t="s">
        <v>3041</v>
      </c>
      <c r="K234" s="11">
        <v>130001</v>
      </c>
      <c r="L234" t="str">
        <f t="shared" si="41"/>
        <v>(NULL,'TAC','IGNACIO CARO','RCG','','OFS','GAL','90','FUTRCG','ADMCTT','130001'),</v>
      </c>
    </row>
    <row r="235" spans="1:12" x14ac:dyDescent="0.35">
      <c r="A235" s="1">
        <f>VLOOKUP(C235,usuarios__5[#All],2,FALSE)</f>
        <v>234</v>
      </c>
      <c r="B235" s="38" t="s">
        <v>2353</v>
      </c>
      <c r="C235" s="1" t="s">
        <v>2488</v>
      </c>
      <c r="D235" s="41" t="s">
        <v>2407</v>
      </c>
      <c r="E235" s="41"/>
      <c r="F235" s="1" t="s">
        <v>2362</v>
      </c>
      <c r="G235" s="5" t="s">
        <v>1817</v>
      </c>
      <c r="H235" s="5"/>
      <c r="I235" s="41" t="s">
        <v>3016</v>
      </c>
      <c r="J235" s="19" t="s">
        <v>3092</v>
      </c>
      <c r="K235" s="11">
        <v>70001</v>
      </c>
      <c r="L235" t="str">
        <f t="shared" ref="L235:L239" si="42">_xlfn.CONCAT("UPDATE usuarios SET c_instalacion ='",I235,"', c_cargo='",J235,"', c_cenco='",K235,"' WHERE id_usuarios = ",A235,";")</f>
        <v>UPDATE usuarios SET c_instalacion ='ADMRCG', c_cargo='COORHU', c_cenco='70001' WHERE id_usuarios = 234;</v>
      </c>
    </row>
    <row r="236" spans="1:12" x14ac:dyDescent="0.35">
      <c r="A236" s="1">
        <f>VLOOKUP(C236,usuarios__5[#All],2,FALSE)</f>
        <v>400</v>
      </c>
      <c r="B236" s="38" t="s">
        <v>2353</v>
      </c>
      <c r="C236" s="1" t="s">
        <v>2454</v>
      </c>
      <c r="D236" s="1" t="s">
        <v>2407</v>
      </c>
      <c r="E236" s="1"/>
      <c r="F236" s="1" t="s">
        <v>2365</v>
      </c>
      <c r="G236" s="5" t="s">
        <v>1817</v>
      </c>
      <c r="H236" s="5"/>
      <c r="I236" s="1" t="s">
        <v>2992</v>
      </c>
      <c r="J236" s="11" t="s">
        <v>3118</v>
      </c>
      <c r="K236" s="11">
        <v>30001</v>
      </c>
      <c r="L236" t="str">
        <f t="shared" si="42"/>
        <v>UPDATE usuarios SET c_instalacion ='OMIRCG', c_cargo='GEROPM', c_cenco='30001' WHERE id_usuarios = 400;</v>
      </c>
    </row>
    <row r="237" spans="1:12" x14ac:dyDescent="0.35">
      <c r="A237" s="1">
        <f>VLOOKUP(C237,usuarios__5[#All],2,FALSE)</f>
        <v>236</v>
      </c>
      <c r="B237" s="30" t="s">
        <v>2350</v>
      </c>
      <c r="C237" s="1" t="s">
        <v>2554</v>
      </c>
      <c r="D237" s="2" t="s">
        <v>2386</v>
      </c>
      <c r="E237" s="2"/>
      <c r="F237" s="1" t="s">
        <v>2365</v>
      </c>
      <c r="G237" s="5" t="s">
        <v>1817</v>
      </c>
      <c r="H237" s="5"/>
      <c r="I237" s="2" t="s">
        <v>3014</v>
      </c>
      <c r="J237" s="19" t="s">
        <v>3216</v>
      </c>
      <c r="K237" s="19">
        <v>40001</v>
      </c>
      <c r="L237" t="str">
        <f t="shared" si="42"/>
        <v>UPDATE usuarios SET c_instalacion ='ADMREN', c_cargo='SANITI', c_cenco='40001' WHERE id_usuarios = 236;</v>
      </c>
    </row>
    <row r="238" spans="1:12" x14ac:dyDescent="0.35">
      <c r="A238" s="1">
        <f>VLOOKUP(C238,usuarios__5[#All],2,FALSE)</f>
        <v>266</v>
      </c>
      <c r="B238" s="38" t="s">
        <v>2353</v>
      </c>
      <c r="C238" s="1" t="s">
        <v>2496</v>
      </c>
      <c r="D238" s="41" t="s">
        <v>2407</v>
      </c>
      <c r="E238" s="41"/>
      <c r="F238" s="1" t="s">
        <v>2362</v>
      </c>
      <c r="G238" s="5" t="s">
        <v>1817</v>
      </c>
      <c r="H238" s="5"/>
      <c r="I238" s="41" t="s">
        <v>3016</v>
      </c>
      <c r="J238" s="11" t="s">
        <v>3055</v>
      </c>
      <c r="K238" s="11">
        <v>70001</v>
      </c>
      <c r="L238" t="str">
        <f t="shared" si="42"/>
        <v>UPDATE usuarios SET c_instalacion ='ADMRCG', c_cargo='ANAREM', c_cenco='70001' WHERE id_usuarios = 266;</v>
      </c>
    </row>
    <row r="239" spans="1:12" x14ac:dyDescent="0.35">
      <c r="A239" s="1">
        <f>VLOOKUP(C239,usuarios__5[#All],2,FALSE)</f>
        <v>348</v>
      </c>
      <c r="B239" s="38" t="s">
        <v>2353</v>
      </c>
      <c r="C239" s="1" t="s">
        <v>2440</v>
      </c>
      <c r="D239" s="2" t="s">
        <v>2386</v>
      </c>
      <c r="E239" s="2"/>
      <c r="F239" s="2" t="s">
        <v>2363</v>
      </c>
      <c r="G239" s="5" t="s">
        <v>1817</v>
      </c>
      <c r="H239" s="5"/>
      <c r="I239" s="2" t="s">
        <v>3014</v>
      </c>
      <c r="J239" s="19" t="s">
        <v>3178</v>
      </c>
      <c r="K239" s="19">
        <v>40001</v>
      </c>
      <c r="L239" t="str">
        <f t="shared" si="42"/>
        <v>UPDATE usuarios SET c_instalacion ='ADMREN', c_cargo='JEFMAN', c_cenco='40001' WHERE id_usuarios = 348;</v>
      </c>
    </row>
    <row r="240" spans="1:12" hidden="1" x14ac:dyDescent="0.35">
      <c r="A240" s="1"/>
      <c r="B240" s="30" t="s">
        <v>2350</v>
      </c>
      <c r="C240" s="1" t="s">
        <v>2809</v>
      </c>
      <c r="D240" s="41" t="s">
        <v>2386</v>
      </c>
      <c r="E240" s="41"/>
      <c r="F240" s="1" t="s">
        <v>2365</v>
      </c>
      <c r="G240" s="5" t="s">
        <v>1817</v>
      </c>
      <c r="H240" s="5">
        <v>90</v>
      </c>
      <c r="I240" s="41" t="s">
        <v>2964</v>
      </c>
      <c r="J240" s="11" t="s">
        <v>3139</v>
      </c>
      <c r="K240" s="11">
        <v>120003</v>
      </c>
      <c r="L240" t="str">
        <f t="shared" ref="L240:L243" si="43">_xlfn.CONCAT( "(NULL,'",B240,"','",C240,"','",D240,"','",E240,"','",F240,"','",G240,"','",H240,"','",I240,"','",J240,"','",K240,"'),")</f>
        <v>(NULL,'OPT','SUPERVISOR ASEO ALAMEDA','REN','','OFS','GAL','90','MPAREN','SUPASE','120003'),</v>
      </c>
    </row>
    <row r="241" spans="1:12" hidden="1" x14ac:dyDescent="0.35">
      <c r="A241" s="1"/>
      <c r="B241" s="30" t="s">
        <v>2350</v>
      </c>
      <c r="C241" s="1" t="s">
        <v>2810</v>
      </c>
      <c r="D241" s="41" t="s">
        <v>2407</v>
      </c>
      <c r="E241" s="41"/>
      <c r="F241" s="1" t="s">
        <v>2365</v>
      </c>
      <c r="G241" s="5" t="s">
        <v>1817</v>
      </c>
      <c r="H241" s="5">
        <v>90</v>
      </c>
      <c r="I241" s="41" t="s">
        <v>3016</v>
      </c>
      <c r="J241" s="11" t="s">
        <v>3087</v>
      </c>
      <c r="K241" s="11">
        <v>30001</v>
      </c>
      <c r="L241" t="str">
        <f t="shared" si="43"/>
        <v>(NULL,'OPT','DARWIN LOPEZ','RCG','','OFS','GAL','90','ADMRCG','CHOFER','30001'),</v>
      </c>
    </row>
    <row r="242" spans="1:12" hidden="1" x14ac:dyDescent="0.35">
      <c r="A242" s="1"/>
      <c r="B242" s="38" t="s">
        <v>2352</v>
      </c>
      <c r="C242" s="1" t="s">
        <v>2811</v>
      </c>
      <c r="D242" s="2" t="s">
        <v>2386</v>
      </c>
      <c r="E242" s="2"/>
      <c r="F242" s="2" t="s">
        <v>2368</v>
      </c>
      <c r="G242" s="5" t="s">
        <v>1817</v>
      </c>
      <c r="H242" s="5">
        <v>90</v>
      </c>
      <c r="I242" s="2" t="s">
        <v>3014</v>
      </c>
      <c r="J242" s="19" t="s">
        <v>3109</v>
      </c>
      <c r="K242" s="11">
        <v>20001</v>
      </c>
      <c r="L242" t="str">
        <f t="shared" si="43"/>
        <v>(NULL,'EST','SONIA ACKERKNECHT ','REN','','DGE','GAL','90','ADMREN','GERGRL','20001'),</v>
      </c>
    </row>
    <row r="243" spans="1:12" hidden="1" x14ac:dyDescent="0.35">
      <c r="A243" s="1"/>
      <c r="B243" s="38" t="s">
        <v>2353</v>
      </c>
      <c r="C243" s="1" t="s">
        <v>2812</v>
      </c>
      <c r="D243" s="2" t="s">
        <v>2399</v>
      </c>
      <c r="E243" s="2"/>
      <c r="F243" s="1" t="s">
        <v>2359</v>
      </c>
      <c r="G243" s="5" t="s">
        <v>1815</v>
      </c>
      <c r="H243" s="5">
        <v>90</v>
      </c>
      <c r="I243" s="2" t="s">
        <v>2981</v>
      </c>
      <c r="J243" s="19" t="s">
        <v>3130</v>
      </c>
      <c r="K243" s="19">
        <v>130032</v>
      </c>
      <c r="L243" t="str">
        <f t="shared" si="43"/>
        <v>(NULL,'TAC','DORIA GUILGUIRUCA R.','ANT','','PDR','CYG','90','MECANT','HSEQ','130032'),</v>
      </c>
    </row>
    <row r="244" spans="1:12" x14ac:dyDescent="0.35">
      <c r="A244" s="1">
        <f>VLOOKUP(C244,usuarios__5[#All],2,FALSE)</f>
        <v>221</v>
      </c>
      <c r="B244" s="38" t="s">
        <v>2352</v>
      </c>
      <c r="C244" s="1" t="s">
        <v>2413</v>
      </c>
      <c r="D244" s="2" t="s">
        <v>2386</v>
      </c>
      <c r="E244" s="2"/>
      <c r="F244" s="2" t="s">
        <v>2368</v>
      </c>
      <c r="G244" s="5" t="s">
        <v>1817</v>
      </c>
      <c r="H244" s="5"/>
      <c r="I244" s="2" t="s">
        <v>3014</v>
      </c>
      <c r="J244" s="19" t="s">
        <v>3170</v>
      </c>
      <c r="K244" s="11">
        <v>20001</v>
      </c>
      <c r="L244" t="str">
        <f t="shared" ref="L244:L245" si="44">_xlfn.CONCAT("UPDATE usuarios SET c_instalacion ='",I244,"', c_cargo='",J244,"', c_cenco='",K244,"' WHERE id_usuarios = ",A244,";")</f>
        <v>UPDATE usuarios SET c_instalacion ='ADMREN', c_cargo='PRESID', c_cenco='20001' WHERE id_usuarios = 221;</v>
      </c>
    </row>
    <row r="245" spans="1:12" x14ac:dyDescent="0.35">
      <c r="A245" s="1">
        <f>VLOOKUP(C245,usuarios__5[#All],2,FALSE)</f>
        <v>222</v>
      </c>
      <c r="B245" s="38" t="s">
        <v>2352</v>
      </c>
      <c r="C245" s="76" t="s">
        <v>2538</v>
      </c>
      <c r="D245" s="2" t="s">
        <v>2386</v>
      </c>
      <c r="E245" s="2"/>
      <c r="F245" s="2" t="s">
        <v>2368</v>
      </c>
      <c r="G245" s="5" t="s">
        <v>1817</v>
      </c>
      <c r="H245" s="5"/>
      <c r="I245" s="2" t="s">
        <v>3014</v>
      </c>
      <c r="J245" s="19" t="s">
        <v>3109</v>
      </c>
      <c r="K245" s="11">
        <v>20001</v>
      </c>
      <c r="L245" t="str">
        <f t="shared" si="44"/>
        <v>UPDATE usuarios SET c_instalacion ='ADMREN', c_cargo='GERGRL', c_cenco='20001' WHERE id_usuarios = 222;</v>
      </c>
    </row>
    <row r="246" spans="1:12" hidden="1" x14ac:dyDescent="0.35">
      <c r="A246" s="1"/>
      <c r="B246" s="30" t="s">
        <v>2350</v>
      </c>
      <c r="C246" s="1" t="s">
        <v>2813</v>
      </c>
      <c r="D246" s="2" t="s">
        <v>2407</v>
      </c>
      <c r="E246" s="2"/>
      <c r="F246" s="1" t="s">
        <v>2365</v>
      </c>
      <c r="G246" s="5" t="s">
        <v>1817</v>
      </c>
      <c r="H246" s="5">
        <v>90</v>
      </c>
      <c r="I246" s="2" t="s">
        <v>2929</v>
      </c>
      <c r="J246" s="19" t="s">
        <v>3158</v>
      </c>
      <c r="K246" s="11">
        <v>130022</v>
      </c>
      <c r="L246" t="str">
        <f t="shared" ref="L246:L248" si="45">_xlfn.CONCAT( "(NULL,'",B246,"','",C246,"','",D246,"','",E246,"','",F246,"','",G246,"','",H246,"','",I246,"','",J246,"','",K246,"'),")</f>
        <v>(NULL,'OPT','BAM EL TENIENTE','RCG','','OFS','GAL','90','DETRCG','REDCFA','130022'),</v>
      </c>
    </row>
    <row r="247" spans="1:12" hidden="1" x14ac:dyDescent="0.35">
      <c r="A247" s="1"/>
      <c r="B247" s="30" t="s">
        <v>2350</v>
      </c>
      <c r="C247" s="1" t="s">
        <v>2814</v>
      </c>
      <c r="D247" s="1" t="s">
        <v>2432</v>
      </c>
      <c r="E247" s="1"/>
      <c r="F247" s="1" t="s">
        <v>2371</v>
      </c>
      <c r="G247" s="5" t="s">
        <v>1817</v>
      </c>
      <c r="H247" s="5">
        <v>90</v>
      </c>
      <c r="I247" s="1" t="s">
        <v>2918</v>
      </c>
      <c r="J247" s="19" t="s">
        <v>3158</v>
      </c>
      <c r="K247" s="11">
        <v>130051</v>
      </c>
      <c r="L247" t="str">
        <f t="shared" si="45"/>
        <v>(NULL,'OPT','BAM CMPC CARTULINAS','CNP','','SIN','GAL','90','CMCCNP','REDCFA','130051'),</v>
      </c>
    </row>
    <row r="248" spans="1:12" hidden="1" x14ac:dyDescent="0.35">
      <c r="A248" s="1"/>
      <c r="B248" s="30" t="s">
        <v>2350</v>
      </c>
      <c r="C248" s="1" t="s">
        <v>2815</v>
      </c>
      <c r="D248" s="1" t="s">
        <v>2432</v>
      </c>
      <c r="E248" s="1"/>
      <c r="F248" s="1" t="s">
        <v>2371</v>
      </c>
      <c r="G248" s="5" t="s">
        <v>1817</v>
      </c>
      <c r="H248" s="5">
        <v>90</v>
      </c>
      <c r="I248" s="2" t="s">
        <v>2926</v>
      </c>
      <c r="J248" s="19" t="s">
        <v>3158</v>
      </c>
      <c r="K248" s="19">
        <v>130003</v>
      </c>
      <c r="L248" t="str">
        <f t="shared" si="45"/>
        <v>(NULL,'OPT','BAM CMPC ARAUCO VALDIVIA','CNP','','SIN','GAL','90','CMVCNP','REDCFA','130003'),</v>
      </c>
    </row>
    <row r="249" spans="1:12" x14ac:dyDescent="0.35">
      <c r="A249" s="1">
        <f>VLOOKUP(C249,usuarios__5[#All],2,FALSE)</f>
        <v>223</v>
      </c>
      <c r="B249" s="38" t="s">
        <v>2352</v>
      </c>
      <c r="C249" s="1" t="s">
        <v>1801</v>
      </c>
      <c r="D249" s="2" t="s">
        <v>2386</v>
      </c>
      <c r="E249" s="2"/>
      <c r="F249" s="2" t="s">
        <v>2368</v>
      </c>
      <c r="G249" s="5" t="s">
        <v>1817</v>
      </c>
      <c r="H249" s="5"/>
      <c r="I249" s="2" t="s">
        <v>3014</v>
      </c>
      <c r="J249" s="19" t="s">
        <v>3096</v>
      </c>
      <c r="K249" s="11">
        <v>20001</v>
      </c>
      <c r="L249" t="str">
        <f>_xlfn.CONCAT("UPDATE usuarios SET c_instalacion ='",I249,"', c_cargo='",J249,"', c_cenco='",K249,"' WHERE id_usuarios = ",A249,";")</f>
        <v>UPDATE usuarios SET c_instalacion ='ADMREN', c_cargo='DIRCOM', c_cenco='20001' WHERE id_usuarios = 223;</v>
      </c>
    </row>
    <row r="250" spans="1:12" hidden="1" x14ac:dyDescent="0.35">
      <c r="A250" s="1"/>
      <c r="B250" s="38" t="s">
        <v>2353</v>
      </c>
      <c r="C250" s="1" t="s">
        <v>2816</v>
      </c>
      <c r="D250" s="2" t="s">
        <v>2451</v>
      </c>
      <c r="E250" s="2"/>
      <c r="F250" s="1" t="s">
        <v>2365</v>
      </c>
      <c r="G250" s="5" t="s">
        <v>1817</v>
      </c>
      <c r="H250" s="5">
        <v>90</v>
      </c>
      <c r="I250" s="2" t="s">
        <v>3009</v>
      </c>
      <c r="J250" s="19" t="s">
        <v>3145</v>
      </c>
      <c r="K250" s="19">
        <v>130022</v>
      </c>
      <c r="L250" t="str">
        <f t="shared" ref="L250:L257" si="46">_xlfn.CONCAT( "(NULL,'",B250,"','",C250,"','",D250,"','",E250,"','",F250,"','",G250,"','",H250,"','",I250,"','",J250,"','",K250,"'),")</f>
        <v>(NULL,'TAC','MARIA JOSE HENRIQUEZ','CAL','','OFS','GAL','90','RATCAL','JEFOPE','130022'),</v>
      </c>
    </row>
    <row r="251" spans="1:12" hidden="1" x14ac:dyDescent="0.35">
      <c r="A251" s="1"/>
      <c r="B251" s="30" t="s">
        <v>2350</v>
      </c>
      <c r="C251" s="1" t="s">
        <v>2817</v>
      </c>
      <c r="D251" s="2" t="s">
        <v>2451</v>
      </c>
      <c r="E251" s="2"/>
      <c r="F251" s="1" t="s">
        <v>2365</v>
      </c>
      <c r="G251" s="5" t="s">
        <v>1817</v>
      </c>
      <c r="H251" s="5">
        <v>90</v>
      </c>
      <c r="I251" s="2" t="s">
        <v>3009</v>
      </c>
      <c r="J251" s="11" t="s">
        <v>3138</v>
      </c>
      <c r="K251" s="11">
        <v>130022</v>
      </c>
      <c r="L251" t="str">
        <f t="shared" si="46"/>
        <v>(NULL,'OPT','RODRIGO NEIRA','CAL','','OFS','GAL','90','RATCAL','SUPOPE','130022'),</v>
      </c>
    </row>
    <row r="252" spans="1:12" hidden="1" x14ac:dyDescent="0.35">
      <c r="A252" s="1"/>
      <c r="B252" s="38" t="s">
        <v>2353</v>
      </c>
      <c r="C252" s="1" t="s">
        <v>2818</v>
      </c>
      <c r="D252" s="2" t="s">
        <v>2386</v>
      </c>
      <c r="E252" s="2"/>
      <c r="F252" s="1" t="s">
        <v>2359</v>
      </c>
      <c r="G252" s="5" t="s">
        <v>1817</v>
      </c>
      <c r="H252" s="5">
        <v>90</v>
      </c>
      <c r="I252" s="2" t="s">
        <v>3014</v>
      </c>
      <c r="J252" s="11" t="s">
        <v>3157</v>
      </c>
      <c r="K252" s="19">
        <v>50001</v>
      </c>
      <c r="L252" t="str">
        <f t="shared" si="46"/>
        <v>(NULL,'TAC','PAULA NAVARRO','REN','','PDR','GAL','90','ADMREN','PRERIE','50001'),</v>
      </c>
    </row>
    <row r="253" spans="1:12" hidden="1" x14ac:dyDescent="0.35">
      <c r="A253" s="1"/>
      <c r="B253" s="30" t="s">
        <v>2350</v>
      </c>
      <c r="C253" s="1" t="s">
        <v>2819</v>
      </c>
      <c r="D253" s="41" t="s">
        <v>2407</v>
      </c>
      <c r="E253" s="41"/>
      <c r="F253" s="1" t="s">
        <v>2365</v>
      </c>
      <c r="G253" s="5" t="s">
        <v>1817</v>
      </c>
      <c r="H253" s="5">
        <v>90</v>
      </c>
      <c r="I253" s="41" t="s">
        <v>3016</v>
      </c>
      <c r="J253" s="11" t="s">
        <v>3138</v>
      </c>
      <c r="K253" s="19">
        <v>40001</v>
      </c>
      <c r="L253" t="str">
        <f t="shared" si="46"/>
        <v>(NULL,'OPT','ALEX HERRERA GONZALEZ','RCG','','OFS','GAL','90','ADMRCG','SUPOPE','40001'),</v>
      </c>
    </row>
    <row r="254" spans="1:12" hidden="1" x14ac:dyDescent="0.35">
      <c r="A254" s="1"/>
      <c r="B254" s="30" t="s">
        <v>2350</v>
      </c>
      <c r="C254" s="1" t="s">
        <v>2820</v>
      </c>
      <c r="D254" s="1" t="s">
        <v>2451</v>
      </c>
      <c r="E254" s="1"/>
      <c r="F254" s="2" t="s">
        <v>2354</v>
      </c>
      <c r="G254" s="5" t="s">
        <v>1817</v>
      </c>
      <c r="H254" s="5">
        <v>90</v>
      </c>
      <c r="I254" s="1" t="s">
        <v>3007</v>
      </c>
      <c r="J254" s="19" t="s">
        <v>3105</v>
      </c>
      <c r="K254" s="11">
        <v>30001</v>
      </c>
      <c r="L254" t="str">
        <f t="shared" si="46"/>
        <v>(NULL,'OPT','MIGUEL INOSTROZA','CAL','','ABA','GAL','90','PUSCAL','ESTAFE','30001'),</v>
      </c>
    </row>
    <row r="255" spans="1:12" hidden="1" x14ac:dyDescent="0.35">
      <c r="A255" s="1"/>
      <c r="B255" s="30" t="s">
        <v>2350</v>
      </c>
      <c r="C255" s="1" t="s">
        <v>2821</v>
      </c>
      <c r="D255" s="2" t="s">
        <v>2451</v>
      </c>
      <c r="E255" s="2"/>
      <c r="F255" s="1" t="s">
        <v>2365</v>
      </c>
      <c r="G255" s="5" t="s">
        <v>1817</v>
      </c>
      <c r="H255" s="5">
        <v>90</v>
      </c>
      <c r="I255" s="2" t="s">
        <v>3009</v>
      </c>
      <c r="J255" s="11" t="s">
        <v>3085</v>
      </c>
      <c r="K255" s="11">
        <v>130022</v>
      </c>
      <c r="L255" t="str">
        <f t="shared" si="46"/>
        <v>(NULL,'OPT','PABLO MOLINA','CAL','','OFS','GAL','90','RATCAL','CAPOCI','130022'),</v>
      </c>
    </row>
    <row r="256" spans="1:12" hidden="1" x14ac:dyDescent="0.35">
      <c r="A256" s="1"/>
      <c r="B256" s="30" t="s">
        <v>2350</v>
      </c>
      <c r="C256" s="1" t="s">
        <v>2822</v>
      </c>
      <c r="D256" s="1" t="s">
        <v>2407</v>
      </c>
      <c r="E256" s="1"/>
      <c r="F256" s="1" t="s">
        <v>2365</v>
      </c>
      <c r="G256" s="5" t="s">
        <v>1817</v>
      </c>
      <c r="H256" s="5">
        <v>90</v>
      </c>
      <c r="I256" s="1" t="s">
        <v>2952</v>
      </c>
      <c r="J256" s="19" t="s">
        <v>3088</v>
      </c>
      <c r="K256" s="11">
        <v>130001</v>
      </c>
      <c r="L256" t="str">
        <f t="shared" si="46"/>
        <v>(NULL,'OPT','RELOJ CONTROL TALLERES','RCG','','OFS','GAL','90','FUTRCG','CTRASI','130001'),</v>
      </c>
    </row>
    <row r="257" spans="1:12" hidden="1" x14ac:dyDescent="0.35">
      <c r="A257" s="1"/>
      <c r="B257" s="38" t="s">
        <v>2353</v>
      </c>
      <c r="C257" s="1" t="s">
        <v>2823</v>
      </c>
      <c r="D257" s="1" t="s">
        <v>2432</v>
      </c>
      <c r="E257" s="1"/>
      <c r="F257" s="1" t="s">
        <v>2371</v>
      </c>
      <c r="G257" s="5" t="s">
        <v>1817</v>
      </c>
      <c r="H257" s="5">
        <v>90</v>
      </c>
      <c r="I257" s="1" t="s">
        <v>2918</v>
      </c>
      <c r="J257" s="19" t="s">
        <v>3143</v>
      </c>
      <c r="K257" s="19">
        <v>130051</v>
      </c>
      <c r="L257" t="str">
        <f t="shared" si="46"/>
        <v>(NULL,'TAC','ROXANA PAREDES','CNP','','SIN','GAL','90','CMCCNP','JEFSER','130051'),</v>
      </c>
    </row>
    <row r="258" spans="1:12" x14ac:dyDescent="0.35">
      <c r="A258" s="1">
        <f>VLOOKUP(C258,usuarios__5[#All],2,FALSE)</f>
        <v>243</v>
      </c>
      <c r="B258" s="38" t="s">
        <v>2353</v>
      </c>
      <c r="C258" s="1" t="s">
        <v>2437</v>
      </c>
      <c r="D258" s="41" t="s">
        <v>2407</v>
      </c>
      <c r="E258" s="41"/>
      <c r="F258" s="2" t="s">
        <v>2363</v>
      </c>
      <c r="G258" s="5" t="s">
        <v>1817</v>
      </c>
      <c r="H258" s="5"/>
      <c r="I258" s="41" t="s">
        <v>3016</v>
      </c>
      <c r="J258" s="19" t="s">
        <v>3178</v>
      </c>
      <c r="K258" s="11">
        <v>30001</v>
      </c>
      <c r="L258" t="str">
        <f t="shared" ref="L258:L259" si="47">_xlfn.CONCAT("UPDATE usuarios SET c_instalacion ='",I258,"', c_cargo='",J258,"', c_cenco='",K258,"' WHERE id_usuarios = ",A258,";")</f>
        <v>UPDATE usuarios SET c_instalacion ='ADMRCG', c_cargo='JEFMAN', c_cenco='30001' WHERE id_usuarios = 243;</v>
      </c>
    </row>
    <row r="259" spans="1:12" x14ac:dyDescent="0.35">
      <c r="A259" s="1">
        <f>VLOOKUP(C259,usuarios__5[#All],2,FALSE)</f>
        <v>283</v>
      </c>
      <c r="B259" s="38" t="s">
        <v>2353</v>
      </c>
      <c r="C259" s="1" t="s">
        <v>2612</v>
      </c>
      <c r="D259" s="41" t="s">
        <v>2407</v>
      </c>
      <c r="E259" s="41"/>
      <c r="F259" s="2" t="s">
        <v>2369</v>
      </c>
      <c r="G259" s="5" t="s">
        <v>1817</v>
      </c>
      <c r="H259" s="5"/>
      <c r="I259" s="41" t="s">
        <v>3016</v>
      </c>
      <c r="J259" s="19" t="s">
        <v>3043</v>
      </c>
      <c r="K259" s="11">
        <v>70001</v>
      </c>
      <c r="L259" t="str">
        <f t="shared" si="47"/>
        <v>UPDATE usuarios SET c_instalacion ='ADMRCG', c_cargo='ANAACR', c_cenco='70001' WHERE id_usuarios = 283;</v>
      </c>
    </row>
    <row r="260" spans="1:12" hidden="1" x14ac:dyDescent="0.35">
      <c r="A260" s="1"/>
      <c r="B260" s="30" t="s">
        <v>2350</v>
      </c>
      <c r="C260" s="1" t="s">
        <v>2824</v>
      </c>
      <c r="D260" s="1" t="s">
        <v>2451</v>
      </c>
      <c r="E260" s="1"/>
      <c r="F260" s="1" t="s">
        <v>2365</v>
      </c>
      <c r="G260" s="5" t="s">
        <v>1817</v>
      </c>
      <c r="H260" s="5">
        <v>90</v>
      </c>
      <c r="I260" s="1" t="s">
        <v>2951</v>
      </c>
      <c r="J260" s="11" t="s">
        <v>3138</v>
      </c>
      <c r="K260" s="11">
        <v>130025</v>
      </c>
      <c r="L260" t="str">
        <f>_xlfn.CONCAT( "(NULL,'",B260,"','",C260,"','",D260,"','",E260,"','",F260,"','",G260,"','",H260,"','",I260,"','",J260,"','",K260,"'),")</f>
        <v>(NULL,'OPT','DOMINGO SPINA','CAL','','OFS','GAL','90','FUCCAL','SUPOPE','130025'),</v>
      </c>
    </row>
    <row r="261" spans="1:12" x14ac:dyDescent="0.35">
      <c r="A261" s="1">
        <f>VLOOKUP(C261,usuarios__5[#All],2,FALSE)</f>
        <v>227</v>
      </c>
      <c r="B261" s="38" t="s">
        <v>2353</v>
      </c>
      <c r="C261" s="1" t="s">
        <v>2600</v>
      </c>
      <c r="D261" s="2" t="s">
        <v>2407</v>
      </c>
      <c r="E261" s="2"/>
      <c r="F261" s="1" t="s">
        <v>2365</v>
      </c>
      <c r="G261" s="5" t="s">
        <v>1817</v>
      </c>
      <c r="H261" s="5"/>
      <c r="I261" s="2" t="s">
        <v>2929</v>
      </c>
      <c r="J261" s="11" t="s">
        <v>3176</v>
      </c>
      <c r="K261" s="73" t="s">
        <v>3035</v>
      </c>
      <c r="L261" t="str">
        <f>_xlfn.CONCAT("UPDATE usuarios SET c_instalacion ='",I261,"', c_cargo='",J261,"', c_cenco='",K261,"' WHERE id_usuarios = ",A261,";")</f>
        <v>UPDATE usuarios SET c_instalacion ='DETRCG', c_cargo='JEFTER', c_cenco='00000' WHERE id_usuarios = 227;</v>
      </c>
    </row>
    <row r="262" spans="1:12" hidden="1" x14ac:dyDescent="0.35">
      <c r="A262" s="1"/>
      <c r="B262" s="38" t="s">
        <v>2353</v>
      </c>
      <c r="C262" s="1" t="s">
        <v>2825</v>
      </c>
      <c r="D262" s="2" t="s">
        <v>2451</v>
      </c>
      <c r="E262" s="2"/>
      <c r="F262" s="1" t="s">
        <v>2365</v>
      </c>
      <c r="G262" s="5" t="s">
        <v>1817</v>
      </c>
      <c r="H262" s="5">
        <v>90</v>
      </c>
      <c r="I262" s="2" t="s">
        <v>3009</v>
      </c>
      <c r="J262" s="11" t="s">
        <v>3157</v>
      </c>
      <c r="K262" s="19">
        <v>130022</v>
      </c>
      <c r="L262" t="str">
        <f>_xlfn.CONCAT( "(NULL,'",B262,"','",C262,"','",D262,"','",E262,"','",F262,"','",G262,"','",H262,"','",I262,"','",J262,"','",K262,"'),")</f>
        <v>(NULL,'TAC','VICTOR BARRIOS','CAL','','OFS','GAL','90','RATCAL','PRERIE','130022'),</v>
      </c>
    </row>
    <row r="263" spans="1:12" x14ac:dyDescent="0.35">
      <c r="A263" s="1">
        <f>VLOOKUP(C263,usuarios__5[#All],2,FALSE)</f>
        <v>395</v>
      </c>
      <c r="B263" s="38" t="s">
        <v>2353</v>
      </c>
      <c r="C263" s="1" t="s">
        <v>2550</v>
      </c>
      <c r="D263" s="1" t="s">
        <v>2432</v>
      </c>
      <c r="E263" s="1"/>
      <c r="F263" s="1" t="s">
        <v>2359</v>
      </c>
      <c r="G263" s="5" t="s">
        <v>1817</v>
      </c>
      <c r="H263" s="5"/>
      <c r="I263" s="1" t="s">
        <v>2920</v>
      </c>
      <c r="J263" s="11" t="s">
        <v>3157</v>
      </c>
      <c r="K263" s="11">
        <v>130045</v>
      </c>
      <c r="L263" t="str">
        <f>_xlfn.CONCAT("UPDATE usuarios SET c_instalacion ='",I263,"', c_cargo='",J263,"', c_cenco='",K263,"' WHERE id_usuarios = ",A263,";")</f>
        <v>UPDATE usuarios SET c_instalacion ='CMLCNP', c_cargo='PRERIE', c_cenco='130045' WHERE id_usuarios = 395;</v>
      </c>
    </row>
    <row r="264" spans="1:12" hidden="1" x14ac:dyDescent="0.35">
      <c r="A264" s="1"/>
      <c r="B264" s="30" t="s">
        <v>2350</v>
      </c>
      <c r="C264" s="1" t="s">
        <v>2826</v>
      </c>
      <c r="D264" s="1" t="s">
        <v>2432</v>
      </c>
      <c r="E264" s="1"/>
      <c r="F264" s="1" t="s">
        <v>2371</v>
      </c>
      <c r="G264" s="5" t="s">
        <v>1817</v>
      </c>
      <c r="H264" s="5">
        <v>90</v>
      </c>
      <c r="I264" s="2" t="s">
        <v>2926</v>
      </c>
      <c r="J264" s="19" t="s">
        <v>3180</v>
      </c>
      <c r="K264" s="19">
        <v>130003</v>
      </c>
      <c r="L264" t="str">
        <f>_xlfn.CONCAT( "(NULL,'",B264,"','",C264,"','",D264,"','",E264,"','",F264,"','",G264,"','",H264,"','",I264,"','",J264,"','",K264,"'),")</f>
        <v>(NULL,'OPT','CMPC ARAUCO VALDIVIA','CNP','','SIN','GAL','90','CMVCNP','SUPTUR','130003'),</v>
      </c>
    </row>
    <row r="265" spans="1:12" x14ac:dyDescent="0.35">
      <c r="A265" s="1">
        <f>VLOOKUP(C265,usuarios__5[#All],2,FALSE)</f>
        <v>335</v>
      </c>
      <c r="B265" s="38" t="s">
        <v>2353</v>
      </c>
      <c r="C265" s="1" t="s">
        <v>2636</v>
      </c>
      <c r="D265" s="2" t="s">
        <v>2451</v>
      </c>
      <c r="E265" s="2"/>
      <c r="F265" s="1" t="s">
        <v>2365</v>
      </c>
      <c r="G265" s="5" t="s">
        <v>1817</v>
      </c>
      <c r="H265" s="5"/>
      <c r="I265" s="2" t="s">
        <v>3009</v>
      </c>
      <c r="J265" s="19" t="s">
        <v>3053</v>
      </c>
      <c r="K265" s="11">
        <v>130022</v>
      </c>
      <c r="L265" t="str">
        <f>_xlfn.CONCAT("UPDATE usuarios SET c_instalacion ='",I265,"', c_cargo='",J265,"', c_cenco='",K265,"' WHERE id_usuarios = ",A265,";")</f>
        <v>UPDATE usuarios SET c_instalacion ='RATCAL', c_cargo='ANARHU', c_cenco='130022' WHERE id_usuarios = 335;</v>
      </c>
    </row>
    <row r="266" spans="1:12" hidden="1" x14ac:dyDescent="0.35">
      <c r="A266" s="1"/>
      <c r="B266" s="30" t="s">
        <v>2350</v>
      </c>
      <c r="C266" s="1" t="s">
        <v>2827</v>
      </c>
      <c r="D266" s="1" t="s">
        <v>2451</v>
      </c>
      <c r="E266" s="1"/>
      <c r="F266" s="1" t="s">
        <v>2365</v>
      </c>
      <c r="G266" s="5" t="s">
        <v>1817</v>
      </c>
      <c r="H266" s="5">
        <v>90</v>
      </c>
      <c r="I266" s="1" t="s">
        <v>3007</v>
      </c>
      <c r="J266" s="11" t="s">
        <v>3077</v>
      </c>
      <c r="K266" s="11">
        <v>30001</v>
      </c>
      <c r="L266" t="str">
        <f t="shared" ref="L266:L275" si="48">_xlfn.CONCAT( "(NULL,'",B266,"','",C266,"','",D266,"','",E266,"','",F266,"','",G266,"','",H266,"','",I266,"','",J266,"','",K266,"'),")</f>
        <v>(NULL,'OPT','JUAN CARLOS AGREDO','CAL','','OFS','GAL','90','PUSCAL','BODEGU','30001'),</v>
      </c>
    </row>
    <row r="267" spans="1:12" hidden="1" x14ac:dyDescent="0.35">
      <c r="A267" s="1"/>
      <c r="B267" s="30" t="s">
        <v>2350</v>
      </c>
      <c r="C267" s="1" t="s">
        <v>2828</v>
      </c>
      <c r="D267" s="1" t="s">
        <v>2432</v>
      </c>
      <c r="E267" s="1"/>
      <c r="F267" s="1" t="s">
        <v>2365</v>
      </c>
      <c r="G267" s="5" t="s">
        <v>1817</v>
      </c>
      <c r="H267" s="5">
        <v>90</v>
      </c>
      <c r="I267" s="1" t="s">
        <v>3018</v>
      </c>
      <c r="J267" s="11" t="s">
        <v>3218</v>
      </c>
      <c r="K267" s="11">
        <v>80002</v>
      </c>
      <c r="L267" t="str">
        <f t="shared" si="48"/>
        <v>(NULL,'OPT','KARINA BOCAZ','CNP','','OFS','GAL','90','ADMCNP','PRACTI','80002'),</v>
      </c>
    </row>
    <row r="268" spans="1:12" hidden="1" x14ac:dyDescent="0.35">
      <c r="A268" s="1"/>
      <c r="B268" s="30" t="s">
        <v>2350</v>
      </c>
      <c r="C268" s="1" t="s">
        <v>2829</v>
      </c>
      <c r="D268" s="1" t="s">
        <v>2432</v>
      </c>
      <c r="E268" s="1"/>
      <c r="F268" s="1" t="s">
        <v>2371</v>
      </c>
      <c r="G268" s="5" t="s">
        <v>1817</v>
      </c>
      <c r="H268" s="5">
        <v>90</v>
      </c>
      <c r="I268" s="2" t="s">
        <v>2926</v>
      </c>
      <c r="J268" s="19" t="s">
        <v>3088</v>
      </c>
      <c r="K268" s="19">
        <v>130003</v>
      </c>
      <c r="L268" t="str">
        <f t="shared" si="48"/>
        <v>(NULL,'OPT','RELOJ CONTROL CMPC ARAUCO VALDIVIA','CNP','','SIN','GAL','90','CMVCNP','CTRASI','130003'),</v>
      </c>
    </row>
    <row r="269" spans="1:12" hidden="1" x14ac:dyDescent="0.35">
      <c r="A269" s="1"/>
      <c r="B269" s="38" t="s">
        <v>2353</v>
      </c>
      <c r="C269" s="1" t="s">
        <v>2830</v>
      </c>
      <c r="D269" s="1" t="s">
        <v>2432</v>
      </c>
      <c r="E269" s="1"/>
      <c r="F269" s="1" t="s">
        <v>2359</v>
      </c>
      <c r="G269" s="5" t="s">
        <v>1817</v>
      </c>
      <c r="H269" s="5">
        <v>90</v>
      </c>
      <c r="I269" s="1" t="s">
        <v>2922</v>
      </c>
      <c r="J269" s="11" t="s">
        <v>3157</v>
      </c>
      <c r="K269" s="11">
        <v>130044</v>
      </c>
      <c r="L269" t="str">
        <f t="shared" si="48"/>
        <v>(NULL,'TAC','LUIS SANCHEZ','CNP','','PDR','GAL','90','CMPCNP','PRERIE','130044'),</v>
      </c>
    </row>
    <row r="270" spans="1:12" hidden="1" x14ac:dyDescent="0.35">
      <c r="A270" s="1"/>
      <c r="B270" s="30" t="s">
        <v>2350</v>
      </c>
      <c r="C270" s="1" t="s">
        <v>2831</v>
      </c>
      <c r="D270" s="1" t="s">
        <v>2451</v>
      </c>
      <c r="E270" s="1"/>
      <c r="F270" s="1" t="s">
        <v>2365</v>
      </c>
      <c r="G270" s="5" t="s">
        <v>1817</v>
      </c>
      <c r="H270" s="5">
        <v>90</v>
      </c>
      <c r="I270" s="1" t="s">
        <v>2951</v>
      </c>
      <c r="J270" s="11" t="s">
        <v>3138</v>
      </c>
      <c r="K270" s="19">
        <v>130025</v>
      </c>
      <c r="L270" t="str">
        <f t="shared" si="48"/>
        <v>(NULL,'OPT','DAVID INSULZA','CAL','','OFS','GAL','90','FUCCAL','SUPOPE','130025'),</v>
      </c>
    </row>
    <row r="271" spans="1:12" hidden="1" x14ac:dyDescent="0.35">
      <c r="A271" s="1"/>
      <c r="B271" s="30" t="s">
        <v>2350</v>
      </c>
      <c r="C271" s="1" t="s">
        <v>3238</v>
      </c>
      <c r="D271" s="1" t="s">
        <v>2432</v>
      </c>
      <c r="E271" s="1"/>
      <c r="F271" s="1" t="s">
        <v>2371</v>
      </c>
      <c r="G271" s="5" t="s">
        <v>1817</v>
      </c>
      <c r="H271" s="5">
        <v>90</v>
      </c>
      <c r="I271" s="2" t="s">
        <v>2926</v>
      </c>
      <c r="J271" s="11" t="s">
        <v>3138</v>
      </c>
      <c r="K271" s="11">
        <v>130003</v>
      </c>
      <c r="L271" t="str">
        <f t="shared" si="48"/>
        <v>(NULL,'OPT','SUPERVISOR OPERACIONES CONCEPCION','CNP','','SIN','GAL','90','CMVCNP','SUPOPE','130003'),</v>
      </c>
    </row>
    <row r="272" spans="1:12" hidden="1" x14ac:dyDescent="0.35">
      <c r="A272" s="1"/>
      <c r="B272" s="30" t="s">
        <v>2350</v>
      </c>
      <c r="C272" s="1" t="s">
        <v>2832</v>
      </c>
      <c r="D272" s="2" t="s">
        <v>2451</v>
      </c>
      <c r="E272" s="2"/>
      <c r="F272" s="1" t="s">
        <v>2365</v>
      </c>
      <c r="G272" s="5" t="s">
        <v>1817</v>
      </c>
      <c r="H272" s="5">
        <v>90</v>
      </c>
      <c r="I272" s="2" t="s">
        <v>3009</v>
      </c>
      <c r="J272" s="19" t="s">
        <v>3083</v>
      </c>
      <c r="K272" s="19">
        <v>130022</v>
      </c>
      <c r="L272" t="str">
        <f t="shared" si="48"/>
        <v>(NULL,'OPT','RICHARD GUERRA','CAL','','OFS','GAL','90','RATCAL','CAPMAN','130022'),</v>
      </c>
    </row>
    <row r="273" spans="1:12" hidden="1" x14ac:dyDescent="0.35">
      <c r="A273" s="1"/>
      <c r="B273" s="30" t="s">
        <v>2350</v>
      </c>
      <c r="C273" s="1" t="s">
        <v>2833</v>
      </c>
      <c r="D273" s="2" t="s">
        <v>2451</v>
      </c>
      <c r="E273" s="2"/>
      <c r="F273" s="1" t="s">
        <v>2365</v>
      </c>
      <c r="G273" s="5" t="s">
        <v>1817</v>
      </c>
      <c r="H273" s="5">
        <v>90</v>
      </c>
      <c r="I273" s="2" t="s">
        <v>3009</v>
      </c>
      <c r="J273" s="19" t="s">
        <v>3083</v>
      </c>
      <c r="K273" s="11">
        <v>130022</v>
      </c>
      <c r="L273" t="str">
        <f t="shared" si="48"/>
        <v>(NULL,'OPT','CARLOS SANCHEZ','CAL','','OFS','GAL','90','RATCAL','CAPMAN','130022'),</v>
      </c>
    </row>
    <row r="274" spans="1:12" hidden="1" x14ac:dyDescent="0.35">
      <c r="A274" s="1"/>
      <c r="B274" s="30" t="s">
        <v>2350</v>
      </c>
      <c r="C274" s="1" t="s">
        <v>2834</v>
      </c>
      <c r="D274" s="2" t="s">
        <v>2451</v>
      </c>
      <c r="E274" s="2"/>
      <c r="F274" s="1" t="s">
        <v>2365</v>
      </c>
      <c r="G274" s="5" t="s">
        <v>1817</v>
      </c>
      <c r="H274" s="5">
        <v>90</v>
      </c>
      <c r="I274" s="2" t="s">
        <v>3009</v>
      </c>
      <c r="J274" s="19" t="s">
        <v>3083</v>
      </c>
      <c r="K274" s="19">
        <v>130022</v>
      </c>
      <c r="L274" t="str">
        <f t="shared" si="48"/>
        <v>(NULL,'OPT','HECTOR FLORES','CAL','','OFS','GAL','90','RATCAL','CAPMAN','130022'),</v>
      </c>
    </row>
    <row r="275" spans="1:12" hidden="1" x14ac:dyDescent="0.35">
      <c r="A275" s="1"/>
      <c r="B275" s="30" t="s">
        <v>2350</v>
      </c>
      <c r="C275" s="1" t="s">
        <v>2835</v>
      </c>
      <c r="D275" s="2" t="s">
        <v>2451</v>
      </c>
      <c r="E275" s="2"/>
      <c r="F275" s="1" t="s">
        <v>2365</v>
      </c>
      <c r="G275" s="5" t="s">
        <v>1817</v>
      </c>
      <c r="H275" s="5">
        <v>90</v>
      </c>
      <c r="I275" s="2" t="s">
        <v>3009</v>
      </c>
      <c r="J275" s="11" t="s">
        <v>3200</v>
      </c>
      <c r="K275" s="11">
        <v>130022</v>
      </c>
      <c r="L275" t="str">
        <f t="shared" si="48"/>
        <v>(NULL,'OPT','JORGE ARAYA SARRIA','CAL','','OFS','GAL','90','RATCAL','OPEMIN','130022'),</v>
      </c>
    </row>
    <row r="276" spans="1:12" x14ac:dyDescent="0.35">
      <c r="A276" s="1">
        <f>VLOOKUP(C276,usuarios__5[#All],2,FALSE)</f>
        <v>360</v>
      </c>
      <c r="B276" s="30" t="s">
        <v>2350</v>
      </c>
      <c r="C276" s="1" t="s">
        <v>2503</v>
      </c>
      <c r="D276" s="1" t="s">
        <v>2432</v>
      </c>
      <c r="E276" s="1"/>
      <c r="F276" s="2" t="s">
        <v>2360</v>
      </c>
      <c r="G276" s="5" t="s">
        <v>1817</v>
      </c>
      <c r="H276" s="5"/>
      <c r="I276" s="1" t="s">
        <v>3018</v>
      </c>
      <c r="J276" s="19" t="s">
        <v>3221</v>
      </c>
      <c r="K276" s="11">
        <v>80002</v>
      </c>
      <c r="L276" t="str">
        <f t="shared" ref="L276:L277" si="49">_xlfn.CONCAT("UPDATE usuarios SET c_instalacion ='",I276,"', c_cargo='",J276,"', c_cenco='",K276,"' WHERE id_usuarios = ",A276,";")</f>
        <v>UPDATE usuarios SET c_instalacion ='ADMCNP', c_cargo='RELFAC', c_cenco='80002' WHERE id_usuarios = 360;</v>
      </c>
    </row>
    <row r="277" spans="1:12" x14ac:dyDescent="0.35">
      <c r="A277" s="1">
        <f>VLOOKUP(C277,usuarios__5[#All],2,FALSE)</f>
        <v>403</v>
      </c>
      <c r="B277" s="38" t="s">
        <v>2353</v>
      </c>
      <c r="C277" s="1" t="s">
        <v>2456</v>
      </c>
      <c r="D277" s="2" t="s">
        <v>2451</v>
      </c>
      <c r="E277" s="2"/>
      <c r="F277" s="1" t="s">
        <v>2359</v>
      </c>
      <c r="G277" s="5" t="s">
        <v>1817</v>
      </c>
      <c r="H277" s="5"/>
      <c r="I277" s="2" t="s">
        <v>3009</v>
      </c>
      <c r="J277" s="11" t="s">
        <v>3157</v>
      </c>
      <c r="K277" s="19">
        <v>130022</v>
      </c>
      <c r="L277" t="str">
        <f t="shared" si="49"/>
        <v>UPDATE usuarios SET c_instalacion ='RATCAL', c_cargo='PRERIE', c_cenco='130022' WHERE id_usuarios = 403;</v>
      </c>
    </row>
    <row r="278" spans="1:12" hidden="1" x14ac:dyDescent="0.35">
      <c r="A278" s="1"/>
      <c r="B278" s="38" t="s">
        <v>2353</v>
      </c>
      <c r="C278" s="1" t="s">
        <v>2836</v>
      </c>
      <c r="D278" s="2" t="s">
        <v>2451</v>
      </c>
      <c r="E278" s="2"/>
      <c r="F278" s="1" t="s">
        <v>2359</v>
      </c>
      <c r="G278" s="5" t="s">
        <v>1817</v>
      </c>
      <c r="H278" s="5">
        <v>90</v>
      </c>
      <c r="I278" s="2" t="s">
        <v>3009</v>
      </c>
      <c r="J278" s="11" t="s">
        <v>3157</v>
      </c>
      <c r="K278" s="11">
        <v>130022</v>
      </c>
      <c r="L278" t="str">
        <f t="shared" ref="L278:L285" si="50">_xlfn.CONCAT( "(NULL,'",B278,"','",C278,"','",D278,"','",E278,"','",F278,"','",G278,"','",H278,"','",I278,"','",J278,"','",K278,"'),")</f>
        <v>(NULL,'TAC','EFRAIN FERRER','CAL','','PDR','GAL','90','RATCAL','PRERIE','130022'),</v>
      </c>
    </row>
    <row r="279" spans="1:12" hidden="1" x14ac:dyDescent="0.35">
      <c r="A279" s="1"/>
      <c r="B279" s="30" t="s">
        <v>2350</v>
      </c>
      <c r="C279" s="1" t="s">
        <v>2837</v>
      </c>
      <c r="D279" s="2" t="s">
        <v>2451</v>
      </c>
      <c r="E279" s="2"/>
      <c r="F279" s="1" t="s">
        <v>2365</v>
      </c>
      <c r="G279" s="5" t="s">
        <v>1817</v>
      </c>
      <c r="H279" s="5">
        <v>90</v>
      </c>
      <c r="I279" s="2" t="s">
        <v>3009</v>
      </c>
      <c r="J279" s="19" t="s">
        <v>3081</v>
      </c>
      <c r="K279" s="19">
        <v>130022</v>
      </c>
      <c r="L279" t="str">
        <f t="shared" si="50"/>
        <v>(NULL,'OPT','CLAUDIA BARRAZA','CAL','','OFS','GAL','90','RATCAL','CAPASE','130022'),</v>
      </c>
    </row>
    <row r="280" spans="1:12" hidden="1" x14ac:dyDescent="0.35">
      <c r="A280" s="1"/>
      <c r="B280" s="30" t="s">
        <v>2350</v>
      </c>
      <c r="C280" s="1" t="s">
        <v>2838</v>
      </c>
      <c r="D280" s="2" t="s">
        <v>2451</v>
      </c>
      <c r="E280" s="2"/>
      <c r="F280" s="1" t="s">
        <v>2365</v>
      </c>
      <c r="G280" s="5" t="s">
        <v>1817</v>
      </c>
      <c r="H280" s="5">
        <v>90</v>
      </c>
      <c r="I280" s="2" t="s">
        <v>3009</v>
      </c>
      <c r="J280" s="11" t="s">
        <v>3155</v>
      </c>
      <c r="K280" s="11">
        <v>130022</v>
      </c>
      <c r="L280" t="str">
        <f t="shared" si="50"/>
        <v>(NULL,'OPT','GUILLERMO CACERES','CAL','','OFS','GAL','90','RATCAL','PLANIF','130022'),</v>
      </c>
    </row>
    <row r="281" spans="1:12" hidden="1" x14ac:dyDescent="0.35">
      <c r="A281" s="1"/>
      <c r="B281" s="30" t="s">
        <v>2350</v>
      </c>
      <c r="C281" s="1" t="s">
        <v>2839</v>
      </c>
      <c r="D281" s="2" t="s">
        <v>2451</v>
      </c>
      <c r="E281" s="2"/>
      <c r="F281" s="1" t="s">
        <v>2365</v>
      </c>
      <c r="G281" s="5" t="s">
        <v>1817</v>
      </c>
      <c r="H281" s="5">
        <v>90</v>
      </c>
      <c r="I281" s="2" t="s">
        <v>3009</v>
      </c>
      <c r="J281" s="19" t="s">
        <v>3081</v>
      </c>
      <c r="K281" s="19">
        <v>130022</v>
      </c>
      <c r="L281" t="str">
        <f t="shared" si="50"/>
        <v>(NULL,'OPT','ADAN COLIL','CAL','','OFS','GAL','90','RATCAL','CAPASE','130022'),</v>
      </c>
    </row>
    <row r="282" spans="1:12" hidden="1" x14ac:dyDescent="0.35">
      <c r="A282" s="1"/>
      <c r="B282" s="30" t="s">
        <v>2350</v>
      </c>
      <c r="C282" s="1" t="s">
        <v>2840</v>
      </c>
      <c r="D282" s="41" t="s">
        <v>2386</v>
      </c>
      <c r="E282" s="41"/>
      <c r="F282" s="1" t="s">
        <v>2365</v>
      </c>
      <c r="G282" s="5" t="s">
        <v>1817</v>
      </c>
      <c r="H282" s="5">
        <v>90</v>
      </c>
      <c r="I282" s="41" t="s">
        <v>2974</v>
      </c>
      <c r="J282" s="19" t="s">
        <v>3088</v>
      </c>
      <c r="K282" s="24">
        <v>120002</v>
      </c>
      <c r="L282" t="str">
        <f t="shared" si="50"/>
        <v>(NULL,'OPT','RELOJ CONTROL MALL PLAZA SUR','REN','','OFS','GAL','90','MPSREN','CTRASI','120002'),</v>
      </c>
    </row>
    <row r="283" spans="1:12" hidden="1" x14ac:dyDescent="0.35">
      <c r="A283" s="1"/>
      <c r="B283" s="30" t="s">
        <v>2350</v>
      </c>
      <c r="C283" s="1" t="s">
        <v>2841</v>
      </c>
      <c r="D283" s="1" t="s">
        <v>2432</v>
      </c>
      <c r="E283" s="1"/>
      <c r="F283" s="1" t="s">
        <v>2371</v>
      </c>
      <c r="G283" s="5" t="s">
        <v>1817</v>
      </c>
      <c r="H283" s="5">
        <v>90</v>
      </c>
      <c r="I283" s="1" t="s">
        <v>2961</v>
      </c>
      <c r="J283" s="19" t="s">
        <v>3158</v>
      </c>
      <c r="K283" s="11">
        <v>130031</v>
      </c>
      <c r="L283" t="str">
        <f t="shared" si="50"/>
        <v>(NULL,'OPT','BAM CMPC LICANCEL','CNP','','SIN','GAL','90','LICCNP','REDCFA','130031'),</v>
      </c>
    </row>
    <row r="284" spans="1:12" hidden="1" x14ac:dyDescent="0.35">
      <c r="A284" s="1"/>
      <c r="B284" s="30" t="s">
        <v>2350</v>
      </c>
      <c r="C284" s="1" t="s">
        <v>2842</v>
      </c>
      <c r="D284" s="41" t="s">
        <v>2386</v>
      </c>
      <c r="E284" s="41"/>
      <c r="F284" s="1" t="s">
        <v>2365</v>
      </c>
      <c r="G284" s="5" t="s">
        <v>1817</v>
      </c>
      <c r="H284" s="5">
        <v>90</v>
      </c>
      <c r="I284" s="41" t="s">
        <v>2964</v>
      </c>
      <c r="J284" s="19" t="s">
        <v>3088</v>
      </c>
      <c r="K284" s="19">
        <v>120003</v>
      </c>
      <c r="L284" t="str">
        <f t="shared" si="50"/>
        <v>(NULL,'OPT','RELOJ CONTROL MALL ALAMEDA','REN','','OFS','GAL','90','MPAREN','CTRASI','120003'),</v>
      </c>
    </row>
    <row r="285" spans="1:12" hidden="1" x14ac:dyDescent="0.35">
      <c r="A285" s="1"/>
      <c r="B285" s="38" t="s">
        <v>2353</v>
      </c>
      <c r="C285" s="1" t="s">
        <v>2843</v>
      </c>
      <c r="D285" s="1" t="s">
        <v>2407</v>
      </c>
      <c r="E285" s="1"/>
      <c r="F285" s="1" t="s">
        <v>2359</v>
      </c>
      <c r="G285" s="5" t="s">
        <v>1817</v>
      </c>
      <c r="H285" s="5">
        <v>90</v>
      </c>
      <c r="I285" s="1" t="s">
        <v>2980</v>
      </c>
      <c r="J285" s="11" t="s">
        <v>3157</v>
      </c>
      <c r="K285" s="19">
        <v>130010</v>
      </c>
      <c r="L285" t="str">
        <f t="shared" si="50"/>
        <v>(NULL,'TAC','JOSE PICHUANTE','RCG','','PDR','GAL','90','MMDRCG','PRERIE','130010'),</v>
      </c>
    </row>
    <row r="286" spans="1:12" x14ac:dyDescent="0.35">
      <c r="A286" s="1">
        <f>VLOOKUP(C286,usuarios__5[#All],2,FALSE)</f>
        <v>350</v>
      </c>
      <c r="B286" s="38" t="s">
        <v>2353</v>
      </c>
      <c r="C286" s="1" t="s">
        <v>2638</v>
      </c>
      <c r="D286" s="1" t="s">
        <v>2407</v>
      </c>
      <c r="E286" s="1"/>
      <c r="F286" s="1" t="s">
        <v>2359</v>
      </c>
      <c r="G286" s="5" t="s">
        <v>1817</v>
      </c>
      <c r="H286" s="5"/>
      <c r="I286" s="1" t="s">
        <v>2980</v>
      </c>
      <c r="J286" s="11" t="s">
        <v>3157</v>
      </c>
      <c r="K286" s="19">
        <v>130010</v>
      </c>
      <c r="L286" t="str">
        <f>_xlfn.CONCAT("UPDATE usuarios SET c_instalacion ='",I286,"', c_cargo='",J286,"', c_cenco='",K286,"' WHERE id_usuarios = ",A286,";")</f>
        <v>UPDATE usuarios SET c_instalacion ='MMDRCG', c_cargo='PRERIE', c_cenco='130010' WHERE id_usuarios = 350;</v>
      </c>
    </row>
    <row r="287" spans="1:12" hidden="1" x14ac:dyDescent="0.35">
      <c r="A287" s="1"/>
      <c r="B287" s="30" t="s">
        <v>2350</v>
      </c>
      <c r="C287" s="1" t="s">
        <v>2844</v>
      </c>
      <c r="D287" s="1" t="s">
        <v>2432</v>
      </c>
      <c r="E287" s="1"/>
      <c r="F287" s="1" t="s">
        <v>2371</v>
      </c>
      <c r="G287" s="5" t="s">
        <v>1817</v>
      </c>
      <c r="H287" s="5">
        <v>90</v>
      </c>
      <c r="I287" s="1" t="s">
        <v>2920</v>
      </c>
      <c r="J287" s="19" t="s">
        <v>3059</v>
      </c>
      <c r="K287" s="19">
        <v>130045</v>
      </c>
      <c r="L287" t="str">
        <f t="shared" ref="L287:L288" si="51">_xlfn.CONCAT( "(NULL,'",B287,"','",C287,"','",D287,"','",E287,"','",F287,"','",G287,"','",H287,"','",I287,"','",J287,"','",K287,"'),")</f>
        <v>(NULL,'OPT','JOANNA LAGOS ORMENO','CNP','','SIN','GAL','90','CMLCNP','ASIADM','130045'),</v>
      </c>
    </row>
    <row r="288" spans="1:12" hidden="1" x14ac:dyDescent="0.35">
      <c r="A288" s="1"/>
      <c r="B288" s="30" t="s">
        <v>2350</v>
      </c>
      <c r="C288" s="1" t="s">
        <v>2845</v>
      </c>
      <c r="D288" s="2" t="s">
        <v>2407</v>
      </c>
      <c r="E288" s="2"/>
      <c r="F288" s="1" t="s">
        <v>2365</v>
      </c>
      <c r="G288" s="5" t="s">
        <v>1817</v>
      </c>
      <c r="H288" s="5">
        <v>90</v>
      </c>
      <c r="I288" s="2" t="s">
        <v>2929</v>
      </c>
      <c r="J288" s="11" t="s">
        <v>3079</v>
      </c>
      <c r="K288" s="11">
        <v>130010</v>
      </c>
      <c r="L288" t="str">
        <f t="shared" si="51"/>
        <v>(NULL,'OPT','JOSE CALLUNAO','RCG','','OFS','GAL','90','DETRCG','CAPATA','130010'),</v>
      </c>
    </row>
    <row r="289" spans="1:12" x14ac:dyDescent="0.35">
      <c r="A289" s="1">
        <f>VLOOKUP(C289,usuarios__5[#All],2,FALSE)</f>
        <v>307</v>
      </c>
      <c r="B289" s="38" t="s">
        <v>2353</v>
      </c>
      <c r="C289" s="1" t="s">
        <v>2653</v>
      </c>
      <c r="D289" s="2" t="s">
        <v>2451</v>
      </c>
      <c r="E289" s="2"/>
      <c r="F289" s="1" t="s">
        <v>2359</v>
      </c>
      <c r="G289" s="5" t="s">
        <v>1817</v>
      </c>
      <c r="H289" s="5"/>
      <c r="I289" s="1" t="s">
        <v>2951</v>
      </c>
      <c r="J289" s="11" t="s">
        <v>3157</v>
      </c>
      <c r="K289" s="19">
        <v>130025</v>
      </c>
      <c r="L289" t="str">
        <f>_xlfn.CONCAT("UPDATE usuarios SET c_instalacion ='",I289,"', c_cargo='",J289,"', c_cenco='",K289,"' WHERE id_usuarios = ",A289,";")</f>
        <v>UPDATE usuarios SET c_instalacion ='FUCCAL', c_cargo='PRERIE', c_cenco='130025' WHERE id_usuarios = 307;</v>
      </c>
    </row>
    <row r="290" spans="1:12" hidden="1" x14ac:dyDescent="0.35">
      <c r="A290" s="1"/>
      <c r="B290" s="30" t="s">
        <v>2350</v>
      </c>
      <c r="C290" s="1" t="s">
        <v>2846</v>
      </c>
      <c r="D290" s="1" t="s">
        <v>2451</v>
      </c>
      <c r="E290" s="1"/>
      <c r="F290" s="1" t="s">
        <v>2365</v>
      </c>
      <c r="G290" s="5" t="s">
        <v>1817</v>
      </c>
      <c r="H290" s="5">
        <v>90</v>
      </c>
      <c r="I290" s="1" t="s">
        <v>2936</v>
      </c>
      <c r="J290" s="11" t="s">
        <v>3138</v>
      </c>
      <c r="K290" s="11">
        <v>130025</v>
      </c>
      <c r="L290" t="str">
        <f t="shared" ref="L290:L292" si="52">_xlfn.CONCAT( "(NULL,'",B290,"','",C290,"','",D290,"','",E290,"','",F290,"','",G290,"','",H290,"','",I290,"','",J290,"','",K290,"'),")</f>
        <v>(NULL,'OPT','CRISTIAN AGUILAR','CAL','','OFS','GAL','90','CHUCAL','SUPOPE','130025'),</v>
      </c>
    </row>
    <row r="291" spans="1:12" hidden="1" x14ac:dyDescent="0.35">
      <c r="A291" s="1"/>
      <c r="B291" s="38" t="s">
        <v>2353</v>
      </c>
      <c r="C291" s="1" t="s">
        <v>2847</v>
      </c>
      <c r="D291" s="1" t="s">
        <v>2432</v>
      </c>
      <c r="E291" s="1"/>
      <c r="F291" s="1" t="s">
        <v>2359</v>
      </c>
      <c r="G291" s="5" t="s">
        <v>1817</v>
      </c>
      <c r="H291" s="5">
        <v>90</v>
      </c>
      <c r="I291" s="1" t="s">
        <v>2961</v>
      </c>
      <c r="J291" s="11" t="s">
        <v>3157</v>
      </c>
      <c r="K291" s="19">
        <v>130031</v>
      </c>
      <c r="L291" t="str">
        <f t="shared" si="52"/>
        <v>(NULL,'TAC','FABIOLA RIQUELME','CNP','','PDR','GAL','90','LICCNP','PRERIE','130031'),</v>
      </c>
    </row>
    <row r="292" spans="1:12" hidden="1" x14ac:dyDescent="0.35">
      <c r="A292" s="1"/>
      <c r="B292" s="38" t="s">
        <v>2353</v>
      </c>
      <c r="C292" s="1" t="s">
        <v>2848</v>
      </c>
      <c r="D292" s="2" t="s">
        <v>2451</v>
      </c>
      <c r="E292" s="2"/>
      <c r="F292" s="1" t="s">
        <v>2359</v>
      </c>
      <c r="G292" s="5" t="s">
        <v>1817</v>
      </c>
      <c r="H292" s="5">
        <v>90</v>
      </c>
      <c r="I292" s="1" t="s">
        <v>2951</v>
      </c>
      <c r="J292" s="11" t="s">
        <v>3157</v>
      </c>
      <c r="K292" s="11">
        <v>130025</v>
      </c>
      <c r="L292" t="str">
        <f t="shared" si="52"/>
        <v>(NULL,'TAC','SERNAGEOMIN FUCO','CAL','','PDR','GAL','90','FUCCAL','PRERIE','130025'),</v>
      </c>
    </row>
    <row r="293" spans="1:12" x14ac:dyDescent="0.35">
      <c r="A293" s="1">
        <f>VLOOKUP(C293,usuarios__5[#All],2,FALSE)</f>
        <v>389</v>
      </c>
      <c r="B293" s="38" t="s">
        <v>2352</v>
      </c>
      <c r="C293" s="1" t="s">
        <v>2416</v>
      </c>
      <c r="D293" s="2" t="s">
        <v>2386</v>
      </c>
      <c r="E293" s="2"/>
      <c r="F293" s="2" t="s">
        <v>2368</v>
      </c>
      <c r="G293" s="5" t="s">
        <v>1817</v>
      </c>
      <c r="H293" s="5"/>
      <c r="I293" s="2" t="s">
        <v>3014</v>
      </c>
      <c r="J293" s="19" t="s">
        <v>3109</v>
      </c>
      <c r="K293" s="11">
        <v>20001</v>
      </c>
      <c r="L293" t="str">
        <f t="shared" ref="L293:L296" si="53">_xlfn.CONCAT("UPDATE usuarios SET c_instalacion ='",I293,"', c_cargo='",J293,"', c_cenco='",K293,"' WHERE id_usuarios = ",A293,";")</f>
        <v>UPDATE usuarios SET c_instalacion ='ADMREN', c_cargo='GERGRL', c_cenco='20001' WHERE id_usuarios = 389;</v>
      </c>
    </row>
    <row r="294" spans="1:12" x14ac:dyDescent="0.35">
      <c r="A294" s="1">
        <f>VLOOKUP(C294,usuarios__5[#All],2,FALSE)</f>
        <v>397</v>
      </c>
      <c r="B294" s="38" t="s">
        <v>2353</v>
      </c>
      <c r="C294" s="1" t="s">
        <v>2551</v>
      </c>
      <c r="D294" s="1" t="s">
        <v>2432</v>
      </c>
      <c r="E294" s="1"/>
      <c r="F294" s="1" t="s">
        <v>2359</v>
      </c>
      <c r="G294" s="5" t="s">
        <v>1817</v>
      </c>
      <c r="H294" s="5"/>
      <c r="I294" s="1" t="s">
        <v>2924</v>
      </c>
      <c r="J294" s="11" t="s">
        <v>3157</v>
      </c>
      <c r="K294" s="11">
        <v>130043</v>
      </c>
      <c r="L294" t="str">
        <f t="shared" si="53"/>
        <v>UPDATE usuarios SET c_instalacion ='CMFCNP', c_cargo='PRERIE', c_cenco='130043' WHERE id_usuarios = 397;</v>
      </c>
    </row>
    <row r="295" spans="1:12" x14ac:dyDescent="0.35">
      <c r="A295" s="1">
        <f>VLOOKUP(C295,usuarios__5[#All],2,FALSE)</f>
        <v>252</v>
      </c>
      <c r="B295" s="38" t="s">
        <v>2352</v>
      </c>
      <c r="C295" s="1" t="s">
        <v>2651</v>
      </c>
      <c r="D295" s="41" t="s">
        <v>2407</v>
      </c>
      <c r="E295" s="41"/>
      <c r="F295" s="1" t="s">
        <v>2359</v>
      </c>
      <c r="G295" s="5" t="s">
        <v>1817</v>
      </c>
      <c r="H295" s="5"/>
      <c r="I295" s="41" t="s">
        <v>3016</v>
      </c>
      <c r="J295" s="19" t="s">
        <v>3191</v>
      </c>
      <c r="K295" s="19">
        <v>50001</v>
      </c>
      <c r="L295" t="str">
        <f t="shared" si="53"/>
        <v>UPDATE usuarios SET c_instalacion ='ADMRCG', c_cargo='SUBPDR', c_cenco='50001' WHERE id_usuarios = 252;</v>
      </c>
    </row>
    <row r="296" spans="1:12" x14ac:dyDescent="0.35">
      <c r="A296" s="1">
        <f>VLOOKUP(C296,usuarios__5[#All],2,FALSE)</f>
        <v>247</v>
      </c>
      <c r="B296" s="38" t="s">
        <v>2353</v>
      </c>
      <c r="C296" s="1" t="s">
        <v>2647</v>
      </c>
      <c r="D296" s="2" t="s">
        <v>2407</v>
      </c>
      <c r="E296" s="2"/>
      <c r="F296" s="1" t="s">
        <v>2365</v>
      </c>
      <c r="G296" s="5" t="s">
        <v>1817</v>
      </c>
      <c r="H296" s="5"/>
      <c r="I296" s="2" t="s">
        <v>2929</v>
      </c>
      <c r="J296" s="19" t="s">
        <v>3041</v>
      </c>
      <c r="K296" s="11">
        <v>130010</v>
      </c>
      <c r="L296" t="str">
        <f t="shared" si="53"/>
        <v>UPDATE usuarios SET c_instalacion ='DETRCG', c_cargo='ADMCTT', c_cenco='130010' WHERE id_usuarios = 247;</v>
      </c>
    </row>
    <row r="297" spans="1:12" hidden="1" x14ac:dyDescent="0.35">
      <c r="A297" s="1"/>
      <c r="B297" s="30" t="s">
        <v>2350</v>
      </c>
      <c r="C297" s="1" t="s">
        <v>2849</v>
      </c>
      <c r="D297" s="2" t="s">
        <v>2407</v>
      </c>
      <c r="E297" s="2"/>
      <c r="F297" s="1" t="s">
        <v>2365</v>
      </c>
      <c r="G297" s="5" t="s">
        <v>1817</v>
      </c>
      <c r="H297" s="5">
        <v>90</v>
      </c>
      <c r="I297" s="2" t="s">
        <v>2929</v>
      </c>
      <c r="J297" s="11" t="s">
        <v>3079</v>
      </c>
      <c r="K297" s="11">
        <v>130010</v>
      </c>
      <c r="L297" t="str">
        <f>_xlfn.CONCAT( "(NULL,'",B297,"','",C297,"','",D297,"','",E297,"','",F297,"','",G297,"','",H297,"','",I297,"','",J297,"','",K297,"'),")</f>
        <v>(NULL,'OPT','JESUS ACEITUNO','RCG','','OFS','GAL','90','DETRCG','CAPATA','130010'),</v>
      </c>
    </row>
    <row r="298" spans="1:12" x14ac:dyDescent="0.35">
      <c r="A298" s="1">
        <f>VLOOKUP(C298,usuarios__5[#All],2,FALSE)</f>
        <v>272</v>
      </c>
      <c r="B298" s="38" t="s">
        <v>2353</v>
      </c>
      <c r="C298" s="1" t="s">
        <v>2542</v>
      </c>
      <c r="D298" s="2" t="s">
        <v>2407</v>
      </c>
      <c r="E298" s="2"/>
      <c r="F298" s="1" t="s">
        <v>2359</v>
      </c>
      <c r="G298" s="5" t="s">
        <v>1817</v>
      </c>
      <c r="H298" s="5"/>
      <c r="I298" s="2" t="s">
        <v>2934</v>
      </c>
      <c r="J298" s="11" t="s">
        <v>3157</v>
      </c>
      <c r="K298" s="19">
        <v>130010</v>
      </c>
      <c r="L298" t="str">
        <f>_xlfn.CONCAT("UPDATE usuarios SET c_instalacion ='",I298,"', c_cargo='",J298,"', c_cenco='",K298,"' WHERE id_usuarios = ",A298,";")</f>
        <v>UPDATE usuarios SET c_instalacion ='DCARCG', c_cargo='PRERIE', c_cenco='130010' WHERE id_usuarios = 272;</v>
      </c>
    </row>
    <row r="299" spans="1:12" hidden="1" x14ac:dyDescent="0.35">
      <c r="A299" s="1"/>
      <c r="B299" s="30" t="s">
        <v>2350</v>
      </c>
      <c r="C299" s="1" t="s">
        <v>2850</v>
      </c>
      <c r="D299" s="2" t="s">
        <v>2407</v>
      </c>
      <c r="E299" s="2"/>
      <c r="F299" s="1" t="s">
        <v>2365</v>
      </c>
      <c r="G299" s="5" t="s">
        <v>1817</v>
      </c>
      <c r="H299" s="5">
        <v>90</v>
      </c>
      <c r="I299" s="2" t="s">
        <v>2929</v>
      </c>
      <c r="J299" s="11" t="s">
        <v>3182</v>
      </c>
      <c r="K299" s="11">
        <v>130010</v>
      </c>
      <c r="L299" t="str">
        <f>_xlfn.CONCAT( "(NULL,'",B299,"','",C299,"','",D299,"','",E299,"','",F299,"','",G299,"','",H299,"','",I299,"','",J299,"','",K299,"'),")</f>
        <v>(NULL,'OPT','PATRICIO REYES','RCG','','OFS','GAL','90','DETRCG','SUPGRL','130010'),</v>
      </c>
    </row>
    <row r="300" spans="1:12" x14ac:dyDescent="0.35">
      <c r="A300" s="1">
        <f>VLOOKUP(C300,usuarios__5[#All],2,FALSE)</f>
        <v>315</v>
      </c>
      <c r="B300" s="30" t="s">
        <v>2350</v>
      </c>
      <c r="C300" s="1" t="s">
        <v>2626</v>
      </c>
      <c r="D300" s="1" t="s">
        <v>2451</v>
      </c>
      <c r="E300" s="1"/>
      <c r="F300" s="1" t="s">
        <v>2365</v>
      </c>
      <c r="G300" s="5" t="s">
        <v>1817</v>
      </c>
      <c r="H300" s="5"/>
      <c r="I300" s="1" t="s">
        <v>3007</v>
      </c>
      <c r="J300" s="19" t="s">
        <v>3126</v>
      </c>
      <c r="K300" s="11">
        <v>30001</v>
      </c>
      <c r="L300" t="str">
        <f>_xlfn.CONCAT("UPDATE usuarios SET c_instalacion ='",I300,"', c_cargo='",J300,"', c_cenco='",K300,"' WHERE id_usuarios = ",A300,";")</f>
        <v>UPDATE usuarios SET c_instalacion ='PUSCAL', c_cargo='GTOOPE', c_cenco='30001' WHERE id_usuarios = 315;</v>
      </c>
    </row>
    <row r="301" spans="1:12" hidden="1" x14ac:dyDescent="0.35">
      <c r="A301" s="1"/>
      <c r="B301" s="38" t="s">
        <v>2353</v>
      </c>
      <c r="C301" s="1" t="s">
        <v>2851</v>
      </c>
      <c r="D301" s="1" t="s">
        <v>2432</v>
      </c>
      <c r="E301" s="1"/>
      <c r="F301" s="1" t="s">
        <v>2359</v>
      </c>
      <c r="G301" s="5" t="s">
        <v>1817</v>
      </c>
      <c r="H301" s="5">
        <v>90</v>
      </c>
      <c r="I301" s="1" t="s">
        <v>2924</v>
      </c>
      <c r="J301" s="11" t="s">
        <v>3157</v>
      </c>
      <c r="K301" s="19">
        <v>130043</v>
      </c>
      <c r="L301" t="str">
        <f t="shared" ref="L301:L303" si="54">_xlfn.CONCAT( "(NULL,'",B301,"','",C301,"','",D301,"','",E301,"','",F301,"','",G301,"','",H301,"','",I301,"','",J301,"','",K301,"'),")</f>
        <v>(NULL,'TAC','JONATHAN ACEVEDO','CNP','','PDR','GAL','90','CMFCNP','PRERIE','130043'),</v>
      </c>
    </row>
    <row r="302" spans="1:12" hidden="1" x14ac:dyDescent="0.35">
      <c r="A302" s="1"/>
      <c r="B302" s="30" t="s">
        <v>2350</v>
      </c>
      <c r="C302" s="1" t="s">
        <v>2852</v>
      </c>
      <c r="D302" s="1" t="s">
        <v>2451</v>
      </c>
      <c r="E302" s="1"/>
      <c r="F302" s="2" t="s">
        <v>2363</v>
      </c>
      <c r="G302" s="5" t="s">
        <v>1817</v>
      </c>
      <c r="H302" s="5">
        <v>90</v>
      </c>
      <c r="I302" s="1" t="s">
        <v>3007</v>
      </c>
      <c r="J302" s="11" t="s">
        <v>3203</v>
      </c>
      <c r="K302" s="11">
        <v>30001</v>
      </c>
      <c r="L302" t="str">
        <f t="shared" si="54"/>
        <v>(NULL,'OPT','MECANICOS CALAMA','CAL','','MAT','GAL','90','PUSCAL','MECANI','30001'),</v>
      </c>
    </row>
    <row r="303" spans="1:12" hidden="1" x14ac:dyDescent="0.35">
      <c r="A303" s="1"/>
      <c r="B303" s="38" t="s">
        <v>2353</v>
      </c>
      <c r="C303" s="1" t="s">
        <v>2853</v>
      </c>
      <c r="D303" s="1" t="s">
        <v>2432</v>
      </c>
      <c r="E303" s="1"/>
      <c r="F303" s="1" t="s">
        <v>2359</v>
      </c>
      <c r="G303" s="5" t="s">
        <v>1817</v>
      </c>
      <c r="H303" s="5">
        <v>90</v>
      </c>
      <c r="I303" s="2" t="s">
        <v>2926</v>
      </c>
      <c r="J303" s="11" t="s">
        <v>3157</v>
      </c>
      <c r="K303" s="19">
        <v>130003</v>
      </c>
      <c r="L303" t="str">
        <f t="shared" si="54"/>
        <v>(NULL,'TAC','CONSTANZA MORALES','CNP','','PDR','GAL','90','CMVCNP','PRERIE','130003'),</v>
      </c>
    </row>
    <row r="304" spans="1:12" x14ac:dyDescent="0.35">
      <c r="A304" s="1">
        <f>VLOOKUP(C304,usuarios__5[#All],2,FALSE)</f>
        <v>265</v>
      </c>
      <c r="B304" s="38" t="s">
        <v>2353</v>
      </c>
      <c r="C304" s="1" t="s">
        <v>2608</v>
      </c>
      <c r="D304" s="2" t="s">
        <v>2451</v>
      </c>
      <c r="E304" s="2"/>
      <c r="F304" s="1" t="s">
        <v>2365</v>
      </c>
      <c r="G304" s="5" t="s">
        <v>1817</v>
      </c>
      <c r="H304" s="5"/>
      <c r="I304" s="2" t="s">
        <v>3009</v>
      </c>
      <c r="J304" s="19" t="s">
        <v>3041</v>
      </c>
      <c r="K304" s="11">
        <v>130022</v>
      </c>
      <c r="L304" t="str">
        <f>_xlfn.CONCAT("UPDATE usuarios SET c_instalacion ='",I304,"', c_cargo='",J304,"', c_cenco='",K304,"' WHERE id_usuarios = ",A304,";")</f>
        <v>UPDATE usuarios SET c_instalacion ='RATCAL', c_cargo='ADMCTT', c_cenco='130022' WHERE id_usuarios = 265;</v>
      </c>
    </row>
    <row r="305" spans="1:12" hidden="1" x14ac:dyDescent="0.35">
      <c r="A305" s="1"/>
      <c r="B305" s="38" t="s">
        <v>2353</v>
      </c>
      <c r="C305" s="1" t="s">
        <v>2854</v>
      </c>
      <c r="D305" s="1" t="s">
        <v>2432</v>
      </c>
      <c r="E305" s="1"/>
      <c r="F305" s="1" t="s">
        <v>2371</v>
      </c>
      <c r="G305" s="5" t="s">
        <v>1817</v>
      </c>
      <c r="H305" s="5">
        <v>90</v>
      </c>
      <c r="I305" s="1" t="s">
        <v>2961</v>
      </c>
      <c r="J305" s="19" t="s">
        <v>3143</v>
      </c>
      <c r="K305" s="11">
        <v>130031</v>
      </c>
      <c r="L305" t="str">
        <f t="shared" ref="L305:L307" si="55">_xlfn.CONCAT( "(NULL,'",B305,"','",C305,"','",D305,"','",E305,"','",F305,"','",G305,"','",H305,"','",I305,"','",J305,"','",K305,"'),")</f>
        <v>(NULL,'TAC','KARINA GUERRERO','CNP','','SIN','GAL','90','LICCNP','JEFSER','130031'),</v>
      </c>
    </row>
    <row r="306" spans="1:12" hidden="1" x14ac:dyDescent="0.35">
      <c r="A306" s="1"/>
      <c r="B306" s="30" t="s">
        <v>2350</v>
      </c>
      <c r="C306" s="1" t="s">
        <v>2855</v>
      </c>
      <c r="D306" s="1" t="s">
        <v>2432</v>
      </c>
      <c r="E306" s="1"/>
      <c r="F306" s="1" t="s">
        <v>2371</v>
      </c>
      <c r="G306" s="5" t="s">
        <v>1817</v>
      </c>
      <c r="H306" s="5">
        <v>90</v>
      </c>
      <c r="I306" s="1" t="s">
        <v>2961</v>
      </c>
      <c r="J306" s="19" t="s">
        <v>3222</v>
      </c>
      <c r="K306" s="19">
        <v>130031</v>
      </c>
      <c r="L306" t="str">
        <f t="shared" si="55"/>
        <v>(NULL,'OPT','LUIS BRAVO','CNP','','SIN','GAL','90','LICCNP','LIDEQU','130031'),</v>
      </c>
    </row>
    <row r="307" spans="1:12" hidden="1" x14ac:dyDescent="0.35">
      <c r="A307" s="1"/>
      <c r="B307" s="30" t="s">
        <v>2350</v>
      </c>
      <c r="C307" s="1" t="s">
        <v>2856</v>
      </c>
      <c r="D307" s="2" t="s">
        <v>2407</v>
      </c>
      <c r="E307" s="2"/>
      <c r="F307" s="1" t="s">
        <v>2365</v>
      </c>
      <c r="G307" s="5" t="s">
        <v>1817</v>
      </c>
      <c r="H307" s="5">
        <v>90</v>
      </c>
      <c r="I307" s="2" t="s">
        <v>2929</v>
      </c>
      <c r="J307" s="11" t="s">
        <v>3079</v>
      </c>
      <c r="K307" s="11">
        <v>130010</v>
      </c>
      <c r="L307" t="str">
        <f t="shared" si="55"/>
        <v>(NULL,'OPT','ISRAEL QUEZADA','RCG','','OFS','GAL','90','DETRCG','CAPATA','130010'),</v>
      </c>
    </row>
    <row r="308" spans="1:12" x14ac:dyDescent="0.35">
      <c r="A308" s="1">
        <f>VLOOKUP(C308,usuarios__5[#All],2,FALSE)</f>
        <v>326</v>
      </c>
      <c r="B308" s="38" t="s">
        <v>2352</v>
      </c>
      <c r="C308" s="1" t="s">
        <v>2632</v>
      </c>
      <c r="D308" s="2" t="s">
        <v>2386</v>
      </c>
      <c r="E308" s="2"/>
      <c r="F308" s="1" t="s">
        <v>2365</v>
      </c>
      <c r="G308" s="5" t="s">
        <v>1817</v>
      </c>
      <c r="H308" s="5"/>
      <c r="I308" s="2" t="s">
        <v>3014</v>
      </c>
      <c r="J308" s="19" t="s">
        <v>3114</v>
      </c>
      <c r="K308" s="11">
        <v>30001</v>
      </c>
      <c r="L308" t="str">
        <f>_xlfn.CONCAT("UPDATE usuarios SET c_instalacion ='",I308,"', c_cargo='",J308,"', c_cenco='",K308,"' WHERE id_usuarios = ",A308,";")</f>
        <v>UPDATE usuarios SET c_instalacion ='ADMREN', c_cargo='GERMIN', c_cenco='30001' WHERE id_usuarios = 326;</v>
      </c>
    </row>
    <row r="309" spans="1:12" hidden="1" x14ac:dyDescent="0.35">
      <c r="A309" s="1"/>
      <c r="B309" s="30" t="s">
        <v>2350</v>
      </c>
      <c r="C309" s="1" t="s">
        <v>2857</v>
      </c>
      <c r="D309" s="2" t="s">
        <v>2451</v>
      </c>
      <c r="E309" s="2"/>
      <c r="F309" s="1" t="s">
        <v>2365</v>
      </c>
      <c r="G309" s="5" t="s">
        <v>1817</v>
      </c>
      <c r="H309" s="5">
        <v>90</v>
      </c>
      <c r="I309" s="2" t="s">
        <v>3009</v>
      </c>
      <c r="J309" s="11" t="s">
        <v>3155</v>
      </c>
      <c r="K309" s="11">
        <v>130022</v>
      </c>
      <c r="L309" t="str">
        <f t="shared" ref="L309:L310" si="56">_xlfn.CONCAT( "(NULL,'",B309,"','",C309,"','",D309,"','",E309,"','",F309,"','",G309,"','",H309,"','",I309,"','",J309,"','",K309,"'),")</f>
        <v>(NULL,'OPT','PAOLA BECERRA','CAL','','OFS','GAL','90','RATCAL','PLANIF','130022'),</v>
      </c>
    </row>
    <row r="310" spans="1:12" hidden="1" x14ac:dyDescent="0.35">
      <c r="A310" s="1"/>
      <c r="B310" s="30" t="s">
        <v>2350</v>
      </c>
      <c r="C310" s="1" t="s">
        <v>2858</v>
      </c>
      <c r="D310" s="2" t="s">
        <v>2451</v>
      </c>
      <c r="E310" s="2"/>
      <c r="F310" s="1" t="s">
        <v>2365</v>
      </c>
      <c r="G310" s="5" t="s">
        <v>1817</v>
      </c>
      <c r="H310" s="5">
        <v>90</v>
      </c>
      <c r="I310" s="2" t="s">
        <v>3009</v>
      </c>
      <c r="J310" s="19" t="s">
        <v>3083</v>
      </c>
      <c r="K310" s="19">
        <v>130022</v>
      </c>
      <c r="L310" t="str">
        <f t="shared" si="56"/>
        <v>(NULL,'OPT','PEDRO DUBO RUBINA','CAL','','OFS','GAL','90','RATCAL','CAPMAN','130022'),</v>
      </c>
    </row>
    <row r="311" spans="1:12" x14ac:dyDescent="0.35">
      <c r="A311" s="1">
        <f>VLOOKUP(C311,usuarios__5[#All],2,FALSE)</f>
        <v>380</v>
      </c>
      <c r="B311" s="38" t="s">
        <v>2353</v>
      </c>
      <c r="C311" s="1" t="s">
        <v>2596</v>
      </c>
      <c r="D311" s="1" t="s">
        <v>2451</v>
      </c>
      <c r="E311" s="1"/>
      <c r="F311" s="1" t="s">
        <v>2365</v>
      </c>
      <c r="G311" s="5" t="s">
        <v>1817</v>
      </c>
      <c r="H311" s="5"/>
      <c r="I311" s="1" t="s">
        <v>2951</v>
      </c>
      <c r="J311" s="19" t="s">
        <v>3041</v>
      </c>
      <c r="K311" s="11">
        <v>130025</v>
      </c>
      <c r="L311" t="str">
        <f>_xlfn.CONCAT("UPDATE usuarios SET c_instalacion ='",I311,"', c_cargo='",J311,"', c_cenco='",K311,"' WHERE id_usuarios = ",A311,";")</f>
        <v>UPDATE usuarios SET c_instalacion ='FUCCAL', c_cargo='ADMCTT', c_cenco='130025' WHERE id_usuarios = 380;</v>
      </c>
    </row>
    <row r="312" spans="1:12" hidden="1" x14ac:dyDescent="0.35">
      <c r="A312" s="1"/>
      <c r="B312" s="30" t="s">
        <v>2350</v>
      </c>
      <c r="C312" s="1" t="s">
        <v>2859</v>
      </c>
      <c r="D312" s="2" t="s">
        <v>2451</v>
      </c>
      <c r="E312" s="2"/>
      <c r="F312" s="1" t="s">
        <v>2365</v>
      </c>
      <c r="G312" s="5" t="s">
        <v>1817</v>
      </c>
      <c r="H312" s="5">
        <v>90</v>
      </c>
      <c r="I312" s="2" t="s">
        <v>2938</v>
      </c>
      <c r="J312" s="11" t="s">
        <v>3139</v>
      </c>
      <c r="K312" s="19">
        <v>130046</v>
      </c>
      <c r="L312" t="str">
        <f t="shared" ref="L312:L313" si="57">_xlfn.CONCAT( "(NULL,'",B312,"','",C312,"','",D312,"','",E312,"','",F312,"','",G312,"','",H312,"','",I312,"','",J312,"','",K312,"'),")</f>
        <v>(NULL,'OPT','SUPERVISOR ASEO','CAL','','OFS','GAL','90','DMHCAL','SUPASE','130046'),</v>
      </c>
    </row>
    <row r="313" spans="1:12" hidden="1" x14ac:dyDescent="0.35">
      <c r="A313" s="1"/>
      <c r="B313" s="30" t="s">
        <v>2350</v>
      </c>
      <c r="C313" s="1" t="s">
        <v>2860</v>
      </c>
      <c r="D313" s="2" t="s">
        <v>2451</v>
      </c>
      <c r="E313" s="2"/>
      <c r="F313" s="1" t="s">
        <v>2365</v>
      </c>
      <c r="G313" s="5" t="s">
        <v>1817</v>
      </c>
      <c r="H313" s="5">
        <v>90</v>
      </c>
      <c r="I313" s="2" t="s">
        <v>2938</v>
      </c>
      <c r="J313" s="11" t="s">
        <v>3087</v>
      </c>
      <c r="K313" s="11">
        <v>130046</v>
      </c>
      <c r="L313" t="str">
        <f t="shared" si="57"/>
        <v>(NULL,'OPT','CONDUCTOR INTERNO','CAL','','OFS','GAL','90','DMHCAL','CHOFER','130046'),</v>
      </c>
    </row>
    <row r="314" spans="1:12" x14ac:dyDescent="0.35">
      <c r="A314" s="1">
        <f>VLOOKUP(C314,usuarios__5[#All],2,FALSE)</f>
        <v>391</v>
      </c>
      <c r="B314" s="38" t="s">
        <v>2353</v>
      </c>
      <c r="C314" s="1" t="s">
        <v>3233</v>
      </c>
      <c r="D314" s="1" t="s">
        <v>2432</v>
      </c>
      <c r="E314" s="1"/>
      <c r="F314" s="1" t="s">
        <v>2365</v>
      </c>
      <c r="G314" s="5" t="s">
        <v>1817</v>
      </c>
      <c r="H314" s="5"/>
      <c r="I314" s="1" t="s">
        <v>3018</v>
      </c>
      <c r="J314" s="19" t="s">
        <v>3145</v>
      </c>
      <c r="K314" s="19">
        <v>40001</v>
      </c>
      <c r="L314" t="str">
        <f>_xlfn.CONCAT("UPDATE usuarios SET c_instalacion ='",I314,"', c_cargo='",J314,"', c_cenco='",K314,"' WHERE id_usuarios = ",A314,";")</f>
        <v>UPDATE usuarios SET c_instalacion ='ADMCNP', c_cargo='JEFOPE', c_cenco='40001' WHERE id_usuarios = 391;</v>
      </c>
    </row>
    <row r="315" spans="1:12" hidden="1" x14ac:dyDescent="0.35">
      <c r="A315" s="1"/>
      <c r="B315" s="38" t="s">
        <v>2353</v>
      </c>
      <c r="C315" s="1" t="s">
        <v>2861</v>
      </c>
      <c r="D315" s="1" t="s">
        <v>2432</v>
      </c>
      <c r="E315" s="1"/>
      <c r="F315" s="1" t="s">
        <v>2359</v>
      </c>
      <c r="G315" s="5" t="s">
        <v>1817</v>
      </c>
      <c r="H315" s="5">
        <v>90</v>
      </c>
      <c r="I315" s="2" t="s">
        <v>2926</v>
      </c>
      <c r="J315" s="11" t="s">
        <v>3157</v>
      </c>
      <c r="K315" s="11">
        <v>130003</v>
      </c>
      <c r="L315" t="str">
        <f t="shared" ref="L315:L318" si="58">_xlfn.CONCAT( "(NULL,'",B315,"','",C315,"','",D315,"','",E315,"','",F315,"','",G315,"','",H315,"','",I315,"','",J315,"','",K315,"'),")</f>
        <v>(NULL,'TAC','PABLO LARRANAGA','CNP','','PDR','GAL','90','CMVCNP','PRERIE','130003'),</v>
      </c>
    </row>
    <row r="316" spans="1:12" hidden="1" x14ac:dyDescent="0.35">
      <c r="A316" s="1"/>
      <c r="B316" s="30" t="s">
        <v>2350</v>
      </c>
      <c r="C316" s="1" t="s">
        <v>2862</v>
      </c>
      <c r="D316" s="1" t="s">
        <v>2432</v>
      </c>
      <c r="E316" s="1"/>
      <c r="F316" s="1" t="s">
        <v>2371</v>
      </c>
      <c r="G316" s="5" t="s">
        <v>1817</v>
      </c>
      <c r="H316" s="5">
        <v>90</v>
      </c>
      <c r="I316" s="2" t="s">
        <v>2926</v>
      </c>
      <c r="J316" s="11" t="s">
        <v>3138</v>
      </c>
      <c r="K316" s="19">
        <v>130003</v>
      </c>
      <c r="L316" t="str">
        <f t="shared" si="58"/>
        <v>(NULL,'OPT','ANABEL FIGUEROA','CNP','','SIN','GAL','90','CMVCNP','SUPOPE','130003'),</v>
      </c>
    </row>
    <row r="317" spans="1:12" hidden="1" x14ac:dyDescent="0.35">
      <c r="A317" s="1"/>
      <c r="B317" s="38" t="s">
        <v>2353</v>
      </c>
      <c r="C317" s="1" t="s">
        <v>2863</v>
      </c>
      <c r="D317" s="1" t="s">
        <v>2432</v>
      </c>
      <c r="E317" s="1"/>
      <c r="F317" s="1" t="s">
        <v>2371</v>
      </c>
      <c r="G317" s="5" t="s">
        <v>1817</v>
      </c>
      <c r="H317" s="5">
        <v>90</v>
      </c>
      <c r="I317" s="2" t="s">
        <v>2926</v>
      </c>
      <c r="J317" s="19" t="s">
        <v>3143</v>
      </c>
      <c r="K317" s="11">
        <v>130003</v>
      </c>
      <c r="L317" t="str">
        <f t="shared" si="58"/>
        <v>(NULL,'TAC','YESSICA SALVIDIA','CNP','','SIN','GAL','90','CMVCNP','JEFSER','130003'),</v>
      </c>
    </row>
    <row r="318" spans="1:12" hidden="1" x14ac:dyDescent="0.35">
      <c r="A318" s="1"/>
      <c r="B318" s="30" t="s">
        <v>2350</v>
      </c>
      <c r="C318" s="1" t="s">
        <v>2864</v>
      </c>
      <c r="D318" s="2" t="s">
        <v>2451</v>
      </c>
      <c r="E318" s="2"/>
      <c r="F318" s="1" t="s">
        <v>2365</v>
      </c>
      <c r="G318" s="5" t="s">
        <v>1817</v>
      </c>
      <c r="H318" s="5">
        <v>90</v>
      </c>
      <c r="I318" s="2" t="s">
        <v>2938</v>
      </c>
      <c r="J318" s="19" t="s">
        <v>3184</v>
      </c>
      <c r="K318" s="19">
        <v>130046</v>
      </c>
      <c r="L318" t="str">
        <f t="shared" si="58"/>
        <v>(NULL,'OPT','CASA CAMBIO','CAL','','OFS','GAL','90','DMHCAL','SUPCDC','130046'),</v>
      </c>
    </row>
    <row r="319" spans="1:12" x14ac:dyDescent="0.35">
      <c r="A319" s="1">
        <f>VLOOKUP(C319,usuarios__5[#All],2,FALSE)</f>
        <v>278</v>
      </c>
      <c r="B319" s="38" t="s">
        <v>2353</v>
      </c>
      <c r="C319" s="1" t="s">
        <v>2445</v>
      </c>
      <c r="D319" s="1" t="s">
        <v>2432</v>
      </c>
      <c r="E319" s="1"/>
      <c r="F319" s="1" t="s">
        <v>2365</v>
      </c>
      <c r="G319" s="5" t="s">
        <v>1817</v>
      </c>
      <c r="H319" s="5"/>
      <c r="I319" s="1" t="s">
        <v>3018</v>
      </c>
      <c r="J319" s="19" t="s">
        <v>3145</v>
      </c>
      <c r="K319" s="19">
        <v>40001</v>
      </c>
      <c r="L319" t="str">
        <f>_xlfn.CONCAT("UPDATE usuarios SET c_instalacion ='",I319,"', c_cargo='",J319,"', c_cenco='",K319,"' WHERE id_usuarios = ",A319,";")</f>
        <v>UPDATE usuarios SET c_instalacion ='ADMCNP', c_cargo='JEFOPE', c_cenco='40001' WHERE id_usuarios = 278;</v>
      </c>
    </row>
    <row r="320" spans="1:12" hidden="1" x14ac:dyDescent="0.35">
      <c r="A320" s="1"/>
      <c r="B320" s="38" t="s">
        <v>2353</v>
      </c>
      <c r="C320" s="1" t="s">
        <v>2865</v>
      </c>
      <c r="D320" s="2" t="s">
        <v>2451</v>
      </c>
      <c r="E320" s="2"/>
      <c r="F320" s="1" t="s">
        <v>2365</v>
      </c>
      <c r="G320" s="5" t="s">
        <v>1817</v>
      </c>
      <c r="H320" s="5">
        <v>90</v>
      </c>
      <c r="I320" s="2" t="s">
        <v>2938</v>
      </c>
      <c r="J320" s="19" t="s">
        <v>3041</v>
      </c>
      <c r="K320" s="19">
        <v>130046</v>
      </c>
      <c r="L320" t="str">
        <f t="shared" ref="L320:L336" si="59">_xlfn.CONCAT( "(NULL,'",B320,"','",C320,"','",D320,"','",E320,"','",F320,"','",G320,"','",H320,"','",I320,"','",J320,"','",K320,"'),")</f>
        <v>(NULL,'TAC','RODRIGO LLOMPART','CAL','','OFS','GAL','90','DMHCAL','ADMCTT','130046'),</v>
      </c>
    </row>
    <row r="321" spans="1:12" hidden="1" x14ac:dyDescent="0.35">
      <c r="A321" s="1"/>
      <c r="B321" s="38" t="s">
        <v>2353</v>
      </c>
      <c r="C321" s="1" t="s">
        <v>2866</v>
      </c>
      <c r="D321" s="2" t="s">
        <v>2451</v>
      </c>
      <c r="E321" s="2"/>
      <c r="F321" s="1" t="s">
        <v>2359</v>
      </c>
      <c r="G321" s="5" t="s">
        <v>1817</v>
      </c>
      <c r="H321" s="5">
        <v>90</v>
      </c>
      <c r="I321" s="2" t="s">
        <v>2938</v>
      </c>
      <c r="J321" s="11" t="s">
        <v>3157</v>
      </c>
      <c r="K321" s="11">
        <v>130046</v>
      </c>
      <c r="L321" t="str">
        <f t="shared" si="59"/>
        <v>(NULL,'TAC','JONATHAN CUEVAS','CAL','','PDR','GAL','90','DMHCAL','PRERIE','130046'),</v>
      </c>
    </row>
    <row r="322" spans="1:12" hidden="1" x14ac:dyDescent="0.35">
      <c r="A322" s="1"/>
      <c r="B322" s="30" t="s">
        <v>2350</v>
      </c>
      <c r="C322" s="1" t="s">
        <v>2867</v>
      </c>
      <c r="D322" s="2" t="s">
        <v>2451</v>
      </c>
      <c r="E322" s="2"/>
      <c r="F322" s="1" t="s">
        <v>2365</v>
      </c>
      <c r="G322" s="5" t="s">
        <v>1817</v>
      </c>
      <c r="H322" s="5">
        <v>90</v>
      </c>
      <c r="I322" s="2" t="s">
        <v>2938</v>
      </c>
      <c r="J322" s="19" t="s">
        <v>3224</v>
      </c>
      <c r="K322" s="19">
        <v>130046</v>
      </c>
      <c r="L322" t="str">
        <f t="shared" si="59"/>
        <v>(NULL,'OPT','LIDER MINA','CAL','','OFS','GAL','90','DMHCAL','LIDMIN','130046'),</v>
      </c>
    </row>
    <row r="323" spans="1:12" hidden="1" x14ac:dyDescent="0.35">
      <c r="A323" s="1"/>
      <c r="B323" s="30" t="s">
        <v>2350</v>
      </c>
      <c r="C323" s="1" t="s">
        <v>2868</v>
      </c>
      <c r="D323" s="2" t="s">
        <v>2451</v>
      </c>
      <c r="E323" s="2"/>
      <c r="F323" s="1" t="s">
        <v>2365</v>
      </c>
      <c r="G323" s="5" t="s">
        <v>1817</v>
      </c>
      <c r="H323" s="5">
        <v>90</v>
      </c>
      <c r="I323" s="2" t="s">
        <v>2938</v>
      </c>
      <c r="J323" s="11" t="s">
        <v>3077</v>
      </c>
      <c r="K323" s="11">
        <v>130046</v>
      </c>
      <c r="L323" t="str">
        <f t="shared" si="59"/>
        <v>(NULL,'OPT','JOEL LLOMPART','CAL','','OFS','GAL','90','DMHCAL','BODEGU','130046'),</v>
      </c>
    </row>
    <row r="324" spans="1:12" hidden="1" x14ac:dyDescent="0.35">
      <c r="A324" s="1"/>
      <c r="B324" s="30" t="s">
        <v>2350</v>
      </c>
      <c r="C324" s="1" t="s">
        <v>2869</v>
      </c>
      <c r="D324" s="2" t="s">
        <v>2451</v>
      </c>
      <c r="E324" s="2"/>
      <c r="F324" s="1" t="s">
        <v>2365</v>
      </c>
      <c r="G324" s="5" t="s">
        <v>1817</v>
      </c>
      <c r="H324" s="5">
        <v>90</v>
      </c>
      <c r="I324" s="2" t="s">
        <v>2938</v>
      </c>
      <c r="J324" s="19" t="s">
        <v>3087</v>
      </c>
      <c r="K324" s="19">
        <v>130046</v>
      </c>
      <c r="L324" t="str">
        <f t="shared" si="59"/>
        <v>(NULL,'OPT','LIDER CONDUCTOR','CAL','','OFS','GAL','90','DMHCAL','CHOFER','130046'),</v>
      </c>
    </row>
    <row r="325" spans="1:12" hidden="1" x14ac:dyDescent="0.35">
      <c r="A325" s="1"/>
      <c r="B325" s="38" t="s">
        <v>2353</v>
      </c>
      <c r="C325" s="1" t="s">
        <v>2870</v>
      </c>
      <c r="D325" s="2" t="s">
        <v>2451</v>
      </c>
      <c r="E325" s="2"/>
      <c r="F325" s="1" t="s">
        <v>2359</v>
      </c>
      <c r="G325" s="5" t="s">
        <v>1817</v>
      </c>
      <c r="H325" s="5">
        <v>90</v>
      </c>
      <c r="I325" s="2" t="s">
        <v>2938</v>
      </c>
      <c r="J325" s="11" t="s">
        <v>3157</v>
      </c>
      <c r="K325" s="11">
        <v>130046</v>
      </c>
      <c r="L325" t="str">
        <f t="shared" si="59"/>
        <v>(NULL,'TAC','DENNIS GARCIA','CAL','','PDR','GAL','90','DMHCAL','PRERIE','130046'),</v>
      </c>
    </row>
    <row r="326" spans="1:12" hidden="1" x14ac:dyDescent="0.35">
      <c r="A326" s="1"/>
      <c r="B326" s="30" t="s">
        <v>2350</v>
      </c>
      <c r="C326" s="1" t="s">
        <v>2871</v>
      </c>
      <c r="D326" s="2" t="s">
        <v>2451</v>
      </c>
      <c r="E326" s="2"/>
      <c r="F326" s="1" t="s">
        <v>2365</v>
      </c>
      <c r="G326" s="5" t="s">
        <v>1817</v>
      </c>
      <c r="H326" s="5">
        <v>90</v>
      </c>
      <c r="I326" s="2" t="s">
        <v>2938</v>
      </c>
      <c r="J326" s="19" t="s">
        <v>3225</v>
      </c>
      <c r="K326" s="19">
        <v>130046</v>
      </c>
      <c r="L326" t="str">
        <f t="shared" si="59"/>
        <v>(NULL,'OPT','LIDER PLANTA','CAL','','OFS','GAL','90','DMHCAL','LIDPLT','130046'),</v>
      </c>
    </row>
    <row r="327" spans="1:12" hidden="1" x14ac:dyDescent="0.35">
      <c r="A327" s="1"/>
      <c r="B327" s="30" t="s">
        <v>2350</v>
      </c>
      <c r="C327" s="1" t="s">
        <v>2872</v>
      </c>
      <c r="D327" s="2" t="s">
        <v>2451</v>
      </c>
      <c r="E327" s="2"/>
      <c r="F327" s="1" t="s">
        <v>2365</v>
      </c>
      <c r="G327" s="5" t="s">
        <v>1817</v>
      </c>
      <c r="H327" s="5">
        <v>90</v>
      </c>
      <c r="I327" s="2" t="s">
        <v>2938</v>
      </c>
      <c r="J327" s="11" t="s">
        <v>3226</v>
      </c>
      <c r="K327" s="11">
        <v>130046</v>
      </c>
      <c r="L327" t="str">
        <f t="shared" si="59"/>
        <v>(NULL,'OPT','LIDER BCD','CAL','','OFS','GAL','90','DMHCAL','LIDBCD','130046'),</v>
      </c>
    </row>
    <row r="328" spans="1:12" hidden="1" x14ac:dyDescent="0.35">
      <c r="A328" s="1"/>
      <c r="B328" s="30" t="s">
        <v>2350</v>
      </c>
      <c r="C328" s="1" t="s">
        <v>2873</v>
      </c>
      <c r="D328" s="2" t="s">
        <v>2451</v>
      </c>
      <c r="E328" s="2"/>
      <c r="F328" s="1" t="s">
        <v>2365</v>
      </c>
      <c r="G328" s="5" t="s">
        <v>1817</v>
      </c>
      <c r="H328" s="5">
        <v>90</v>
      </c>
      <c r="I328" s="2" t="s">
        <v>2938</v>
      </c>
      <c r="J328" s="19" t="s">
        <v>3186</v>
      </c>
      <c r="K328" s="19">
        <v>130046</v>
      </c>
      <c r="L328" t="str">
        <f t="shared" si="59"/>
        <v>(NULL,'OPT','SUPERVISOR INFRAESTRUCTURA','CAL','','OFS','GAL','90','DMHCAL','SUPINF','130046'),</v>
      </c>
    </row>
    <row r="329" spans="1:12" hidden="1" x14ac:dyDescent="0.35">
      <c r="A329" s="1"/>
      <c r="B329" s="38" t="s">
        <v>2353</v>
      </c>
      <c r="C329" s="1" t="s">
        <v>2874</v>
      </c>
      <c r="D329" s="2" t="s">
        <v>2451</v>
      </c>
      <c r="E329" s="2"/>
      <c r="F329" s="1" t="s">
        <v>2365</v>
      </c>
      <c r="G329" s="5" t="s">
        <v>1817</v>
      </c>
      <c r="H329" s="5">
        <v>90</v>
      </c>
      <c r="I329" s="2" t="s">
        <v>2938</v>
      </c>
      <c r="J329" s="19" t="s">
        <v>3053</v>
      </c>
      <c r="K329" s="11">
        <v>130046</v>
      </c>
      <c r="L329" t="str">
        <f t="shared" si="59"/>
        <v>(NULL,'TAC','JESSENIA SALAS JAIME','CAL','','OFS','GAL','90','DMHCAL','ANARHU','130046'),</v>
      </c>
    </row>
    <row r="330" spans="1:12" hidden="1" x14ac:dyDescent="0.35">
      <c r="A330" s="1"/>
      <c r="B330" s="30" t="s">
        <v>2350</v>
      </c>
      <c r="C330" s="1" t="s">
        <v>2875</v>
      </c>
      <c r="D330" s="1" t="s">
        <v>2432</v>
      </c>
      <c r="E330" s="1"/>
      <c r="F330" s="1" t="s">
        <v>2371</v>
      </c>
      <c r="G330" s="5" t="s">
        <v>1817</v>
      </c>
      <c r="H330" s="5">
        <v>90</v>
      </c>
      <c r="I330" s="1" t="s">
        <v>2922</v>
      </c>
      <c r="J330" s="19" t="s">
        <v>3227</v>
      </c>
      <c r="K330" s="19">
        <v>130044</v>
      </c>
      <c r="L330" t="str">
        <f t="shared" si="59"/>
        <v>(NULL,'OPT','LUIS RAMOS','CNP','','SIN','GAL','90','CMPCNP','LIDOPE','130044'),</v>
      </c>
    </row>
    <row r="331" spans="1:12" hidden="1" x14ac:dyDescent="0.35">
      <c r="A331" s="1"/>
      <c r="B331" s="38" t="s">
        <v>2353</v>
      </c>
      <c r="C331" s="1" t="s">
        <v>2876</v>
      </c>
      <c r="D331" s="1" t="s">
        <v>2432</v>
      </c>
      <c r="E331" s="1"/>
      <c r="F331" s="1" t="s">
        <v>2359</v>
      </c>
      <c r="G331" s="5" t="s">
        <v>1817</v>
      </c>
      <c r="H331" s="5">
        <v>90</v>
      </c>
      <c r="I331" s="1" t="s">
        <v>2922</v>
      </c>
      <c r="J331" s="11" t="s">
        <v>3157</v>
      </c>
      <c r="K331" s="11">
        <v>130044</v>
      </c>
      <c r="L331" t="str">
        <f t="shared" si="59"/>
        <v>(NULL,'TAC','KARINA TOLEDO','CNP','','PDR','GAL','90','CMPCNP','PRERIE','130044'),</v>
      </c>
    </row>
    <row r="332" spans="1:12" hidden="1" x14ac:dyDescent="0.35">
      <c r="A332" s="1"/>
      <c r="B332" s="30" t="s">
        <v>2350</v>
      </c>
      <c r="C332" s="1" t="s">
        <v>2877</v>
      </c>
      <c r="D332" s="1" t="s">
        <v>2432</v>
      </c>
      <c r="E332" s="1"/>
      <c r="F332" s="1" t="s">
        <v>2371</v>
      </c>
      <c r="G332" s="5" t="s">
        <v>1817</v>
      </c>
      <c r="H332" s="5">
        <v>90</v>
      </c>
      <c r="I332" s="1" t="s">
        <v>2922</v>
      </c>
      <c r="J332" s="11" t="s">
        <v>3102</v>
      </c>
      <c r="K332" s="19">
        <v>130044</v>
      </c>
      <c r="L332" t="str">
        <f t="shared" si="59"/>
        <v>(NULL,'OPT','JEFE DE TURNO','CNP','','SIN','GAL','90','CMPCNP','ENCTUR','130044'),</v>
      </c>
    </row>
    <row r="333" spans="1:12" hidden="1" x14ac:dyDescent="0.35">
      <c r="A333" s="1"/>
      <c r="B333" s="30" t="s">
        <v>2350</v>
      </c>
      <c r="C333" s="1" t="s">
        <v>3240</v>
      </c>
      <c r="D333" s="1" t="s">
        <v>2432</v>
      </c>
      <c r="E333" s="1"/>
      <c r="F333" s="1" t="s">
        <v>2371</v>
      </c>
      <c r="G333" s="5" t="s">
        <v>1817</v>
      </c>
      <c r="H333" s="5">
        <v>90</v>
      </c>
      <c r="I333" s="1" t="s">
        <v>2922</v>
      </c>
      <c r="J333" s="19" t="s">
        <v>3180</v>
      </c>
      <c r="K333" s="11">
        <v>130044</v>
      </c>
      <c r="L333" t="str">
        <f t="shared" si="59"/>
        <v>(NULL,'OPT','SUPERVISOR TURNO CONCEPCION','CNP','','SIN','GAL','90','CMPCNP','SUPTUR','130044'),</v>
      </c>
    </row>
    <row r="334" spans="1:12" hidden="1" x14ac:dyDescent="0.35">
      <c r="A334" s="1"/>
      <c r="B334" s="38" t="s">
        <v>2353</v>
      </c>
      <c r="C334" s="1" t="s">
        <v>2878</v>
      </c>
      <c r="D334" s="1" t="s">
        <v>2432</v>
      </c>
      <c r="E334" s="1"/>
      <c r="F334" s="1" t="s">
        <v>2365</v>
      </c>
      <c r="G334" s="5" t="s">
        <v>1817</v>
      </c>
      <c r="H334" s="5">
        <v>90</v>
      </c>
      <c r="I334" s="1" t="s">
        <v>3018</v>
      </c>
      <c r="J334" s="11" t="s">
        <v>3205</v>
      </c>
      <c r="K334" s="19">
        <v>40001</v>
      </c>
      <c r="L334" t="str">
        <f t="shared" si="59"/>
        <v>(NULL,'TAC','VICTOR GUTIERREZ','CNP','','OFS','GAL','90','ADMCNP','KEYACM','40001'),</v>
      </c>
    </row>
    <row r="335" spans="1:12" hidden="1" x14ac:dyDescent="0.35">
      <c r="A335" s="1"/>
      <c r="B335" s="30" t="s">
        <v>2350</v>
      </c>
      <c r="C335" s="1" t="s">
        <v>2879</v>
      </c>
      <c r="D335" s="1" t="s">
        <v>2432</v>
      </c>
      <c r="E335" s="1"/>
      <c r="F335" s="1" t="s">
        <v>2371</v>
      </c>
      <c r="G335" s="5" t="s">
        <v>1817</v>
      </c>
      <c r="H335" s="5">
        <v>90</v>
      </c>
      <c r="I335" s="1" t="s">
        <v>2918</v>
      </c>
      <c r="J335" s="11" t="s">
        <v>3138</v>
      </c>
      <c r="K335" s="11">
        <v>130051</v>
      </c>
      <c r="L335" t="str">
        <f t="shared" si="59"/>
        <v>(NULL,'OPT','NELSON LILLO','CNP','','SIN','GAL','90','CMCCNP','SUPOPE','130051'),</v>
      </c>
    </row>
    <row r="336" spans="1:12" hidden="1" x14ac:dyDescent="0.35">
      <c r="A336" s="1"/>
      <c r="B336" s="30" t="s">
        <v>2350</v>
      </c>
      <c r="C336" s="1" t="s">
        <v>2880</v>
      </c>
      <c r="D336" s="1" t="s">
        <v>2432</v>
      </c>
      <c r="E336" s="1"/>
      <c r="F336" s="1" t="s">
        <v>2371</v>
      </c>
      <c r="G336" s="5" t="s">
        <v>1817</v>
      </c>
      <c r="H336" s="5">
        <v>90</v>
      </c>
      <c r="I336" s="1" t="s">
        <v>2918</v>
      </c>
      <c r="J336" s="11" t="s">
        <v>3138</v>
      </c>
      <c r="K336" s="19">
        <v>130051</v>
      </c>
      <c r="L336" t="str">
        <f t="shared" si="59"/>
        <v>(NULL,'OPT','OSCAR ARRIAGADA','CNP','','SIN','GAL','90','CMCCNP','SUPOPE','130051'),</v>
      </c>
    </row>
    <row r="337" spans="1:12" x14ac:dyDescent="0.35">
      <c r="A337" s="1">
        <f>VLOOKUP(C337,usuarios__5[#All],2,FALSE)</f>
        <v>392</v>
      </c>
      <c r="B337" s="30" t="s">
        <v>2350</v>
      </c>
      <c r="C337" s="1" t="s">
        <v>2547</v>
      </c>
      <c r="D337" s="1" t="s">
        <v>2432</v>
      </c>
      <c r="E337" s="1"/>
      <c r="F337" s="1" t="s">
        <v>2371</v>
      </c>
      <c r="G337" s="5" t="s">
        <v>1817</v>
      </c>
      <c r="H337" s="5"/>
      <c r="I337" s="1" t="s">
        <v>2924</v>
      </c>
      <c r="J337" s="11" t="s">
        <v>3138</v>
      </c>
      <c r="K337" s="11">
        <v>130043</v>
      </c>
      <c r="L337" t="str">
        <f>_xlfn.CONCAT("UPDATE usuarios SET c_instalacion ='",I337,"', c_cargo='",J337,"', c_cenco='",K337,"' WHERE id_usuarios = ",A337,";")</f>
        <v>UPDATE usuarios SET c_instalacion ='CMFCNP', c_cargo='SUPOPE', c_cenco='130043' WHERE id_usuarios = 392;</v>
      </c>
    </row>
    <row r="338" spans="1:12" hidden="1" x14ac:dyDescent="0.35">
      <c r="A338" s="1"/>
      <c r="B338" s="30" t="s">
        <v>2350</v>
      </c>
      <c r="C338" s="1" t="s">
        <v>2881</v>
      </c>
      <c r="D338" s="1" t="s">
        <v>2432</v>
      </c>
      <c r="E338" s="1"/>
      <c r="F338" s="1" t="s">
        <v>2371</v>
      </c>
      <c r="G338" s="5" t="s">
        <v>1817</v>
      </c>
      <c r="H338" s="5">
        <v>90</v>
      </c>
      <c r="I338" s="1" t="s">
        <v>2918</v>
      </c>
      <c r="J338" s="19" t="s">
        <v>3227</v>
      </c>
      <c r="K338" s="19">
        <v>130051</v>
      </c>
      <c r="L338" t="str">
        <f t="shared" ref="L338:L340" si="60">_xlfn.CONCAT( "(NULL,'",B338,"','",C338,"','",D338,"','",E338,"','",F338,"','",G338,"','",H338,"','",I338,"','",J338,"','",K338,"'),")</f>
        <v>(NULL,'OPT','TOMAS BRAVO','CNP','','SIN','GAL','90','CMCCNP','LIDOPE','130051'),</v>
      </c>
    </row>
    <row r="339" spans="1:12" hidden="1" x14ac:dyDescent="0.35">
      <c r="A339" s="1"/>
      <c r="B339" s="30" t="s">
        <v>2350</v>
      </c>
      <c r="C339" s="1" t="s">
        <v>2882</v>
      </c>
      <c r="D339" s="1" t="s">
        <v>2432</v>
      </c>
      <c r="E339" s="1"/>
      <c r="F339" s="1" t="s">
        <v>2371</v>
      </c>
      <c r="G339" s="5" t="s">
        <v>1817</v>
      </c>
      <c r="H339" s="5">
        <v>90</v>
      </c>
      <c r="I339" s="1" t="s">
        <v>2920</v>
      </c>
      <c r="J339" s="11" t="s">
        <v>3138</v>
      </c>
      <c r="K339" s="11">
        <v>130045</v>
      </c>
      <c r="L339" t="str">
        <f t="shared" si="60"/>
        <v>(NULL,'OPT','SEBASTIAN ESCOBAR','CNP','','SIN','GAL','90','CMLCNP','SUPOPE','130045'),</v>
      </c>
    </row>
    <row r="340" spans="1:12" hidden="1" x14ac:dyDescent="0.35">
      <c r="A340" s="1"/>
      <c r="B340" s="30" t="s">
        <v>2350</v>
      </c>
      <c r="C340" s="1" t="s">
        <v>2883</v>
      </c>
      <c r="D340" s="1" t="s">
        <v>2432</v>
      </c>
      <c r="E340" s="1"/>
      <c r="F340" s="1" t="s">
        <v>2371</v>
      </c>
      <c r="G340" s="5" t="s">
        <v>1817</v>
      </c>
      <c r="H340" s="5">
        <v>90</v>
      </c>
      <c r="I340" s="1" t="s">
        <v>2922</v>
      </c>
      <c r="J340" s="11" t="s">
        <v>3138</v>
      </c>
      <c r="K340" s="19">
        <v>130044</v>
      </c>
      <c r="L340" t="str">
        <f t="shared" si="60"/>
        <v>(NULL,'OPT','ERWIN MUNOZ','CNP','','SIN','GAL','90','CMPCNP','SUPOPE','130044'),</v>
      </c>
    </row>
    <row r="341" spans="1:12" x14ac:dyDescent="0.35">
      <c r="A341" s="1">
        <f>VLOOKUP(C341,usuarios__5[#All],2,FALSE)</f>
        <v>393</v>
      </c>
      <c r="B341" s="38" t="s">
        <v>2353</v>
      </c>
      <c r="C341" s="1" t="s">
        <v>2548</v>
      </c>
      <c r="D341" s="1" t="s">
        <v>2432</v>
      </c>
      <c r="E341" s="1"/>
      <c r="F341" s="1" t="s">
        <v>2359</v>
      </c>
      <c r="G341" s="5" t="s">
        <v>1817</v>
      </c>
      <c r="H341" s="5"/>
      <c r="I341" s="1" t="s">
        <v>2922</v>
      </c>
      <c r="J341" s="11" t="s">
        <v>3157</v>
      </c>
      <c r="K341" s="11">
        <v>130044</v>
      </c>
      <c r="L341" t="str">
        <f>_xlfn.CONCAT("UPDATE usuarios SET c_instalacion ='",I341,"', c_cargo='",J341,"', c_cenco='",K341,"' WHERE id_usuarios = ",A341,";")</f>
        <v>UPDATE usuarios SET c_instalacion ='CMPCNP', c_cargo='PRERIE', c_cenco='130044' WHERE id_usuarios = 393;</v>
      </c>
    </row>
    <row r="342" spans="1:12" hidden="1" x14ac:dyDescent="0.35">
      <c r="A342" s="1"/>
      <c r="B342" s="30" t="s">
        <v>2350</v>
      </c>
      <c r="C342" s="1" t="s">
        <v>2884</v>
      </c>
      <c r="D342" s="1" t="s">
        <v>2432</v>
      </c>
      <c r="E342" s="1"/>
      <c r="F342" s="1" t="s">
        <v>2371</v>
      </c>
      <c r="G342" s="5" t="s">
        <v>1817</v>
      </c>
      <c r="H342" s="5">
        <v>90</v>
      </c>
      <c r="I342" s="1" t="s">
        <v>2924</v>
      </c>
      <c r="J342" s="11" t="s">
        <v>3138</v>
      </c>
      <c r="K342" s="19">
        <v>130043</v>
      </c>
      <c r="L342" t="str">
        <f t="shared" ref="L342:L344" si="61">_xlfn.CONCAT( "(NULL,'",B342,"','",C342,"','",D342,"','",E342,"','",F342,"','",G342,"','",H342,"','",I342,"','",J342,"','",K342,"'),")</f>
        <v>(NULL,'OPT','JORGE DONOSO','CNP','','SIN','GAL','90','CMFCNP','SUPOPE','130043'),</v>
      </c>
    </row>
    <row r="343" spans="1:12" hidden="1" x14ac:dyDescent="0.35">
      <c r="A343" s="1"/>
      <c r="B343" s="30" t="s">
        <v>2350</v>
      </c>
      <c r="C343" s="1" t="s">
        <v>2885</v>
      </c>
      <c r="D343" s="1" t="s">
        <v>2432</v>
      </c>
      <c r="E343" s="1"/>
      <c r="F343" s="1" t="s">
        <v>2371</v>
      </c>
      <c r="G343" s="5" t="s">
        <v>1817</v>
      </c>
      <c r="H343" s="5">
        <v>90</v>
      </c>
      <c r="I343" s="1" t="s">
        <v>2924</v>
      </c>
      <c r="J343" s="11" t="s">
        <v>3138</v>
      </c>
      <c r="K343" s="11">
        <v>130043</v>
      </c>
      <c r="L343" t="str">
        <f t="shared" si="61"/>
        <v>(NULL,'OPT','JUAN OVANDO','CNP','','SIN','GAL','90','CMFCNP','SUPOPE','130043'),</v>
      </c>
    </row>
    <row r="344" spans="1:12" hidden="1" x14ac:dyDescent="0.35">
      <c r="A344" s="1"/>
      <c r="B344" s="30" t="s">
        <v>2350</v>
      </c>
      <c r="C344" s="1" t="s">
        <v>2886</v>
      </c>
      <c r="D344" s="1" t="s">
        <v>2432</v>
      </c>
      <c r="E344" s="1"/>
      <c r="F344" s="1" t="s">
        <v>2371</v>
      </c>
      <c r="G344" s="5" t="s">
        <v>1817</v>
      </c>
      <c r="H344" s="5">
        <v>90</v>
      </c>
      <c r="I344" s="1" t="s">
        <v>2920</v>
      </c>
      <c r="J344" s="11" t="s">
        <v>3138</v>
      </c>
      <c r="K344" s="19">
        <v>130045</v>
      </c>
      <c r="L344" t="str">
        <f t="shared" si="61"/>
        <v>(NULL,'OPT','ABEL CARRASCO','CNP','','SIN','GAL','90','CMLCNP','SUPOPE','130045'),</v>
      </c>
    </row>
    <row r="345" spans="1:12" x14ac:dyDescent="0.35">
      <c r="A345" s="1">
        <f>VLOOKUP(C345,usuarios__5[#All],2,FALSE)</f>
        <v>394</v>
      </c>
      <c r="B345" s="38" t="s">
        <v>2353</v>
      </c>
      <c r="C345" s="1" t="s">
        <v>2549</v>
      </c>
      <c r="D345" s="1" t="s">
        <v>2432</v>
      </c>
      <c r="E345" s="1"/>
      <c r="F345" s="1" t="s">
        <v>2371</v>
      </c>
      <c r="G345" s="5" t="s">
        <v>1817</v>
      </c>
      <c r="H345" s="5"/>
      <c r="I345" s="1" t="s">
        <v>2922</v>
      </c>
      <c r="J345" s="19" t="s">
        <v>3143</v>
      </c>
      <c r="K345" s="19">
        <v>130044</v>
      </c>
      <c r="L345" t="str">
        <f>_xlfn.CONCAT("UPDATE usuarios SET c_instalacion ='",I345,"', c_cargo='",J345,"', c_cenco='",K345,"' WHERE id_usuarios = ",A345,";")</f>
        <v>UPDATE usuarios SET c_instalacion ='CMPCNP', c_cargo='JEFSER', c_cenco='130044' WHERE id_usuarios = 394;</v>
      </c>
    </row>
    <row r="346" spans="1:12" hidden="1" x14ac:dyDescent="0.35">
      <c r="A346" s="1"/>
      <c r="B346" s="30" t="s">
        <v>2350</v>
      </c>
      <c r="C346" s="1" t="s">
        <v>1681</v>
      </c>
      <c r="D346" s="1" t="s">
        <v>2432</v>
      </c>
      <c r="E346" s="1"/>
      <c r="F346" s="1" t="s">
        <v>2371</v>
      </c>
      <c r="G346" s="5" t="s">
        <v>1817</v>
      </c>
      <c r="H346" s="5">
        <v>90</v>
      </c>
      <c r="I346" s="2" t="s">
        <v>2926</v>
      </c>
      <c r="J346" s="19" t="s">
        <v>3158</v>
      </c>
      <c r="K346" s="19">
        <v>130003</v>
      </c>
      <c r="L346" t="str">
        <f t="shared" ref="L346:L354" si="62">_xlfn.CONCAT( "(NULL,'",B346,"','",C346,"','",D346,"','",E346,"','",F346,"','",G346,"','",H346,"','",I346,"','",J346,"','",K346,"'),")</f>
        <v>(NULL,'OPT','BAM CMPC ARAUCO','CNP','','SIN','GAL','90','CMVCNP','REDCFA','130003'),</v>
      </c>
    </row>
    <row r="347" spans="1:12" hidden="1" x14ac:dyDescent="0.35">
      <c r="A347" s="1"/>
      <c r="B347" s="30" t="s">
        <v>2350</v>
      </c>
      <c r="C347" s="1" t="s">
        <v>3241</v>
      </c>
      <c r="D347" s="1" t="s">
        <v>2451</v>
      </c>
      <c r="E347" s="1"/>
      <c r="F347" s="1" t="s">
        <v>2365</v>
      </c>
      <c r="G347" s="5" t="s">
        <v>1817</v>
      </c>
      <c r="H347" s="5">
        <v>90</v>
      </c>
      <c r="I347" s="1" t="s">
        <v>2951</v>
      </c>
      <c r="J347" s="11" t="s">
        <v>3138</v>
      </c>
      <c r="K347" s="19">
        <v>130025</v>
      </c>
      <c r="L347" t="str">
        <f t="shared" si="62"/>
        <v>(NULL,'OPT','SUPERVISOR TURNO CALAMA','CAL','','OFS','GAL','90','FUCCAL','SUPOPE','130025'),</v>
      </c>
    </row>
    <row r="348" spans="1:12" hidden="1" x14ac:dyDescent="0.35">
      <c r="A348" s="1"/>
      <c r="B348" s="30" t="s">
        <v>2350</v>
      </c>
      <c r="C348" s="1" t="s">
        <v>2887</v>
      </c>
      <c r="D348" s="1" t="s">
        <v>2432</v>
      </c>
      <c r="E348" s="1"/>
      <c r="F348" s="1" t="s">
        <v>2371</v>
      </c>
      <c r="G348" s="5" t="s">
        <v>1817</v>
      </c>
      <c r="H348" s="5">
        <v>90</v>
      </c>
      <c r="I348" s="1" t="s">
        <v>2917</v>
      </c>
      <c r="J348" s="19" t="s">
        <v>3158</v>
      </c>
      <c r="K348" s="19">
        <v>130012</v>
      </c>
      <c r="L348" t="str">
        <f t="shared" si="62"/>
        <v>(NULL,'OPT','BAM CMPC BUCALEMU','CNP','','SIN','GAL','90','CMBCNP','REDCFA','130012'),</v>
      </c>
    </row>
    <row r="349" spans="1:12" hidden="1" x14ac:dyDescent="0.35">
      <c r="A349" s="1"/>
      <c r="B349" s="30" t="s">
        <v>2350</v>
      </c>
      <c r="C349" s="1" t="s">
        <v>2888</v>
      </c>
      <c r="D349" s="2" t="s">
        <v>2451</v>
      </c>
      <c r="E349" s="2"/>
      <c r="F349" s="1" t="s">
        <v>2365</v>
      </c>
      <c r="G349" s="5" t="s">
        <v>1817</v>
      </c>
      <c r="H349" s="5">
        <v>90</v>
      </c>
      <c r="I349" s="2" t="s">
        <v>3009</v>
      </c>
      <c r="J349" s="19" t="s">
        <v>3088</v>
      </c>
      <c r="K349" s="19">
        <v>130022</v>
      </c>
      <c r="L349" t="str">
        <f t="shared" si="62"/>
        <v>(NULL,'OPT','RELOJ CONTROL RADOMIRO TOMIC','CAL','','OFS','GAL','90','RATCAL','CTRASI','130022'),</v>
      </c>
    </row>
    <row r="350" spans="1:12" hidden="1" x14ac:dyDescent="0.35">
      <c r="A350" s="1"/>
      <c r="B350" s="30" t="s">
        <v>2350</v>
      </c>
      <c r="C350" s="1" t="s">
        <v>2889</v>
      </c>
      <c r="D350" s="2" t="s">
        <v>2451</v>
      </c>
      <c r="E350" s="2"/>
      <c r="F350" s="1" t="s">
        <v>2365</v>
      </c>
      <c r="G350" s="5" t="s">
        <v>1817</v>
      </c>
      <c r="H350" s="5">
        <v>90</v>
      </c>
      <c r="I350" s="2" t="s">
        <v>2938</v>
      </c>
      <c r="J350" s="19" t="s">
        <v>3158</v>
      </c>
      <c r="K350" s="19">
        <v>130046</v>
      </c>
      <c r="L350" t="str">
        <f t="shared" si="62"/>
        <v>(NULL,'OPT','BAM MINISTRO HALES','CAL','','OFS','GAL','90','DMHCAL','REDCFA','130046'),</v>
      </c>
    </row>
    <row r="351" spans="1:12" hidden="1" x14ac:dyDescent="0.35">
      <c r="A351" s="1"/>
      <c r="B351" s="30" t="s">
        <v>2350</v>
      </c>
      <c r="C351" s="1" t="s">
        <v>2890</v>
      </c>
      <c r="D351" s="1" t="s">
        <v>2432</v>
      </c>
      <c r="E351" s="1"/>
      <c r="F351" s="1" t="s">
        <v>2365</v>
      </c>
      <c r="G351" s="5" t="s">
        <v>1817</v>
      </c>
      <c r="H351" s="5">
        <v>90</v>
      </c>
      <c r="I351" s="1" t="s">
        <v>2970</v>
      </c>
      <c r="J351" s="19" t="s">
        <v>3088</v>
      </c>
      <c r="K351" s="19">
        <v>120007</v>
      </c>
      <c r="L351" t="str">
        <f t="shared" si="62"/>
        <v>(NULL,'OPT','RELOJ CONTROL LOS ANGELES','CNP','','OFS','GAL','90','MPLCNP','CTRASI','120007'),</v>
      </c>
    </row>
    <row r="352" spans="1:12" hidden="1" x14ac:dyDescent="0.35">
      <c r="A352" s="1"/>
      <c r="B352" s="30" t="s">
        <v>2350</v>
      </c>
      <c r="C352" s="1" t="s">
        <v>2891</v>
      </c>
      <c r="D352" s="2" t="s">
        <v>2432</v>
      </c>
      <c r="E352" s="2"/>
      <c r="F352" s="1" t="s">
        <v>2365</v>
      </c>
      <c r="G352" s="5" t="s">
        <v>1817</v>
      </c>
      <c r="H352" s="5">
        <v>90</v>
      </c>
      <c r="I352" s="2" t="s">
        <v>2966</v>
      </c>
      <c r="J352" s="19" t="s">
        <v>3088</v>
      </c>
      <c r="K352" s="11">
        <v>120006</v>
      </c>
      <c r="L352" t="str">
        <f t="shared" si="62"/>
        <v>(NULL,'OPT','RELOJ CONTROL BIO BIO','CNP','','OFS','GAL','90','MPBCNP','CTRASI','120006'),</v>
      </c>
    </row>
    <row r="353" spans="1:12" hidden="1" x14ac:dyDescent="0.35">
      <c r="A353" s="1"/>
      <c r="B353" s="30" t="s">
        <v>2350</v>
      </c>
      <c r="C353" s="1" t="s">
        <v>2892</v>
      </c>
      <c r="D353" s="2" t="s">
        <v>2386</v>
      </c>
      <c r="E353" s="2"/>
      <c r="F353" s="1" t="s">
        <v>2365</v>
      </c>
      <c r="G353" s="5" t="s">
        <v>1817</v>
      </c>
      <c r="H353" s="5">
        <v>90</v>
      </c>
      <c r="I353" s="2" t="s">
        <v>3014</v>
      </c>
      <c r="J353" s="19" t="s">
        <v>3088</v>
      </c>
      <c r="K353" s="19">
        <v>110001</v>
      </c>
      <c r="L353" t="str">
        <f t="shared" si="62"/>
        <v>(NULL,'OPT','BAM PROYECTO RELOJ CONTROL','REN','','OFS','GAL','90','ADMREN','CTRASI','110001'),</v>
      </c>
    </row>
    <row r="354" spans="1:12" hidden="1" x14ac:dyDescent="0.35">
      <c r="A354" s="1"/>
      <c r="B354" s="30" t="s">
        <v>2350</v>
      </c>
      <c r="C354" s="1" t="s">
        <v>2893</v>
      </c>
      <c r="D354" s="1" t="s">
        <v>2432</v>
      </c>
      <c r="E354" s="1"/>
      <c r="F354" s="1" t="s">
        <v>2371</v>
      </c>
      <c r="G354" s="5" t="s">
        <v>1817</v>
      </c>
      <c r="H354" s="5">
        <v>90</v>
      </c>
      <c r="I354" s="1" t="s">
        <v>2922</v>
      </c>
      <c r="J354" s="19" t="s">
        <v>3088</v>
      </c>
      <c r="K354" s="11">
        <v>130044</v>
      </c>
      <c r="L354" t="str">
        <f t="shared" si="62"/>
        <v>(NULL,'OPT','RELOJ CONTROL CMPC PACIFICO','CNP','','SIN','GAL','90','CMPCNP','CTRASI','130044'),</v>
      </c>
    </row>
    <row r="355" spans="1:12" hidden="1" x14ac:dyDescent="0.35">
      <c r="A355" s="1"/>
      <c r="B355" s="30" t="s">
        <v>2350</v>
      </c>
      <c r="C355" s="1" t="s">
        <v>2894</v>
      </c>
      <c r="D355" s="1" t="s">
        <v>2432</v>
      </c>
      <c r="E355" s="1"/>
      <c r="F355" s="1" t="s">
        <v>2371</v>
      </c>
      <c r="G355" s="5" t="s">
        <v>1817</v>
      </c>
      <c r="H355" s="5">
        <v>90</v>
      </c>
      <c r="I355" s="1" t="s">
        <v>2918</v>
      </c>
      <c r="J355" s="19" t="s">
        <v>3088</v>
      </c>
      <c r="K355" s="11">
        <v>130051</v>
      </c>
      <c r="L355" t="str">
        <f>_xlfn.CONCAT( "(NULL,'",B355,"','",C355,"','",D355,"','",E355,"','",F355,"','",G355,"','",H355,"','",I355,"','",J355,"','",K355,"');")</f>
        <v>(NULL,'OPT','RELOJ CONTROL CMPC CARTULINAS','CNP','','SIN','GAL','90','CMCCNP','CTRASI','130051');</v>
      </c>
    </row>
  </sheetData>
  <autoFilter ref="A1:K355" xr:uid="{5347EAC7-A768-4EF7-A1FA-F78D75CD23D9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A1BF-5DE8-4D98-AA66-E0629811C364}">
  <dimension ref="G3:N18"/>
  <sheetViews>
    <sheetView workbookViewId="0">
      <selection activeCell="K26" sqref="K26"/>
    </sheetView>
  </sheetViews>
  <sheetFormatPr baseColWidth="10" defaultRowHeight="14.5" x14ac:dyDescent="0.35"/>
  <cols>
    <col min="7" max="7" width="16.7265625" bestFit="1" customWidth="1"/>
    <col min="8" max="8" width="17.81640625" bestFit="1" customWidth="1"/>
    <col min="9" max="9" width="22.1796875" bestFit="1" customWidth="1"/>
    <col min="10" max="10" width="15" bestFit="1" customWidth="1"/>
    <col min="12" max="12" width="32.453125" bestFit="1" customWidth="1"/>
  </cols>
  <sheetData>
    <row r="3" spans="7:14" x14ac:dyDescent="0.35">
      <c r="G3" s="16">
        <v>56966080600</v>
      </c>
      <c r="H3" s="47" t="s">
        <v>284</v>
      </c>
      <c r="I3" s="2" t="s">
        <v>285</v>
      </c>
      <c r="J3" s="19" t="s">
        <v>286</v>
      </c>
      <c r="K3" s="19" t="s">
        <v>1761</v>
      </c>
      <c r="L3" s="2" t="s">
        <v>287</v>
      </c>
    </row>
    <row r="4" spans="7:14" x14ac:dyDescent="0.35">
      <c r="G4" s="16">
        <v>56973994526</v>
      </c>
      <c r="H4" s="47" t="s">
        <v>426</v>
      </c>
      <c r="I4" s="2" t="s">
        <v>285</v>
      </c>
      <c r="J4" s="19" t="s">
        <v>320</v>
      </c>
      <c r="K4" s="19" t="s">
        <v>1761</v>
      </c>
      <c r="L4" s="2" t="s">
        <v>427</v>
      </c>
    </row>
    <row r="5" spans="7:14" x14ac:dyDescent="0.35">
      <c r="G5" s="16">
        <v>56974448984</v>
      </c>
      <c r="H5" s="47" t="s">
        <v>478</v>
      </c>
      <c r="I5" s="2" t="s">
        <v>42</v>
      </c>
      <c r="J5" s="19" t="s">
        <v>457</v>
      </c>
      <c r="K5" s="19" t="s">
        <v>1761</v>
      </c>
      <c r="L5" s="2" t="s">
        <v>475</v>
      </c>
    </row>
    <row r="6" spans="7:14" x14ac:dyDescent="0.35">
      <c r="G6" s="16">
        <v>56987682992</v>
      </c>
      <c r="H6" s="47" t="s">
        <v>609</v>
      </c>
      <c r="I6" s="2" t="s">
        <v>42</v>
      </c>
      <c r="J6" s="19" t="s">
        <v>610</v>
      </c>
      <c r="K6" s="19" t="s">
        <v>1761</v>
      </c>
      <c r="L6" s="2" t="s">
        <v>611</v>
      </c>
    </row>
    <row r="7" spans="7:14" x14ac:dyDescent="0.35">
      <c r="G7" s="16">
        <v>56994319521</v>
      </c>
      <c r="H7" s="47" t="s">
        <v>632</v>
      </c>
      <c r="I7" s="2" t="s">
        <v>42</v>
      </c>
      <c r="J7" s="19" t="s">
        <v>610</v>
      </c>
      <c r="K7" s="19" t="s">
        <v>1761</v>
      </c>
      <c r="L7" s="2" t="s">
        <v>633</v>
      </c>
    </row>
    <row r="8" spans="7:14" x14ac:dyDescent="0.35">
      <c r="G8" s="16">
        <v>56948076580</v>
      </c>
      <c r="H8" s="47" t="s">
        <v>651</v>
      </c>
      <c r="I8" s="2" t="s">
        <v>372</v>
      </c>
      <c r="J8" s="19" t="s">
        <v>373</v>
      </c>
      <c r="K8" s="19" t="s">
        <v>1761</v>
      </c>
      <c r="L8" s="19" t="s">
        <v>648</v>
      </c>
    </row>
    <row r="9" spans="7:14" x14ac:dyDescent="0.35">
      <c r="G9" s="64">
        <v>56973899293</v>
      </c>
      <c r="H9" s="46" t="s">
        <v>899</v>
      </c>
      <c r="I9" s="46" t="s">
        <v>42</v>
      </c>
      <c r="J9" s="65" t="s">
        <v>610</v>
      </c>
      <c r="K9" s="66" t="s">
        <v>1761</v>
      </c>
      <c r="L9" s="46" t="s">
        <v>900</v>
      </c>
    </row>
    <row r="10" spans="7:14" x14ac:dyDescent="0.35">
      <c r="G10" s="67">
        <v>56952180411</v>
      </c>
      <c r="H10" s="47" t="s">
        <v>1076</v>
      </c>
      <c r="I10" s="47" t="s">
        <v>125</v>
      </c>
      <c r="J10" s="66" t="s">
        <v>320</v>
      </c>
      <c r="K10" s="66" t="s">
        <v>1761</v>
      </c>
      <c r="L10" s="47" t="s">
        <v>1077</v>
      </c>
    </row>
    <row r="11" spans="7:14" x14ac:dyDescent="0.35">
      <c r="G11" s="67">
        <v>56969080998</v>
      </c>
      <c r="H11" s="47" t="s">
        <v>1139</v>
      </c>
      <c r="I11" s="47" t="s">
        <v>285</v>
      </c>
      <c r="J11" s="66" t="s">
        <v>457</v>
      </c>
      <c r="K11" s="66" t="s">
        <v>1761</v>
      </c>
      <c r="L11" s="47" t="s">
        <v>1140</v>
      </c>
    </row>
    <row r="12" spans="7:14" x14ac:dyDescent="0.35">
      <c r="G12" s="67">
        <v>56969180688</v>
      </c>
      <c r="H12" s="47" t="s">
        <v>1153</v>
      </c>
      <c r="I12" s="47" t="s">
        <v>285</v>
      </c>
      <c r="J12" s="66" t="s">
        <v>457</v>
      </c>
      <c r="K12" s="66" t="s">
        <v>1761</v>
      </c>
      <c r="L12" s="47" t="s">
        <v>475</v>
      </c>
    </row>
    <row r="13" spans="7:14" x14ac:dyDescent="0.35">
      <c r="G13" s="64">
        <v>56973994553</v>
      </c>
      <c r="H13" s="46" t="s">
        <v>1194</v>
      </c>
      <c r="I13" s="46" t="s">
        <v>42</v>
      </c>
      <c r="J13" s="65" t="s">
        <v>320</v>
      </c>
      <c r="K13" s="65" t="s">
        <v>1761</v>
      </c>
      <c r="L13" s="46" t="s">
        <v>1195</v>
      </c>
    </row>
    <row r="14" spans="7:14" x14ac:dyDescent="0.35">
      <c r="G14" s="16">
        <v>56973994559</v>
      </c>
      <c r="H14" s="47" t="s">
        <v>1198</v>
      </c>
      <c r="I14" s="2" t="s">
        <v>42</v>
      </c>
      <c r="J14" s="19" t="s">
        <v>320</v>
      </c>
      <c r="K14" s="19" t="s">
        <v>1761</v>
      </c>
      <c r="L14" s="2" t="s">
        <v>427</v>
      </c>
    </row>
    <row r="15" spans="7:14" x14ac:dyDescent="0.35">
      <c r="G15" s="61">
        <v>56944229636</v>
      </c>
      <c r="H15" s="47" t="s">
        <v>1340</v>
      </c>
      <c r="I15" s="2" t="s">
        <v>285</v>
      </c>
      <c r="J15" s="19" t="s">
        <v>286</v>
      </c>
      <c r="K15" s="19" t="s">
        <v>1761</v>
      </c>
      <c r="L15" s="2" t="s">
        <v>1341</v>
      </c>
    </row>
    <row r="16" spans="7:14" x14ac:dyDescent="0.35">
      <c r="G16" s="21">
        <v>56931869029</v>
      </c>
      <c r="H16" s="47" t="s">
        <v>947</v>
      </c>
      <c r="I16" s="2" t="s">
        <v>492</v>
      </c>
      <c r="J16" s="19" t="s">
        <v>136</v>
      </c>
      <c r="K16" s="19" t="s">
        <v>1761</v>
      </c>
      <c r="L16" s="2" t="s">
        <v>198</v>
      </c>
      <c r="M16" s="19"/>
      <c r="N16" s="2"/>
    </row>
    <row r="17" spans="7:14" x14ac:dyDescent="0.35">
      <c r="G17" s="54">
        <v>56932010845</v>
      </c>
      <c r="H17" s="47" t="s">
        <v>954</v>
      </c>
      <c r="I17" s="2" t="s">
        <v>492</v>
      </c>
      <c r="J17" s="19" t="s">
        <v>136</v>
      </c>
      <c r="K17" s="19" t="s">
        <v>1761</v>
      </c>
      <c r="L17" s="2" t="s">
        <v>138</v>
      </c>
      <c r="M17" s="19"/>
      <c r="N17" s="2"/>
    </row>
    <row r="18" spans="7:14" x14ac:dyDescent="0.35">
      <c r="G18" s="63">
        <v>56942132987</v>
      </c>
      <c r="H18" s="62" t="s">
        <v>1036</v>
      </c>
      <c r="I18" s="2" t="s">
        <v>492</v>
      </c>
      <c r="J18" s="19" t="s">
        <v>136</v>
      </c>
      <c r="K18" s="19" t="s">
        <v>1761</v>
      </c>
      <c r="L18" s="2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C8BA-6BF6-47DF-8D90-4CB7A99E9278}">
  <dimension ref="C1:J6"/>
  <sheetViews>
    <sheetView workbookViewId="0">
      <selection activeCell="F15" sqref="F15"/>
    </sheetView>
  </sheetViews>
  <sheetFormatPr baseColWidth="10" defaultRowHeight="14.5" x14ac:dyDescent="0.35"/>
  <cols>
    <col min="3" max="3" width="12" bestFit="1" customWidth="1"/>
    <col min="4" max="4" width="23.26953125" bestFit="1" customWidth="1"/>
    <col min="6" max="6" width="13" bestFit="1" customWidth="1"/>
    <col min="7" max="7" width="17.7265625" bestFit="1" customWidth="1"/>
    <col min="8" max="8" width="20.7265625" bestFit="1" customWidth="1"/>
    <col min="9" max="9" width="14.54296875" bestFit="1" customWidth="1"/>
  </cols>
  <sheetData>
    <row r="1" spans="3:10" x14ac:dyDescent="0.35">
      <c r="F1" t="s">
        <v>1779</v>
      </c>
      <c r="G1" t="s">
        <v>1780</v>
      </c>
      <c r="H1" t="s">
        <v>1781</v>
      </c>
      <c r="I1" t="s">
        <v>1782</v>
      </c>
    </row>
    <row r="2" spans="3:10" x14ac:dyDescent="0.35">
      <c r="C2">
        <v>56985805693</v>
      </c>
      <c r="D2" t="s">
        <v>1777</v>
      </c>
      <c r="E2" t="s">
        <v>1778</v>
      </c>
      <c r="F2" s="60" t="s">
        <v>1783</v>
      </c>
      <c r="G2" s="60" t="s">
        <v>1784</v>
      </c>
      <c r="H2" t="s">
        <v>1785</v>
      </c>
      <c r="I2" t="s">
        <v>1786</v>
      </c>
      <c r="J2" t="s">
        <v>1787</v>
      </c>
    </row>
    <row r="3" spans="3:10" x14ac:dyDescent="0.35">
      <c r="C3">
        <v>56985809963</v>
      </c>
      <c r="D3" t="s">
        <v>1777</v>
      </c>
      <c r="E3" t="s">
        <v>1778</v>
      </c>
      <c r="F3" s="60" t="s">
        <v>1788</v>
      </c>
      <c r="G3" s="60" t="s">
        <v>1789</v>
      </c>
      <c r="H3" t="s">
        <v>1790</v>
      </c>
      <c r="I3" t="s">
        <v>1791</v>
      </c>
      <c r="J3" t="s">
        <v>1172</v>
      </c>
    </row>
    <row r="4" spans="3:10" x14ac:dyDescent="0.35">
      <c r="C4">
        <v>56985823208</v>
      </c>
      <c r="D4" t="s">
        <v>1777</v>
      </c>
      <c r="E4" t="s">
        <v>1778</v>
      </c>
      <c r="F4" s="60" t="s">
        <v>1792</v>
      </c>
      <c r="G4" s="60" t="s">
        <v>1793</v>
      </c>
      <c r="H4" t="s">
        <v>1794</v>
      </c>
      <c r="I4" t="s">
        <v>1795</v>
      </c>
      <c r="J4" t="s">
        <v>1796</v>
      </c>
    </row>
    <row r="5" spans="3:10" x14ac:dyDescent="0.35">
      <c r="C5">
        <v>56985823863</v>
      </c>
      <c r="D5" t="s">
        <v>1777</v>
      </c>
      <c r="E5" t="s">
        <v>1778</v>
      </c>
      <c r="F5" s="60" t="s">
        <v>1797</v>
      </c>
      <c r="G5" s="60" t="s">
        <v>1798</v>
      </c>
      <c r="H5" t="s">
        <v>1799</v>
      </c>
      <c r="I5" t="s">
        <v>1800</v>
      </c>
      <c r="J5" t="s">
        <v>1801</v>
      </c>
    </row>
    <row r="6" spans="3:10" x14ac:dyDescent="0.35">
      <c r="C6">
        <v>56985823694</v>
      </c>
      <c r="D6" t="s">
        <v>1777</v>
      </c>
      <c r="E6" t="s">
        <v>1778</v>
      </c>
      <c r="F6" s="60" t="s">
        <v>1802</v>
      </c>
      <c r="G6" s="60" t="s">
        <v>1803</v>
      </c>
      <c r="H6" t="s">
        <v>1804</v>
      </c>
      <c r="I6" t="s">
        <v>1805</v>
      </c>
      <c r="J6" t="s">
        <v>1806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50E8-6082-4C94-BEE0-ECEFDC1802D1}">
  <dimension ref="A1:AB120"/>
  <sheetViews>
    <sheetView workbookViewId="0">
      <pane ySplit="1" topLeftCell="A35" activePane="bottomLeft" state="frozen"/>
      <selection pane="bottomLeft" activeCell="E101" sqref="E101"/>
    </sheetView>
  </sheetViews>
  <sheetFormatPr baseColWidth="10" defaultRowHeight="14.5" x14ac:dyDescent="0.35"/>
  <cols>
    <col min="5" max="5" width="12.1796875" bestFit="1" customWidth="1"/>
    <col min="20" max="20" width="20.81640625" bestFit="1" customWidth="1"/>
  </cols>
  <sheetData>
    <row r="1" spans="1:27" ht="44" thickBot="1" x14ac:dyDescent="0.4">
      <c r="A1" s="4" t="s">
        <v>1729</v>
      </c>
      <c r="B1" s="4" t="s">
        <v>1730</v>
      </c>
      <c r="C1" s="4" t="s">
        <v>1731</v>
      </c>
      <c r="D1" s="4" t="s">
        <v>1732</v>
      </c>
      <c r="E1" s="4" t="s">
        <v>1733</v>
      </c>
      <c r="F1" s="4" t="s">
        <v>1734</v>
      </c>
      <c r="G1" s="4" t="s">
        <v>1735</v>
      </c>
      <c r="H1" s="4" t="s">
        <v>1736</v>
      </c>
      <c r="I1" s="4" t="s">
        <v>1737</v>
      </c>
      <c r="J1" s="4" t="s">
        <v>1738</v>
      </c>
      <c r="K1" s="4" t="s">
        <v>1739</v>
      </c>
      <c r="L1" s="4" t="s">
        <v>1740</v>
      </c>
      <c r="M1" s="4" t="s">
        <v>1741</v>
      </c>
      <c r="N1" s="4" t="s">
        <v>1742</v>
      </c>
      <c r="O1" s="4" t="s">
        <v>1743</v>
      </c>
      <c r="P1" s="4" t="s">
        <v>1744</v>
      </c>
      <c r="Q1" s="4" t="s">
        <v>1745</v>
      </c>
      <c r="R1" s="4" t="s">
        <v>1746</v>
      </c>
      <c r="S1" s="4" t="s">
        <v>1747</v>
      </c>
      <c r="T1" s="4" t="s">
        <v>1748</v>
      </c>
      <c r="U1" s="4" t="s">
        <v>1749</v>
      </c>
      <c r="V1" s="4" t="s">
        <v>1750</v>
      </c>
      <c r="W1" s="4" t="s">
        <v>1751</v>
      </c>
      <c r="X1" s="4" t="s">
        <v>1752</v>
      </c>
      <c r="Y1" s="4" t="s">
        <v>1753</v>
      </c>
      <c r="Z1" s="4" t="s">
        <v>1754</v>
      </c>
      <c r="AA1" s="4" t="s">
        <v>1755</v>
      </c>
    </row>
    <row r="2" spans="1:27" x14ac:dyDescent="0.35">
      <c r="A2" s="13">
        <v>1</v>
      </c>
      <c r="B2" s="14" t="s">
        <v>0</v>
      </c>
      <c r="C2" s="2" t="s">
        <v>1</v>
      </c>
      <c r="D2" s="2">
        <v>764518225</v>
      </c>
      <c r="E2" s="2">
        <v>56933927229</v>
      </c>
      <c r="F2" s="15">
        <v>43819</v>
      </c>
      <c r="G2" s="15">
        <v>44652</v>
      </c>
      <c r="H2" s="16">
        <v>27</v>
      </c>
      <c r="I2" s="14" t="s">
        <v>2</v>
      </c>
      <c r="J2" s="2" t="s">
        <v>73</v>
      </c>
      <c r="K2" s="2" t="s">
        <v>74</v>
      </c>
      <c r="L2" s="2" t="s">
        <v>21</v>
      </c>
      <c r="M2" s="17">
        <v>43819</v>
      </c>
      <c r="N2" s="15">
        <v>44706</v>
      </c>
      <c r="O2" s="16">
        <v>29</v>
      </c>
      <c r="P2" s="18">
        <v>11</v>
      </c>
      <c r="Q2" s="15" t="s">
        <v>1756</v>
      </c>
      <c r="R2" s="2" t="s">
        <v>6</v>
      </c>
      <c r="S2" s="2" t="s">
        <v>7</v>
      </c>
      <c r="T2" s="2" t="s">
        <v>75</v>
      </c>
      <c r="U2" s="2" t="s">
        <v>75</v>
      </c>
      <c r="V2" s="19" t="s">
        <v>75</v>
      </c>
      <c r="W2" s="2" t="s">
        <v>75</v>
      </c>
      <c r="X2" s="19" t="s">
        <v>75</v>
      </c>
      <c r="Y2" s="2" t="s">
        <v>75</v>
      </c>
      <c r="Z2" s="21" t="s">
        <v>75</v>
      </c>
      <c r="AA2" s="2" t="s">
        <v>76</v>
      </c>
    </row>
    <row r="3" spans="1:27" x14ac:dyDescent="0.35">
      <c r="A3" s="5">
        <v>2</v>
      </c>
      <c r="B3" s="6" t="s">
        <v>0</v>
      </c>
      <c r="C3" s="1" t="s">
        <v>1</v>
      </c>
      <c r="D3" s="1">
        <v>764518225</v>
      </c>
      <c r="E3" s="1">
        <v>56944374804</v>
      </c>
      <c r="F3" s="7">
        <v>43830</v>
      </c>
      <c r="G3" s="7">
        <v>44652</v>
      </c>
      <c r="H3" s="8">
        <v>27</v>
      </c>
      <c r="I3" s="6" t="s">
        <v>2</v>
      </c>
      <c r="J3" s="1" t="s">
        <v>140</v>
      </c>
      <c r="K3" s="1" t="s">
        <v>141</v>
      </c>
      <c r="L3" s="1" t="s">
        <v>21</v>
      </c>
      <c r="M3" s="9">
        <v>43830</v>
      </c>
      <c r="N3" s="7">
        <v>44706</v>
      </c>
      <c r="O3" s="8">
        <v>28</v>
      </c>
      <c r="P3" s="10">
        <v>10</v>
      </c>
      <c r="Q3" s="7" t="s">
        <v>1756</v>
      </c>
      <c r="R3" s="1" t="s">
        <v>6</v>
      </c>
      <c r="S3" s="1" t="s">
        <v>7</v>
      </c>
      <c r="T3" s="1" t="s">
        <v>75</v>
      </c>
      <c r="U3" s="1" t="s">
        <v>75</v>
      </c>
      <c r="V3" s="11" t="s">
        <v>75</v>
      </c>
      <c r="W3" s="1" t="s">
        <v>75</v>
      </c>
      <c r="X3" s="11" t="s">
        <v>75</v>
      </c>
      <c r="Y3" s="1" t="s">
        <v>75</v>
      </c>
      <c r="Z3" s="26" t="s">
        <v>75</v>
      </c>
      <c r="AA3" s="1" t="s">
        <v>76</v>
      </c>
    </row>
    <row r="4" spans="1:27" x14ac:dyDescent="0.35">
      <c r="A4" s="5">
        <v>3</v>
      </c>
      <c r="B4" s="6" t="s">
        <v>0</v>
      </c>
      <c r="C4" s="1" t="s">
        <v>1</v>
      </c>
      <c r="D4" s="1">
        <v>764518225</v>
      </c>
      <c r="E4" s="1">
        <v>56944440517</v>
      </c>
      <c r="F4" s="7">
        <v>43720</v>
      </c>
      <c r="G4" s="7">
        <v>44652</v>
      </c>
      <c r="H4" s="8">
        <v>30</v>
      </c>
      <c r="I4" s="6" t="s">
        <v>2</v>
      </c>
      <c r="J4" s="1" t="s">
        <v>147</v>
      </c>
      <c r="K4" s="1" t="s">
        <v>148</v>
      </c>
      <c r="L4" s="1" t="s">
        <v>5</v>
      </c>
      <c r="M4" s="9">
        <v>43720</v>
      </c>
      <c r="N4" s="7">
        <v>44706</v>
      </c>
      <c r="O4" s="8">
        <v>32</v>
      </c>
      <c r="P4" s="10">
        <v>14</v>
      </c>
      <c r="Q4" s="7" t="s">
        <v>1756</v>
      </c>
      <c r="R4" s="1" t="s">
        <v>6</v>
      </c>
      <c r="S4" s="1" t="s">
        <v>7</v>
      </c>
      <c r="T4" s="1" t="s">
        <v>75</v>
      </c>
      <c r="U4" s="1" t="s">
        <v>75</v>
      </c>
      <c r="V4" s="11" t="s">
        <v>75</v>
      </c>
      <c r="W4" s="1" t="s">
        <v>75</v>
      </c>
      <c r="X4" s="11" t="s">
        <v>75</v>
      </c>
      <c r="Y4" s="1" t="s">
        <v>75</v>
      </c>
      <c r="Z4" s="26" t="s">
        <v>75</v>
      </c>
      <c r="AA4" s="1" t="s">
        <v>76</v>
      </c>
    </row>
    <row r="5" spans="1:27" x14ac:dyDescent="0.35">
      <c r="A5" s="5">
        <v>4</v>
      </c>
      <c r="B5" s="6" t="s">
        <v>0</v>
      </c>
      <c r="C5" s="1" t="s">
        <v>1</v>
      </c>
      <c r="D5" s="1">
        <v>764518225</v>
      </c>
      <c r="E5" s="1">
        <v>56944526282</v>
      </c>
      <c r="F5" s="7">
        <v>43866</v>
      </c>
      <c r="G5" s="7">
        <v>44652</v>
      </c>
      <c r="H5" s="8">
        <v>25</v>
      </c>
      <c r="I5" s="6" t="s">
        <v>2</v>
      </c>
      <c r="J5" s="1" t="s">
        <v>154</v>
      </c>
      <c r="K5" s="1" t="s">
        <v>155</v>
      </c>
      <c r="L5" s="1" t="s">
        <v>21</v>
      </c>
      <c r="M5" s="9">
        <v>43866</v>
      </c>
      <c r="N5" s="7">
        <v>44706</v>
      </c>
      <c r="O5" s="8">
        <v>27</v>
      </c>
      <c r="P5" s="10">
        <v>9</v>
      </c>
      <c r="Q5" s="7" t="s">
        <v>1756</v>
      </c>
      <c r="R5" s="1" t="s">
        <v>6</v>
      </c>
      <c r="S5" s="1" t="s">
        <v>7</v>
      </c>
      <c r="T5" s="1" t="s">
        <v>75</v>
      </c>
      <c r="U5" s="1" t="s">
        <v>75</v>
      </c>
      <c r="V5" s="11" t="s">
        <v>75</v>
      </c>
      <c r="W5" s="1" t="s">
        <v>75</v>
      </c>
      <c r="X5" s="11" t="s">
        <v>75</v>
      </c>
      <c r="Y5" s="1" t="s">
        <v>75</v>
      </c>
      <c r="Z5" s="26" t="s">
        <v>75</v>
      </c>
      <c r="AA5" s="1" t="s">
        <v>76</v>
      </c>
    </row>
    <row r="6" spans="1:27" x14ac:dyDescent="0.35">
      <c r="A6" s="5">
        <v>5</v>
      </c>
      <c r="B6" s="6" t="s">
        <v>0</v>
      </c>
      <c r="C6" s="1" t="s">
        <v>1</v>
      </c>
      <c r="D6" s="1">
        <v>764518225</v>
      </c>
      <c r="E6" s="1">
        <v>56944941879</v>
      </c>
      <c r="F6" s="7">
        <v>43819</v>
      </c>
      <c r="G6" s="7">
        <v>44652</v>
      </c>
      <c r="H6" s="8">
        <v>27</v>
      </c>
      <c r="I6" s="6" t="s">
        <v>2</v>
      </c>
      <c r="J6" s="1" t="s">
        <v>159</v>
      </c>
      <c r="K6" s="1" t="s">
        <v>160</v>
      </c>
      <c r="L6" s="1" t="s">
        <v>21</v>
      </c>
      <c r="M6" s="9">
        <v>43819</v>
      </c>
      <c r="N6" s="7">
        <v>44706</v>
      </c>
      <c r="O6" s="8">
        <v>29</v>
      </c>
      <c r="P6" s="10">
        <v>11</v>
      </c>
      <c r="Q6" s="7" t="s">
        <v>1756</v>
      </c>
      <c r="R6" s="1" t="s">
        <v>6</v>
      </c>
      <c r="S6" s="1" t="s">
        <v>7</v>
      </c>
      <c r="T6" s="1" t="s">
        <v>75</v>
      </c>
      <c r="U6" s="1" t="s">
        <v>75</v>
      </c>
      <c r="V6" s="11" t="s">
        <v>75</v>
      </c>
      <c r="W6" s="1" t="s">
        <v>75</v>
      </c>
      <c r="X6" s="11" t="s">
        <v>75</v>
      </c>
      <c r="Y6" s="1" t="s">
        <v>75</v>
      </c>
      <c r="Z6" s="26" t="s">
        <v>75</v>
      </c>
      <c r="AA6" s="1" t="s">
        <v>76</v>
      </c>
    </row>
    <row r="7" spans="1:27" x14ac:dyDescent="0.35">
      <c r="A7" s="5">
        <v>6</v>
      </c>
      <c r="B7" s="6" t="s">
        <v>0</v>
      </c>
      <c r="C7" s="1" t="s">
        <v>1</v>
      </c>
      <c r="D7" s="1">
        <v>764518225</v>
      </c>
      <c r="E7" s="1">
        <v>56952363834</v>
      </c>
      <c r="F7" s="7">
        <v>43804</v>
      </c>
      <c r="G7" s="7">
        <v>44652</v>
      </c>
      <c r="H7" s="8">
        <v>27</v>
      </c>
      <c r="I7" s="6" t="s">
        <v>2</v>
      </c>
      <c r="J7" s="1" t="s">
        <v>208</v>
      </c>
      <c r="K7" s="1" t="s">
        <v>209</v>
      </c>
      <c r="L7" s="1" t="s">
        <v>210</v>
      </c>
      <c r="M7" s="9">
        <v>43804</v>
      </c>
      <c r="N7" s="7">
        <v>44706</v>
      </c>
      <c r="O7" s="8">
        <v>29</v>
      </c>
      <c r="P7" s="10">
        <v>11</v>
      </c>
      <c r="Q7" s="7" t="s">
        <v>1756</v>
      </c>
      <c r="R7" s="1" t="s">
        <v>6</v>
      </c>
      <c r="S7" s="1" t="s">
        <v>7</v>
      </c>
      <c r="T7" s="1" t="s">
        <v>75</v>
      </c>
      <c r="U7" s="1" t="s">
        <v>75</v>
      </c>
      <c r="V7" s="11" t="s">
        <v>75</v>
      </c>
      <c r="W7" s="1" t="s">
        <v>75</v>
      </c>
      <c r="X7" s="11" t="s">
        <v>75</v>
      </c>
      <c r="Y7" s="1" t="s">
        <v>75</v>
      </c>
      <c r="Z7" s="26" t="s">
        <v>75</v>
      </c>
      <c r="AA7" s="1" t="s">
        <v>76</v>
      </c>
    </row>
    <row r="8" spans="1:27" x14ac:dyDescent="0.35">
      <c r="A8" s="5">
        <v>7</v>
      </c>
      <c r="B8" s="6" t="s">
        <v>0</v>
      </c>
      <c r="C8" s="1" t="s">
        <v>1</v>
      </c>
      <c r="D8" s="1">
        <v>764518225</v>
      </c>
      <c r="E8" s="1">
        <v>56953263909</v>
      </c>
      <c r="F8" s="7">
        <v>43693</v>
      </c>
      <c r="G8" s="7">
        <v>44652</v>
      </c>
      <c r="H8" s="8">
        <v>31</v>
      </c>
      <c r="I8" s="6" t="s">
        <v>2</v>
      </c>
      <c r="J8" s="1" t="s">
        <v>217</v>
      </c>
      <c r="K8" s="1" t="s">
        <v>218</v>
      </c>
      <c r="L8" s="1" t="s">
        <v>5</v>
      </c>
      <c r="M8" s="9">
        <v>43693</v>
      </c>
      <c r="N8" s="7">
        <v>44706</v>
      </c>
      <c r="O8" s="8">
        <v>33</v>
      </c>
      <c r="P8" s="10">
        <v>15</v>
      </c>
      <c r="Q8" s="7" t="s">
        <v>1756</v>
      </c>
      <c r="R8" s="1" t="s">
        <v>6</v>
      </c>
      <c r="S8" s="1" t="s">
        <v>7</v>
      </c>
      <c r="T8" s="1" t="s">
        <v>219</v>
      </c>
      <c r="U8" s="1" t="s">
        <v>220</v>
      </c>
      <c r="V8" s="11" t="s">
        <v>215</v>
      </c>
      <c r="W8" s="1" t="s">
        <v>11</v>
      </c>
      <c r="X8" s="11">
        <v>120201</v>
      </c>
      <c r="Y8" s="1" t="s">
        <v>216</v>
      </c>
      <c r="Z8" s="12" t="s">
        <v>75</v>
      </c>
      <c r="AA8" s="1" t="s">
        <v>13</v>
      </c>
    </row>
    <row r="9" spans="1:27" x14ac:dyDescent="0.35">
      <c r="A9" s="5">
        <v>8</v>
      </c>
      <c r="B9" s="6" t="s">
        <v>0</v>
      </c>
      <c r="C9" s="1" t="s">
        <v>1</v>
      </c>
      <c r="D9" s="1">
        <v>764518225</v>
      </c>
      <c r="E9" s="1">
        <v>56957485325</v>
      </c>
      <c r="F9" s="7">
        <v>43684</v>
      </c>
      <c r="G9" s="7">
        <v>44652</v>
      </c>
      <c r="H9" s="8">
        <v>31</v>
      </c>
      <c r="I9" s="6" t="s">
        <v>2</v>
      </c>
      <c r="J9" s="1" t="s">
        <v>232</v>
      </c>
      <c r="K9" s="1" t="s">
        <v>233</v>
      </c>
      <c r="L9" s="1" t="s">
        <v>21</v>
      </c>
      <c r="M9" s="9">
        <v>43684</v>
      </c>
      <c r="N9" s="7">
        <v>44706</v>
      </c>
      <c r="O9" s="8">
        <v>33</v>
      </c>
      <c r="P9" s="10">
        <v>15</v>
      </c>
      <c r="Q9" s="7" t="s">
        <v>1756</v>
      </c>
      <c r="R9" s="1" t="s">
        <v>6</v>
      </c>
      <c r="S9" s="1" t="s">
        <v>7</v>
      </c>
      <c r="T9" s="1" t="s">
        <v>75</v>
      </c>
      <c r="U9" s="1" t="s">
        <v>75</v>
      </c>
      <c r="V9" s="11" t="s">
        <v>75</v>
      </c>
      <c r="W9" s="1" t="s">
        <v>75</v>
      </c>
      <c r="X9" s="11" t="s">
        <v>75</v>
      </c>
      <c r="Y9" s="1" t="s">
        <v>75</v>
      </c>
      <c r="Z9" s="26" t="s">
        <v>75</v>
      </c>
      <c r="AA9" s="1" t="s">
        <v>76</v>
      </c>
    </row>
    <row r="10" spans="1:27" x14ac:dyDescent="0.35">
      <c r="A10" s="13">
        <v>9</v>
      </c>
      <c r="B10" s="14" t="s">
        <v>0</v>
      </c>
      <c r="C10" s="2" t="s">
        <v>1</v>
      </c>
      <c r="D10" s="2">
        <v>764518225</v>
      </c>
      <c r="E10" s="2">
        <v>56957488770</v>
      </c>
      <c r="F10" s="15">
        <v>44068</v>
      </c>
      <c r="G10" s="15">
        <v>44652</v>
      </c>
      <c r="H10" s="16">
        <v>19</v>
      </c>
      <c r="I10" s="14" t="s">
        <v>2</v>
      </c>
      <c r="J10" s="2" t="s">
        <v>234</v>
      </c>
      <c r="K10" s="2" t="s">
        <v>235</v>
      </c>
      <c r="L10" s="2" t="s">
        <v>47</v>
      </c>
      <c r="M10" s="17">
        <v>44068</v>
      </c>
      <c r="N10" s="15">
        <v>44706</v>
      </c>
      <c r="O10" s="16">
        <v>21</v>
      </c>
      <c r="P10" s="18">
        <v>3</v>
      </c>
      <c r="Q10" s="15" t="s">
        <v>1756</v>
      </c>
      <c r="R10" s="2" t="s">
        <v>6</v>
      </c>
      <c r="S10" s="2" t="s">
        <v>7</v>
      </c>
      <c r="T10" s="2" t="s">
        <v>75</v>
      </c>
      <c r="U10" s="2" t="s">
        <v>75</v>
      </c>
      <c r="V10" s="19" t="s">
        <v>75</v>
      </c>
      <c r="W10" s="2" t="s">
        <v>75</v>
      </c>
      <c r="X10" s="19" t="s">
        <v>75</v>
      </c>
      <c r="Y10" s="2" t="s">
        <v>75</v>
      </c>
      <c r="Z10" s="21" t="s">
        <v>75</v>
      </c>
      <c r="AA10" s="2" t="s">
        <v>76</v>
      </c>
    </row>
    <row r="11" spans="1:27" x14ac:dyDescent="0.35">
      <c r="A11" s="5">
        <v>10</v>
      </c>
      <c r="B11" s="6" t="s">
        <v>0</v>
      </c>
      <c r="C11" s="1" t="s">
        <v>1</v>
      </c>
      <c r="D11" s="1">
        <v>764518225</v>
      </c>
      <c r="E11" s="1">
        <v>56958749082</v>
      </c>
      <c r="F11" s="7">
        <v>44461</v>
      </c>
      <c r="G11" s="7">
        <v>44652</v>
      </c>
      <c r="H11" s="8">
        <v>6</v>
      </c>
      <c r="I11" s="6" t="s">
        <v>2</v>
      </c>
      <c r="J11" s="1" t="s">
        <v>242</v>
      </c>
      <c r="K11" s="1" t="s">
        <v>243</v>
      </c>
      <c r="L11" s="1" t="s">
        <v>244</v>
      </c>
      <c r="M11" s="9">
        <v>44461</v>
      </c>
      <c r="N11" s="7">
        <v>44706</v>
      </c>
      <c r="O11" s="8">
        <v>8</v>
      </c>
      <c r="P11" s="10">
        <v>-10</v>
      </c>
      <c r="Q11" s="7" t="s">
        <v>1757</v>
      </c>
      <c r="R11" s="1" t="s">
        <v>245</v>
      </c>
      <c r="S11" s="1" t="s">
        <v>246</v>
      </c>
      <c r="T11" s="1" t="s">
        <v>75</v>
      </c>
      <c r="U11" s="1" t="s">
        <v>75</v>
      </c>
      <c r="V11" s="11" t="s">
        <v>75</v>
      </c>
      <c r="W11" s="1" t="s">
        <v>75</v>
      </c>
      <c r="X11" s="11" t="s">
        <v>75</v>
      </c>
      <c r="Y11" s="1" t="s">
        <v>75</v>
      </c>
      <c r="Z11" s="26" t="s">
        <v>75</v>
      </c>
      <c r="AA11" s="1" t="s">
        <v>76</v>
      </c>
    </row>
    <row r="12" spans="1:27" x14ac:dyDescent="0.35">
      <c r="A12" s="5">
        <v>11</v>
      </c>
      <c r="B12" s="6" t="s">
        <v>0</v>
      </c>
      <c r="C12" s="1" t="s">
        <v>1</v>
      </c>
      <c r="D12" s="1">
        <v>764518225</v>
      </c>
      <c r="E12" s="1">
        <v>56958750629</v>
      </c>
      <c r="F12" s="7">
        <v>44461</v>
      </c>
      <c r="G12" s="7">
        <v>44652</v>
      </c>
      <c r="H12" s="8">
        <v>6</v>
      </c>
      <c r="I12" s="6" t="s">
        <v>2</v>
      </c>
      <c r="J12" s="1" t="s">
        <v>253</v>
      </c>
      <c r="K12" s="1" t="s">
        <v>254</v>
      </c>
      <c r="L12" s="1" t="s">
        <v>244</v>
      </c>
      <c r="M12" s="9">
        <v>44461</v>
      </c>
      <c r="N12" s="7">
        <v>44706</v>
      </c>
      <c r="O12" s="8">
        <v>8</v>
      </c>
      <c r="P12" s="10">
        <v>-10</v>
      </c>
      <c r="Q12" s="7" t="s">
        <v>1757</v>
      </c>
      <c r="R12" s="1" t="s">
        <v>245</v>
      </c>
      <c r="S12" s="1" t="s">
        <v>246</v>
      </c>
      <c r="T12" s="1" t="s">
        <v>255</v>
      </c>
      <c r="U12" s="1" t="s">
        <v>256</v>
      </c>
      <c r="V12" s="11" t="s">
        <v>10</v>
      </c>
      <c r="W12" s="1" t="s">
        <v>251</v>
      </c>
      <c r="X12" s="11">
        <v>120267</v>
      </c>
      <c r="Y12" s="1" t="s">
        <v>257</v>
      </c>
      <c r="Z12" s="12" t="s">
        <v>75</v>
      </c>
      <c r="AA12" s="1" t="s">
        <v>13</v>
      </c>
    </row>
    <row r="13" spans="1:27" x14ac:dyDescent="0.35">
      <c r="A13" s="5">
        <v>12</v>
      </c>
      <c r="B13" s="6" t="s">
        <v>0</v>
      </c>
      <c r="C13" s="1" t="s">
        <v>1</v>
      </c>
      <c r="D13" s="1">
        <v>764518225</v>
      </c>
      <c r="E13" s="1">
        <v>56958752701</v>
      </c>
      <c r="F13" s="7">
        <v>44461</v>
      </c>
      <c r="G13" s="7">
        <v>44652</v>
      </c>
      <c r="H13" s="8">
        <v>6</v>
      </c>
      <c r="I13" s="6" t="s">
        <v>2</v>
      </c>
      <c r="J13" s="1" t="s">
        <v>261</v>
      </c>
      <c r="K13" s="1" t="s">
        <v>262</v>
      </c>
      <c r="L13" s="1" t="s">
        <v>244</v>
      </c>
      <c r="M13" s="9">
        <v>44461</v>
      </c>
      <c r="N13" s="7">
        <v>44706</v>
      </c>
      <c r="O13" s="8">
        <v>8</v>
      </c>
      <c r="P13" s="10">
        <v>-10</v>
      </c>
      <c r="Q13" s="7" t="s">
        <v>1757</v>
      </c>
      <c r="R13" s="1" t="s">
        <v>245</v>
      </c>
      <c r="S13" s="1" t="s">
        <v>246</v>
      </c>
      <c r="T13" s="1" t="s">
        <v>263</v>
      </c>
      <c r="U13" s="1" t="s">
        <v>264</v>
      </c>
      <c r="V13" s="11" t="s">
        <v>10</v>
      </c>
      <c r="W13" s="1" t="s">
        <v>251</v>
      </c>
      <c r="X13" s="11">
        <v>120265</v>
      </c>
      <c r="Y13" s="1" t="s">
        <v>265</v>
      </c>
      <c r="Z13" s="12" t="s">
        <v>75</v>
      </c>
      <c r="AA13" s="1" t="s">
        <v>13</v>
      </c>
    </row>
    <row r="14" spans="1:27" x14ac:dyDescent="0.35">
      <c r="A14" s="13">
        <v>13</v>
      </c>
      <c r="B14" s="14" t="s">
        <v>0</v>
      </c>
      <c r="C14" s="2" t="s">
        <v>1</v>
      </c>
      <c r="D14" s="2">
        <v>764518225</v>
      </c>
      <c r="E14" s="2">
        <v>56958754632</v>
      </c>
      <c r="F14" s="15">
        <v>44461</v>
      </c>
      <c r="G14" s="15">
        <v>44652</v>
      </c>
      <c r="H14" s="16">
        <v>6</v>
      </c>
      <c r="I14" s="13" t="s">
        <v>2</v>
      </c>
      <c r="J14" s="2" t="s">
        <v>266</v>
      </c>
      <c r="K14" s="2" t="s">
        <v>267</v>
      </c>
      <c r="L14" s="2" t="s">
        <v>244</v>
      </c>
      <c r="M14" s="17">
        <v>44461</v>
      </c>
      <c r="N14" s="15">
        <v>44706</v>
      </c>
      <c r="O14" s="16">
        <v>8</v>
      </c>
      <c r="P14" s="18">
        <v>-10</v>
      </c>
      <c r="Q14" s="15" t="s">
        <v>1757</v>
      </c>
      <c r="R14" s="2" t="s">
        <v>245</v>
      </c>
      <c r="S14" s="2" t="s">
        <v>246</v>
      </c>
      <c r="T14" s="2" t="s">
        <v>75</v>
      </c>
      <c r="U14" s="2" t="s">
        <v>75</v>
      </c>
      <c r="V14" s="19" t="s">
        <v>75</v>
      </c>
      <c r="W14" s="2" t="s">
        <v>75</v>
      </c>
      <c r="X14" s="19" t="s">
        <v>75</v>
      </c>
      <c r="Y14" s="2" t="s">
        <v>75</v>
      </c>
      <c r="Z14" s="21" t="s">
        <v>75</v>
      </c>
      <c r="AA14" s="2" t="s">
        <v>76</v>
      </c>
    </row>
    <row r="15" spans="1:27" x14ac:dyDescent="0.35">
      <c r="A15" s="5">
        <v>14</v>
      </c>
      <c r="B15" s="6" t="s">
        <v>0</v>
      </c>
      <c r="C15" s="1" t="s">
        <v>1</v>
      </c>
      <c r="D15" s="1">
        <v>764518225</v>
      </c>
      <c r="E15" s="1">
        <v>56964630916</v>
      </c>
      <c r="F15" s="7">
        <v>44588</v>
      </c>
      <c r="G15" s="7">
        <v>44652</v>
      </c>
      <c r="H15" s="8">
        <v>2</v>
      </c>
      <c r="I15" s="6" t="s">
        <v>2</v>
      </c>
      <c r="J15" s="1" t="s">
        <v>268</v>
      </c>
      <c r="K15" s="1" t="s">
        <v>269</v>
      </c>
      <c r="L15" s="1" t="s">
        <v>270</v>
      </c>
      <c r="M15" s="9">
        <v>44588</v>
      </c>
      <c r="N15" s="7">
        <v>44706</v>
      </c>
      <c r="O15" s="8">
        <v>3</v>
      </c>
      <c r="P15" s="10">
        <v>-15</v>
      </c>
      <c r="Q15" s="7" t="s">
        <v>1757</v>
      </c>
      <c r="R15" s="1" t="s">
        <v>6</v>
      </c>
      <c r="S15" s="1" t="s">
        <v>7</v>
      </c>
      <c r="T15" s="1" t="s">
        <v>75</v>
      </c>
      <c r="U15" s="1" t="s">
        <v>75</v>
      </c>
      <c r="V15" s="11" t="s">
        <v>75</v>
      </c>
      <c r="W15" s="1" t="s">
        <v>75</v>
      </c>
      <c r="X15" s="11" t="s">
        <v>75</v>
      </c>
      <c r="Y15" s="1" t="s">
        <v>75</v>
      </c>
      <c r="Z15" s="26" t="s">
        <v>75</v>
      </c>
      <c r="AA15" s="1" t="s">
        <v>76</v>
      </c>
    </row>
    <row r="16" spans="1:27" x14ac:dyDescent="0.35">
      <c r="A16" s="5">
        <v>15</v>
      </c>
      <c r="B16" s="6" t="s">
        <v>0</v>
      </c>
      <c r="C16" s="1" t="s">
        <v>1</v>
      </c>
      <c r="D16" s="1">
        <v>764518225</v>
      </c>
      <c r="E16" s="1">
        <v>56966281608</v>
      </c>
      <c r="F16" s="7">
        <v>43819</v>
      </c>
      <c r="G16" s="7">
        <v>44652</v>
      </c>
      <c r="H16" s="8">
        <v>27</v>
      </c>
      <c r="I16" s="6" t="s">
        <v>2</v>
      </c>
      <c r="J16" s="1" t="s">
        <v>289</v>
      </c>
      <c r="K16" s="1" t="s">
        <v>290</v>
      </c>
      <c r="L16" s="1" t="s">
        <v>21</v>
      </c>
      <c r="M16" s="9">
        <v>43819</v>
      </c>
      <c r="N16" s="7">
        <v>44706</v>
      </c>
      <c r="O16" s="8">
        <v>29</v>
      </c>
      <c r="P16" s="10">
        <v>11</v>
      </c>
      <c r="Q16" s="7" t="s">
        <v>1756</v>
      </c>
      <c r="R16" s="1" t="s">
        <v>6</v>
      </c>
      <c r="S16" s="1" t="s">
        <v>7</v>
      </c>
      <c r="T16" s="1" t="s">
        <v>75</v>
      </c>
      <c r="U16" s="1" t="s">
        <v>75</v>
      </c>
      <c r="V16" s="11" t="s">
        <v>75</v>
      </c>
      <c r="W16" s="1" t="s">
        <v>75</v>
      </c>
      <c r="X16" s="11" t="s">
        <v>75</v>
      </c>
      <c r="Y16" s="1" t="s">
        <v>75</v>
      </c>
      <c r="Z16" s="26" t="s">
        <v>75</v>
      </c>
      <c r="AA16" s="1" t="s">
        <v>76</v>
      </c>
    </row>
    <row r="17" spans="1:27" x14ac:dyDescent="0.35">
      <c r="A17" s="13">
        <v>16</v>
      </c>
      <c r="B17" s="14" t="s">
        <v>0</v>
      </c>
      <c r="C17" s="2" t="s">
        <v>1</v>
      </c>
      <c r="D17" s="2">
        <v>764518225</v>
      </c>
      <c r="E17" s="2">
        <v>56966794045</v>
      </c>
      <c r="F17" s="15">
        <v>44068</v>
      </c>
      <c r="G17" s="15">
        <v>44652</v>
      </c>
      <c r="H17" s="16">
        <v>19</v>
      </c>
      <c r="I17" s="14" t="s">
        <v>2</v>
      </c>
      <c r="J17" s="2" t="s">
        <v>297</v>
      </c>
      <c r="K17" s="2" t="s">
        <v>298</v>
      </c>
      <c r="L17" s="2" t="s">
        <v>47</v>
      </c>
      <c r="M17" s="17">
        <v>44068</v>
      </c>
      <c r="N17" s="15">
        <v>44706</v>
      </c>
      <c r="O17" s="16">
        <v>21</v>
      </c>
      <c r="P17" s="18">
        <v>3</v>
      </c>
      <c r="Q17" s="15" t="s">
        <v>1756</v>
      </c>
      <c r="R17" s="2" t="s">
        <v>6</v>
      </c>
      <c r="S17" s="2" t="s">
        <v>7</v>
      </c>
      <c r="T17" s="2" t="s">
        <v>75</v>
      </c>
      <c r="U17" s="2" t="s">
        <v>75</v>
      </c>
      <c r="V17" s="19" t="s">
        <v>75</v>
      </c>
      <c r="W17" s="2" t="s">
        <v>75</v>
      </c>
      <c r="X17" s="19" t="s">
        <v>75</v>
      </c>
      <c r="Y17" s="2" t="s">
        <v>75</v>
      </c>
      <c r="Z17" s="21" t="s">
        <v>75</v>
      </c>
      <c r="AA17" s="2" t="s">
        <v>76</v>
      </c>
    </row>
    <row r="18" spans="1:27" x14ac:dyDescent="0.35">
      <c r="A18" s="13">
        <v>17</v>
      </c>
      <c r="B18" s="14" t="s">
        <v>0</v>
      </c>
      <c r="C18" s="2" t="s">
        <v>1</v>
      </c>
      <c r="D18" s="2">
        <v>764518225</v>
      </c>
      <c r="E18" s="2">
        <v>56968648826</v>
      </c>
      <c r="F18" s="15">
        <v>44008</v>
      </c>
      <c r="G18" s="15">
        <v>44652</v>
      </c>
      <c r="H18" s="16">
        <v>21</v>
      </c>
      <c r="I18" s="14" t="s">
        <v>2</v>
      </c>
      <c r="J18" s="2" t="s">
        <v>355</v>
      </c>
      <c r="K18" s="2" t="s">
        <v>356</v>
      </c>
      <c r="L18" s="2" t="s">
        <v>47</v>
      </c>
      <c r="M18" s="17">
        <v>44008</v>
      </c>
      <c r="N18" s="15">
        <v>44706</v>
      </c>
      <c r="O18" s="16">
        <v>22</v>
      </c>
      <c r="P18" s="18">
        <v>4</v>
      </c>
      <c r="Q18" s="15" t="s">
        <v>1756</v>
      </c>
      <c r="R18" s="2" t="s">
        <v>6</v>
      </c>
      <c r="S18" s="2" t="s">
        <v>7</v>
      </c>
      <c r="T18" s="2" t="s">
        <v>75</v>
      </c>
      <c r="U18" s="2" t="s">
        <v>75</v>
      </c>
      <c r="V18" s="19" t="s">
        <v>75</v>
      </c>
      <c r="W18" s="19" t="s">
        <v>75</v>
      </c>
      <c r="X18" s="19" t="s">
        <v>75</v>
      </c>
      <c r="Y18" s="19" t="s">
        <v>75</v>
      </c>
      <c r="Z18" s="21" t="s">
        <v>75</v>
      </c>
      <c r="AA18" s="2" t="s">
        <v>76</v>
      </c>
    </row>
    <row r="19" spans="1:27" x14ac:dyDescent="0.35">
      <c r="A19" s="5">
        <v>18</v>
      </c>
      <c r="B19" s="6" t="s">
        <v>0</v>
      </c>
      <c r="C19" s="1" t="s">
        <v>1</v>
      </c>
      <c r="D19" s="1">
        <v>764518225</v>
      </c>
      <c r="E19" s="1">
        <v>56971449095</v>
      </c>
      <c r="F19" s="7">
        <v>44327</v>
      </c>
      <c r="G19" s="7">
        <v>44652</v>
      </c>
      <c r="H19" s="8">
        <v>10</v>
      </c>
      <c r="I19" s="6" t="s">
        <v>2</v>
      </c>
      <c r="J19" s="1" t="s">
        <v>378</v>
      </c>
      <c r="K19" s="1" t="s">
        <v>300</v>
      </c>
      <c r="L19" s="1" t="s">
        <v>301</v>
      </c>
      <c r="M19" s="9">
        <v>1</v>
      </c>
      <c r="N19" s="7">
        <v>44706</v>
      </c>
      <c r="O19" s="8">
        <v>1468</v>
      </c>
      <c r="P19" s="10">
        <v>1450</v>
      </c>
      <c r="Q19" s="7" t="s">
        <v>1756</v>
      </c>
      <c r="R19" s="1" t="s">
        <v>245</v>
      </c>
      <c r="S19" s="1" t="s">
        <v>246</v>
      </c>
      <c r="T19" s="1" t="s">
        <v>75</v>
      </c>
      <c r="U19" s="1" t="s">
        <v>75</v>
      </c>
      <c r="V19" s="11" t="s">
        <v>75</v>
      </c>
      <c r="W19" s="1" t="s">
        <v>75</v>
      </c>
      <c r="X19" s="11" t="s">
        <v>75</v>
      </c>
      <c r="Y19" s="1" t="s">
        <v>75</v>
      </c>
      <c r="Z19" s="26" t="s">
        <v>75</v>
      </c>
      <c r="AA19" s="1" t="s">
        <v>76</v>
      </c>
    </row>
    <row r="20" spans="1:27" x14ac:dyDescent="0.35">
      <c r="A20" s="13">
        <v>19</v>
      </c>
      <c r="B20" s="14" t="s">
        <v>0</v>
      </c>
      <c r="C20" s="2" t="s">
        <v>1</v>
      </c>
      <c r="D20" s="2">
        <v>764518225</v>
      </c>
      <c r="E20" s="2">
        <v>56974773911</v>
      </c>
      <c r="F20" s="15">
        <v>44356</v>
      </c>
      <c r="G20" s="15">
        <v>44652</v>
      </c>
      <c r="H20" s="16">
        <v>9</v>
      </c>
      <c r="I20" s="14" t="s">
        <v>2</v>
      </c>
      <c r="J20" s="2" t="s">
        <v>482</v>
      </c>
      <c r="K20" s="2" t="s">
        <v>300</v>
      </c>
      <c r="L20" s="2" t="s">
        <v>301</v>
      </c>
      <c r="M20" s="17">
        <v>1</v>
      </c>
      <c r="N20" s="15">
        <v>44706</v>
      </c>
      <c r="O20" s="16">
        <v>1468</v>
      </c>
      <c r="P20" s="18">
        <v>1450</v>
      </c>
      <c r="Q20" s="15" t="s">
        <v>1756</v>
      </c>
      <c r="R20" s="2" t="s">
        <v>245</v>
      </c>
      <c r="S20" s="2" t="s">
        <v>246</v>
      </c>
      <c r="T20" s="2" t="s">
        <v>75</v>
      </c>
      <c r="U20" s="2" t="s">
        <v>75</v>
      </c>
      <c r="V20" s="19" t="s">
        <v>75</v>
      </c>
      <c r="W20" s="2" t="s">
        <v>75</v>
      </c>
      <c r="X20" s="19" t="s">
        <v>75</v>
      </c>
      <c r="Y20" s="2" t="s">
        <v>75</v>
      </c>
      <c r="Z20" s="21" t="s">
        <v>75</v>
      </c>
      <c r="AA20" s="2" t="s">
        <v>76</v>
      </c>
    </row>
    <row r="21" spans="1:27" x14ac:dyDescent="0.35">
      <c r="A21" s="5">
        <v>20</v>
      </c>
      <c r="B21" s="6" t="s">
        <v>0</v>
      </c>
      <c r="C21" s="1" t="s">
        <v>1</v>
      </c>
      <c r="D21" s="1">
        <v>764518225</v>
      </c>
      <c r="E21" s="1">
        <v>56974815434</v>
      </c>
      <c r="F21" s="7">
        <v>44356</v>
      </c>
      <c r="G21" s="7">
        <v>44652</v>
      </c>
      <c r="H21" s="8">
        <v>9</v>
      </c>
      <c r="I21" s="6" t="s">
        <v>2</v>
      </c>
      <c r="J21" s="1" t="s">
        <v>483</v>
      </c>
      <c r="K21" s="1" t="s">
        <v>300</v>
      </c>
      <c r="L21" s="1" t="s">
        <v>301</v>
      </c>
      <c r="M21" s="9">
        <v>1</v>
      </c>
      <c r="N21" s="7">
        <v>44706</v>
      </c>
      <c r="O21" s="8">
        <v>1468</v>
      </c>
      <c r="P21" s="10">
        <v>1450</v>
      </c>
      <c r="Q21" s="7" t="s">
        <v>1756</v>
      </c>
      <c r="R21" s="1" t="s">
        <v>245</v>
      </c>
      <c r="S21" s="1" t="s">
        <v>246</v>
      </c>
      <c r="T21" s="1" t="s">
        <v>75</v>
      </c>
      <c r="U21" s="1" t="s">
        <v>75</v>
      </c>
      <c r="V21" s="11" t="s">
        <v>75</v>
      </c>
      <c r="W21" s="1" t="s">
        <v>75</v>
      </c>
      <c r="X21" s="11" t="s">
        <v>75</v>
      </c>
      <c r="Y21" s="1" t="s">
        <v>75</v>
      </c>
      <c r="Z21" s="26" t="s">
        <v>75</v>
      </c>
      <c r="AA21" s="1" t="s">
        <v>76</v>
      </c>
    </row>
    <row r="22" spans="1:27" x14ac:dyDescent="0.35">
      <c r="A22" s="5">
        <v>21</v>
      </c>
      <c r="B22" s="6" t="s">
        <v>0</v>
      </c>
      <c r="C22" s="1" t="s">
        <v>1</v>
      </c>
      <c r="D22" s="1">
        <v>764518225</v>
      </c>
      <c r="E22" s="1">
        <v>56974820512</v>
      </c>
      <c r="F22" s="7">
        <v>44356</v>
      </c>
      <c r="G22" s="7">
        <v>44652</v>
      </c>
      <c r="H22" s="8">
        <v>9</v>
      </c>
      <c r="I22" s="6" t="s">
        <v>2</v>
      </c>
      <c r="J22" s="1" t="s">
        <v>488</v>
      </c>
      <c r="K22" s="1" t="s">
        <v>300</v>
      </c>
      <c r="L22" s="1" t="s">
        <v>301</v>
      </c>
      <c r="M22" s="9">
        <v>1</v>
      </c>
      <c r="N22" s="7">
        <v>44706</v>
      </c>
      <c r="O22" s="8">
        <v>1468</v>
      </c>
      <c r="P22" s="10">
        <v>1450</v>
      </c>
      <c r="Q22" s="7" t="s">
        <v>1756</v>
      </c>
      <c r="R22" s="1" t="s">
        <v>245</v>
      </c>
      <c r="S22" s="1" t="s">
        <v>246</v>
      </c>
      <c r="T22" s="1" t="s">
        <v>75</v>
      </c>
      <c r="U22" s="1" t="s">
        <v>75</v>
      </c>
      <c r="V22" s="11" t="s">
        <v>75</v>
      </c>
      <c r="W22" s="1" t="s">
        <v>75</v>
      </c>
      <c r="X22" s="11" t="s">
        <v>75</v>
      </c>
      <c r="Y22" s="1" t="s">
        <v>75</v>
      </c>
      <c r="Z22" s="26" t="s">
        <v>75</v>
      </c>
      <c r="AA22" s="1" t="s">
        <v>76</v>
      </c>
    </row>
    <row r="23" spans="1:27" x14ac:dyDescent="0.35">
      <c r="A23" s="5">
        <v>22</v>
      </c>
      <c r="B23" s="6" t="s">
        <v>0</v>
      </c>
      <c r="C23" s="1" t="s">
        <v>1</v>
      </c>
      <c r="D23" s="1">
        <v>764518225</v>
      </c>
      <c r="E23" s="1">
        <v>56975584015</v>
      </c>
      <c r="F23" s="7">
        <v>43811</v>
      </c>
      <c r="G23" s="7">
        <v>44652</v>
      </c>
      <c r="H23" s="8">
        <v>27</v>
      </c>
      <c r="I23" s="6" t="s">
        <v>2</v>
      </c>
      <c r="J23" s="1" t="s">
        <v>500</v>
      </c>
      <c r="K23" s="1" t="s">
        <v>501</v>
      </c>
      <c r="L23" s="1" t="s">
        <v>53</v>
      </c>
      <c r="M23" s="9">
        <v>44238</v>
      </c>
      <c r="N23" s="7">
        <v>44706</v>
      </c>
      <c r="O23" s="8">
        <v>15</v>
      </c>
      <c r="P23" s="10">
        <v>-3</v>
      </c>
      <c r="Q23" s="7" t="s">
        <v>1757</v>
      </c>
      <c r="R23" s="1" t="s">
        <v>6</v>
      </c>
      <c r="S23" s="1" t="s">
        <v>7</v>
      </c>
      <c r="T23" s="30" t="s">
        <v>502</v>
      </c>
      <c r="U23" s="30" t="s">
        <v>502</v>
      </c>
      <c r="V23" s="11" t="s">
        <v>502</v>
      </c>
      <c r="W23" s="30" t="s">
        <v>502</v>
      </c>
      <c r="X23" s="30" t="s">
        <v>502</v>
      </c>
      <c r="Y23" s="30" t="s">
        <v>502</v>
      </c>
      <c r="Z23" s="12" t="s">
        <v>502</v>
      </c>
      <c r="AA23" s="1" t="s">
        <v>76</v>
      </c>
    </row>
    <row r="24" spans="1:27" x14ac:dyDescent="0.35">
      <c r="A24" s="5">
        <v>23</v>
      </c>
      <c r="B24" s="6" t="s">
        <v>0</v>
      </c>
      <c r="C24" s="1" t="s">
        <v>1</v>
      </c>
      <c r="D24" s="1">
        <v>764518225</v>
      </c>
      <c r="E24" s="1">
        <v>56975878974</v>
      </c>
      <c r="F24" s="7">
        <v>43720</v>
      </c>
      <c r="G24" s="7">
        <v>44652</v>
      </c>
      <c r="H24" s="8">
        <v>30</v>
      </c>
      <c r="I24" s="6" t="s">
        <v>2</v>
      </c>
      <c r="J24" s="1" t="s">
        <v>506</v>
      </c>
      <c r="K24" s="1" t="s">
        <v>507</v>
      </c>
      <c r="L24" s="1" t="s">
        <v>5</v>
      </c>
      <c r="M24" s="9">
        <v>43720</v>
      </c>
      <c r="N24" s="7">
        <v>44706</v>
      </c>
      <c r="O24" s="8">
        <v>32</v>
      </c>
      <c r="P24" s="10">
        <v>14</v>
      </c>
      <c r="Q24" s="7" t="s">
        <v>1756</v>
      </c>
      <c r="R24" s="1" t="s">
        <v>6</v>
      </c>
      <c r="S24" s="1" t="s">
        <v>7</v>
      </c>
      <c r="T24" s="1" t="s">
        <v>508</v>
      </c>
      <c r="U24" s="1" t="s">
        <v>509</v>
      </c>
      <c r="V24" s="11" t="s">
        <v>215</v>
      </c>
      <c r="W24" s="1" t="s">
        <v>11</v>
      </c>
      <c r="X24" s="11">
        <v>120261</v>
      </c>
      <c r="Y24" s="1" t="s">
        <v>510</v>
      </c>
      <c r="Z24" s="12" t="s">
        <v>75</v>
      </c>
      <c r="AA24" s="1" t="s">
        <v>13</v>
      </c>
    </row>
    <row r="25" spans="1:27" x14ac:dyDescent="0.35">
      <c r="A25" s="13">
        <v>24</v>
      </c>
      <c r="B25" s="14" t="s">
        <v>0</v>
      </c>
      <c r="C25" s="2" t="s">
        <v>1</v>
      </c>
      <c r="D25" s="2">
        <v>764518225</v>
      </c>
      <c r="E25" s="2">
        <v>56976070192</v>
      </c>
      <c r="F25" s="15">
        <v>44372</v>
      </c>
      <c r="G25" s="15">
        <v>44652</v>
      </c>
      <c r="H25" s="16">
        <v>9</v>
      </c>
      <c r="I25" s="14" t="s">
        <v>2</v>
      </c>
      <c r="J25" s="2" t="s">
        <v>511</v>
      </c>
      <c r="K25" s="2" t="s">
        <v>300</v>
      </c>
      <c r="L25" s="2" t="s">
        <v>301</v>
      </c>
      <c r="M25" s="17">
        <v>1</v>
      </c>
      <c r="N25" s="15">
        <v>44706</v>
      </c>
      <c r="O25" s="16">
        <v>1468</v>
      </c>
      <c r="P25" s="18">
        <v>1450</v>
      </c>
      <c r="Q25" s="15" t="s">
        <v>1756</v>
      </c>
      <c r="R25" s="2" t="s">
        <v>6</v>
      </c>
      <c r="S25" s="2" t="s">
        <v>7</v>
      </c>
      <c r="T25" s="2" t="s">
        <v>75</v>
      </c>
      <c r="U25" s="2" t="s">
        <v>75</v>
      </c>
      <c r="V25" s="19" t="s">
        <v>75</v>
      </c>
      <c r="W25" s="2" t="s">
        <v>75</v>
      </c>
      <c r="X25" s="19" t="s">
        <v>75</v>
      </c>
      <c r="Y25" s="2" t="s">
        <v>75</v>
      </c>
      <c r="Z25" s="21" t="s">
        <v>75</v>
      </c>
      <c r="AA25" s="2" t="s">
        <v>76</v>
      </c>
    </row>
    <row r="26" spans="1:27" x14ac:dyDescent="0.35">
      <c r="A26" s="13">
        <v>25</v>
      </c>
      <c r="B26" s="14" t="s">
        <v>0</v>
      </c>
      <c r="C26" s="2" t="s">
        <v>1</v>
      </c>
      <c r="D26" s="2">
        <v>764518225</v>
      </c>
      <c r="E26" s="2">
        <v>56978411171</v>
      </c>
      <c r="F26" s="15">
        <v>44440</v>
      </c>
      <c r="G26" s="15">
        <v>44652</v>
      </c>
      <c r="H26" s="16">
        <v>7</v>
      </c>
      <c r="I26" s="14" t="s">
        <v>2</v>
      </c>
      <c r="J26" s="2" t="s">
        <v>566</v>
      </c>
      <c r="K26" s="2" t="s">
        <v>567</v>
      </c>
      <c r="L26" s="2" t="s">
        <v>514</v>
      </c>
      <c r="M26" s="17">
        <v>44440</v>
      </c>
      <c r="N26" s="15">
        <v>44706</v>
      </c>
      <c r="O26" s="16">
        <v>8</v>
      </c>
      <c r="P26" s="18">
        <v>-10</v>
      </c>
      <c r="Q26" s="15" t="s">
        <v>1757</v>
      </c>
      <c r="R26" s="2" t="s">
        <v>6</v>
      </c>
      <c r="S26" s="2" t="s">
        <v>7</v>
      </c>
      <c r="T26" s="2" t="s">
        <v>568</v>
      </c>
      <c r="U26" s="2" t="s">
        <v>285</v>
      </c>
      <c r="V26" s="19" t="s">
        <v>286</v>
      </c>
      <c r="W26" s="2" t="s">
        <v>569</v>
      </c>
      <c r="X26" s="19">
        <v>30004</v>
      </c>
      <c r="Y26" s="2" t="s">
        <v>139</v>
      </c>
      <c r="Z26" s="20" t="s">
        <v>570</v>
      </c>
      <c r="AA26" s="2" t="s">
        <v>13</v>
      </c>
    </row>
    <row r="27" spans="1:27" x14ac:dyDescent="0.35">
      <c r="A27" s="5">
        <v>26</v>
      </c>
      <c r="B27" s="6" t="s">
        <v>0</v>
      </c>
      <c r="C27" s="1" t="s">
        <v>1</v>
      </c>
      <c r="D27" s="1">
        <v>764518225</v>
      </c>
      <c r="E27" s="1">
        <v>56981768071</v>
      </c>
      <c r="F27" s="7">
        <v>44396</v>
      </c>
      <c r="G27" s="7">
        <v>44652</v>
      </c>
      <c r="H27" s="8">
        <v>8</v>
      </c>
      <c r="I27" s="5" t="s">
        <v>2</v>
      </c>
      <c r="J27" s="1" t="s">
        <v>600</v>
      </c>
      <c r="K27" s="1" t="s">
        <v>601</v>
      </c>
      <c r="L27" s="1" t="s">
        <v>310</v>
      </c>
      <c r="M27" s="9">
        <v>44396</v>
      </c>
      <c r="N27" s="7">
        <v>44706</v>
      </c>
      <c r="O27" s="8">
        <v>10</v>
      </c>
      <c r="P27" s="10">
        <v>-8</v>
      </c>
      <c r="Q27" s="7" t="s">
        <v>1757</v>
      </c>
      <c r="R27" s="1" t="s">
        <v>245</v>
      </c>
      <c r="S27" s="1" t="s">
        <v>246</v>
      </c>
      <c r="T27" s="1" t="s">
        <v>75</v>
      </c>
      <c r="U27" s="1" t="s">
        <v>75</v>
      </c>
      <c r="V27" s="11" t="s">
        <v>75</v>
      </c>
      <c r="W27" s="1" t="s">
        <v>75</v>
      </c>
      <c r="X27" s="11" t="s">
        <v>75</v>
      </c>
      <c r="Y27" s="1" t="s">
        <v>75</v>
      </c>
      <c r="Z27" s="26" t="s">
        <v>75</v>
      </c>
      <c r="AA27" s="1" t="s">
        <v>76</v>
      </c>
    </row>
    <row r="28" spans="1:27" x14ac:dyDescent="0.35">
      <c r="A28" s="5">
        <v>27</v>
      </c>
      <c r="B28" s="6" t="s">
        <v>0</v>
      </c>
      <c r="C28" s="1" t="s">
        <v>1</v>
      </c>
      <c r="D28" s="1">
        <v>764518225</v>
      </c>
      <c r="E28" s="1">
        <v>56987687511</v>
      </c>
      <c r="F28" s="7">
        <v>43866</v>
      </c>
      <c r="G28" s="7">
        <v>44652</v>
      </c>
      <c r="H28" s="8">
        <v>25</v>
      </c>
      <c r="I28" s="5" t="s">
        <v>2</v>
      </c>
      <c r="J28" s="1" t="s">
        <v>621</v>
      </c>
      <c r="K28" s="1" t="s">
        <v>622</v>
      </c>
      <c r="L28" s="1" t="s">
        <v>21</v>
      </c>
      <c r="M28" s="9">
        <v>43866</v>
      </c>
      <c r="N28" s="7">
        <v>44706</v>
      </c>
      <c r="O28" s="8">
        <v>27</v>
      </c>
      <c r="P28" s="10">
        <v>9</v>
      </c>
      <c r="Q28" s="7" t="s">
        <v>1756</v>
      </c>
      <c r="R28" s="1" t="s">
        <v>6</v>
      </c>
      <c r="S28" s="1" t="s">
        <v>7</v>
      </c>
      <c r="T28" s="1" t="s">
        <v>75</v>
      </c>
      <c r="U28" s="1" t="s">
        <v>75</v>
      </c>
      <c r="V28" s="11" t="s">
        <v>75</v>
      </c>
      <c r="W28" s="1" t="s">
        <v>75</v>
      </c>
      <c r="X28" s="11" t="s">
        <v>75</v>
      </c>
      <c r="Y28" s="1" t="s">
        <v>75</v>
      </c>
      <c r="Z28" s="26" t="s">
        <v>75</v>
      </c>
      <c r="AA28" s="1" t="s">
        <v>76</v>
      </c>
    </row>
    <row r="29" spans="1:27" x14ac:dyDescent="0.35">
      <c r="A29" s="13">
        <v>28</v>
      </c>
      <c r="B29" s="14" t="s">
        <v>0</v>
      </c>
      <c r="C29" s="2" t="s">
        <v>660</v>
      </c>
      <c r="D29" s="2">
        <v>761250140</v>
      </c>
      <c r="E29" s="2">
        <v>56976129186</v>
      </c>
      <c r="F29" s="15">
        <v>43924</v>
      </c>
      <c r="G29" s="15">
        <v>44652</v>
      </c>
      <c r="H29" s="21">
        <v>23</v>
      </c>
      <c r="I29" s="13" t="s">
        <v>2</v>
      </c>
      <c r="J29" s="2" t="s">
        <v>665</v>
      </c>
      <c r="K29" s="2" t="s">
        <v>666</v>
      </c>
      <c r="L29" s="2" t="s">
        <v>663</v>
      </c>
      <c r="M29" s="17">
        <v>43924</v>
      </c>
      <c r="N29" s="15">
        <v>44706</v>
      </c>
      <c r="O29" s="21">
        <v>25</v>
      </c>
      <c r="P29" s="14">
        <v>7</v>
      </c>
      <c r="Q29" s="15" t="s">
        <v>1756</v>
      </c>
      <c r="R29" s="2" t="s">
        <v>245</v>
      </c>
      <c r="S29" s="2" t="s">
        <v>7</v>
      </c>
      <c r="T29" s="2" t="s">
        <v>75</v>
      </c>
      <c r="U29" s="2" t="s">
        <v>75</v>
      </c>
      <c r="V29" s="19" t="s">
        <v>75</v>
      </c>
      <c r="W29" s="2" t="s">
        <v>75</v>
      </c>
      <c r="X29" s="19" t="s">
        <v>75</v>
      </c>
      <c r="Y29" s="2" t="s">
        <v>75</v>
      </c>
      <c r="Z29" s="21" t="s">
        <v>75</v>
      </c>
      <c r="AA29" s="2" t="s">
        <v>76</v>
      </c>
    </row>
    <row r="30" spans="1:27" x14ac:dyDescent="0.35">
      <c r="A30" s="13">
        <v>29</v>
      </c>
      <c r="B30" s="14" t="s">
        <v>0</v>
      </c>
      <c r="C30" s="2" t="s">
        <v>660</v>
      </c>
      <c r="D30" s="2">
        <v>761250140</v>
      </c>
      <c r="E30" s="2">
        <v>56976128859</v>
      </c>
      <c r="F30" s="15">
        <v>43924</v>
      </c>
      <c r="G30" s="15">
        <v>44652</v>
      </c>
      <c r="H30" s="21">
        <v>23</v>
      </c>
      <c r="I30" s="13" t="s">
        <v>2</v>
      </c>
      <c r="J30" s="2" t="s">
        <v>678</v>
      </c>
      <c r="K30" s="2" t="s">
        <v>679</v>
      </c>
      <c r="L30" s="2" t="s">
        <v>663</v>
      </c>
      <c r="M30" s="17">
        <v>43924</v>
      </c>
      <c r="N30" s="15">
        <v>44706</v>
      </c>
      <c r="O30" s="21">
        <v>25</v>
      </c>
      <c r="P30" s="14">
        <v>7</v>
      </c>
      <c r="Q30" s="15" t="s">
        <v>1756</v>
      </c>
      <c r="R30" s="2" t="s">
        <v>245</v>
      </c>
      <c r="S30" s="2" t="s">
        <v>7</v>
      </c>
      <c r="T30" s="2" t="s">
        <v>75</v>
      </c>
      <c r="U30" s="2" t="s">
        <v>75</v>
      </c>
      <c r="V30" s="19" t="s">
        <v>75</v>
      </c>
      <c r="W30" s="2" t="s">
        <v>75</v>
      </c>
      <c r="X30" s="19" t="s">
        <v>75</v>
      </c>
      <c r="Y30" s="2" t="s">
        <v>75</v>
      </c>
      <c r="Z30" s="21" t="s">
        <v>75</v>
      </c>
      <c r="AA30" s="2" t="s">
        <v>76</v>
      </c>
    </row>
    <row r="31" spans="1:27" x14ac:dyDescent="0.35">
      <c r="A31" s="5">
        <v>30</v>
      </c>
      <c r="B31" s="6" t="s">
        <v>0</v>
      </c>
      <c r="C31" s="1" t="s">
        <v>660</v>
      </c>
      <c r="D31" s="1">
        <v>761250140</v>
      </c>
      <c r="E31" s="1">
        <v>56976128861</v>
      </c>
      <c r="F31" s="7">
        <v>43924</v>
      </c>
      <c r="G31" s="7">
        <v>44652</v>
      </c>
      <c r="H31" s="26">
        <v>23</v>
      </c>
      <c r="I31" s="5" t="s">
        <v>2</v>
      </c>
      <c r="J31" s="1" t="s">
        <v>680</v>
      </c>
      <c r="K31" s="1" t="s">
        <v>681</v>
      </c>
      <c r="L31" s="1" t="s">
        <v>663</v>
      </c>
      <c r="M31" s="9">
        <v>43924</v>
      </c>
      <c r="N31" s="7">
        <v>44706</v>
      </c>
      <c r="O31" s="26">
        <v>25</v>
      </c>
      <c r="P31" s="6">
        <v>7</v>
      </c>
      <c r="Q31" s="7" t="s">
        <v>1756</v>
      </c>
      <c r="R31" s="1" t="s">
        <v>245</v>
      </c>
      <c r="S31" s="1" t="s">
        <v>246</v>
      </c>
      <c r="T31" s="1" t="s">
        <v>75</v>
      </c>
      <c r="U31" s="1" t="s">
        <v>75</v>
      </c>
      <c r="V31" s="11" t="s">
        <v>75</v>
      </c>
      <c r="W31" s="1" t="s">
        <v>75</v>
      </c>
      <c r="X31" s="11" t="s">
        <v>75</v>
      </c>
      <c r="Y31" s="1" t="s">
        <v>75</v>
      </c>
      <c r="Z31" s="26" t="s">
        <v>75</v>
      </c>
      <c r="AA31" s="1" t="s">
        <v>76</v>
      </c>
    </row>
    <row r="32" spans="1:27" x14ac:dyDescent="0.35">
      <c r="A32" s="13">
        <v>31</v>
      </c>
      <c r="B32" s="14" t="s">
        <v>0</v>
      </c>
      <c r="C32" s="19" t="s">
        <v>685</v>
      </c>
      <c r="D32" s="2">
        <v>773358400</v>
      </c>
      <c r="E32" s="19">
        <v>56931913166</v>
      </c>
      <c r="F32" s="33">
        <v>44226</v>
      </c>
      <c r="G32" s="33">
        <v>44652</v>
      </c>
      <c r="H32" s="21">
        <v>14</v>
      </c>
      <c r="I32" s="14" t="s">
        <v>2</v>
      </c>
      <c r="J32" s="19" t="s">
        <v>691</v>
      </c>
      <c r="K32" s="2" t="s">
        <v>692</v>
      </c>
      <c r="L32" s="2" t="s">
        <v>53</v>
      </c>
      <c r="M32" s="17">
        <v>44226</v>
      </c>
      <c r="N32" s="15">
        <v>44706</v>
      </c>
      <c r="O32" s="21">
        <v>15</v>
      </c>
      <c r="P32" s="14">
        <v>-3</v>
      </c>
      <c r="Q32" s="15" t="s">
        <v>1757</v>
      </c>
      <c r="R32" s="2" t="s">
        <v>6</v>
      </c>
      <c r="S32" s="2" t="s">
        <v>7</v>
      </c>
      <c r="T32" s="2" t="s">
        <v>693</v>
      </c>
      <c r="U32" s="2" t="s">
        <v>509</v>
      </c>
      <c r="V32" s="19" t="s">
        <v>215</v>
      </c>
      <c r="W32" s="2" t="s">
        <v>68</v>
      </c>
      <c r="X32" s="19">
        <v>120261</v>
      </c>
      <c r="Y32" s="2" t="s">
        <v>510</v>
      </c>
      <c r="Z32" s="20" t="s">
        <v>75</v>
      </c>
      <c r="AA32" s="2" t="s">
        <v>13</v>
      </c>
    </row>
    <row r="33" spans="1:27" x14ac:dyDescent="0.35">
      <c r="A33" s="5">
        <v>32</v>
      </c>
      <c r="B33" s="6" t="s">
        <v>0</v>
      </c>
      <c r="C33" s="11" t="s">
        <v>685</v>
      </c>
      <c r="D33" s="1">
        <v>773358400</v>
      </c>
      <c r="E33" s="11">
        <v>56933920226</v>
      </c>
      <c r="F33" s="32">
        <v>44226</v>
      </c>
      <c r="G33" s="32">
        <v>44652</v>
      </c>
      <c r="H33" s="26">
        <v>14</v>
      </c>
      <c r="I33" s="6" t="s">
        <v>2</v>
      </c>
      <c r="J33" s="11" t="s">
        <v>702</v>
      </c>
      <c r="K33" s="1" t="s">
        <v>703</v>
      </c>
      <c r="L33" s="1" t="s">
        <v>53</v>
      </c>
      <c r="M33" s="9">
        <v>44226</v>
      </c>
      <c r="N33" s="7">
        <v>44706</v>
      </c>
      <c r="O33" s="26">
        <v>15</v>
      </c>
      <c r="P33" s="6">
        <v>-3</v>
      </c>
      <c r="Q33" s="7" t="s">
        <v>1757</v>
      </c>
      <c r="R33" s="1" t="s">
        <v>6</v>
      </c>
      <c r="S33" s="1" t="s">
        <v>7</v>
      </c>
      <c r="T33" s="1" t="s">
        <v>704</v>
      </c>
      <c r="U33" s="1" t="s">
        <v>509</v>
      </c>
      <c r="V33" s="11" t="s">
        <v>215</v>
      </c>
      <c r="W33" s="1" t="s">
        <v>68</v>
      </c>
      <c r="X33" s="11">
        <v>120261</v>
      </c>
      <c r="Y33" s="1" t="s">
        <v>510</v>
      </c>
      <c r="Z33" s="12" t="s">
        <v>75</v>
      </c>
      <c r="AA33" s="1" t="s">
        <v>13</v>
      </c>
    </row>
    <row r="34" spans="1:27" x14ac:dyDescent="0.35">
      <c r="A34" s="5">
        <v>33</v>
      </c>
      <c r="B34" s="6" t="s">
        <v>0</v>
      </c>
      <c r="C34" s="11" t="s">
        <v>685</v>
      </c>
      <c r="D34" s="1">
        <v>773358400</v>
      </c>
      <c r="E34" s="11">
        <v>56933920230</v>
      </c>
      <c r="F34" s="32">
        <v>44226</v>
      </c>
      <c r="G34" s="32">
        <v>44652</v>
      </c>
      <c r="H34" s="26">
        <v>14</v>
      </c>
      <c r="I34" s="6" t="s">
        <v>2</v>
      </c>
      <c r="J34" s="11" t="s">
        <v>710</v>
      </c>
      <c r="K34" s="1" t="s">
        <v>711</v>
      </c>
      <c r="L34" s="1" t="s">
        <v>53</v>
      </c>
      <c r="M34" s="9">
        <v>44226</v>
      </c>
      <c r="N34" s="7">
        <v>44706</v>
      </c>
      <c r="O34" s="26">
        <v>15</v>
      </c>
      <c r="P34" s="6">
        <v>-3</v>
      </c>
      <c r="Q34" s="7" t="s">
        <v>1757</v>
      </c>
      <c r="R34" s="1" t="s">
        <v>6</v>
      </c>
      <c r="S34" s="1" t="s">
        <v>7</v>
      </c>
      <c r="T34" s="1" t="s">
        <v>712</v>
      </c>
      <c r="U34" s="1" t="s">
        <v>509</v>
      </c>
      <c r="V34" s="11" t="s">
        <v>215</v>
      </c>
      <c r="W34" s="1" t="s">
        <v>68</v>
      </c>
      <c r="X34" s="11">
        <v>120261</v>
      </c>
      <c r="Y34" s="1" t="s">
        <v>510</v>
      </c>
      <c r="Z34" s="12" t="s">
        <v>75</v>
      </c>
      <c r="AA34" s="1" t="s">
        <v>13</v>
      </c>
    </row>
    <row r="35" spans="1:27" x14ac:dyDescent="0.35">
      <c r="A35" s="5">
        <v>34</v>
      </c>
      <c r="B35" s="6" t="s">
        <v>0</v>
      </c>
      <c r="C35" s="11" t="s">
        <v>685</v>
      </c>
      <c r="D35" s="1">
        <v>773358400</v>
      </c>
      <c r="E35" s="11">
        <v>56944164798</v>
      </c>
      <c r="F35" s="32">
        <v>44226</v>
      </c>
      <c r="G35" s="32">
        <v>44652</v>
      </c>
      <c r="H35" s="26">
        <v>14</v>
      </c>
      <c r="I35" s="6" t="s">
        <v>2</v>
      </c>
      <c r="J35" s="11" t="s">
        <v>733</v>
      </c>
      <c r="K35" s="1" t="s">
        <v>734</v>
      </c>
      <c r="L35" s="1" t="s">
        <v>53</v>
      </c>
      <c r="M35" s="9">
        <v>44226</v>
      </c>
      <c r="N35" s="7">
        <v>44706</v>
      </c>
      <c r="O35" s="26">
        <v>15</v>
      </c>
      <c r="P35" s="6">
        <v>-3</v>
      </c>
      <c r="Q35" s="7" t="s">
        <v>1757</v>
      </c>
      <c r="R35" s="1" t="s">
        <v>6</v>
      </c>
      <c r="S35" s="1" t="s">
        <v>7</v>
      </c>
      <c r="T35" s="1" t="s">
        <v>704</v>
      </c>
      <c r="U35" s="1" t="s">
        <v>735</v>
      </c>
      <c r="V35" s="11" t="s">
        <v>215</v>
      </c>
      <c r="W35" s="1" t="s">
        <v>68</v>
      </c>
      <c r="X35" s="11">
        <v>120262</v>
      </c>
      <c r="Y35" s="1" t="s">
        <v>736</v>
      </c>
      <c r="Z35" s="12" t="s">
        <v>75</v>
      </c>
      <c r="AA35" s="1" t="s">
        <v>13</v>
      </c>
    </row>
    <row r="36" spans="1:27" x14ac:dyDescent="0.35">
      <c r="A36" s="13">
        <v>35</v>
      </c>
      <c r="B36" s="14" t="s">
        <v>0</v>
      </c>
      <c r="C36" s="19" t="s">
        <v>685</v>
      </c>
      <c r="D36" s="2">
        <v>773358400</v>
      </c>
      <c r="E36" s="19">
        <v>56944305883</v>
      </c>
      <c r="F36" s="33">
        <v>44226</v>
      </c>
      <c r="G36" s="33">
        <v>44652</v>
      </c>
      <c r="H36" s="21">
        <v>14</v>
      </c>
      <c r="I36" s="14" t="s">
        <v>2</v>
      </c>
      <c r="J36" s="19" t="s">
        <v>751</v>
      </c>
      <c r="K36" s="2" t="s">
        <v>752</v>
      </c>
      <c r="L36" s="2" t="s">
        <v>53</v>
      </c>
      <c r="M36" s="17">
        <v>44226</v>
      </c>
      <c r="N36" s="15">
        <v>44706</v>
      </c>
      <c r="O36" s="21">
        <v>15</v>
      </c>
      <c r="P36" s="14">
        <v>-3</v>
      </c>
      <c r="Q36" s="15" t="s">
        <v>1757</v>
      </c>
      <c r="R36" s="2" t="s">
        <v>6</v>
      </c>
      <c r="S36" s="2" t="s">
        <v>7</v>
      </c>
      <c r="T36" s="2" t="s">
        <v>704</v>
      </c>
      <c r="U36" s="2" t="s">
        <v>753</v>
      </c>
      <c r="V36" s="19" t="s">
        <v>215</v>
      </c>
      <c r="W36" s="2" t="s">
        <v>68</v>
      </c>
      <c r="X36" s="19">
        <v>120190</v>
      </c>
      <c r="Y36" s="2" t="s">
        <v>754</v>
      </c>
      <c r="Z36" s="20" t="s">
        <v>75</v>
      </c>
      <c r="AA36" s="2" t="s">
        <v>13</v>
      </c>
    </row>
    <row r="37" spans="1:27" x14ac:dyDescent="0.35">
      <c r="A37" s="5">
        <v>36</v>
      </c>
      <c r="B37" s="6" t="s">
        <v>0</v>
      </c>
      <c r="C37" s="11" t="s">
        <v>685</v>
      </c>
      <c r="D37" s="1">
        <v>773358400</v>
      </c>
      <c r="E37" s="11">
        <v>56944440513</v>
      </c>
      <c r="F37" s="32">
        <v>44226</v>
      </c>
      <c r="G37" s="32">
        <v>44652</v>
      </c>
      <c r="H37" s="26">
        <v>14</v>
      </c>
      <c r="I37" s="6" t="s">
        <v>2</v>
      </c>
      <c r="J37" s="11" t="s">
        <v>755</v>
      </c>
      <c r="K37" s="1" t="s">
        <v>756</v>
      </c>
      <c r="L37" s="1" t="s">
        <v>53</v>
      </c>
      <c r="M37" s="9">
        <v>44226</v>
      </c>
      <c r="N37" s="7">
        <v>44706</v>
      </c>
      <c r="O37" s="26">
        <v>15</v>
      </c>
      <c r="P37" s="6">
        <v>-3</v>
      </c>
      <c r="Q37" s="7" t="s">
        <v>1757</v>
      </c>
      <c r="R37" s="1" t="s">
        <v>6</v>
      </c>
      <c r="S37" s="1" t="s">
        <v>7</v>
      </c>
      <c r="T37" s="1" t="s">
        <v>704</v>
      </c>
      <c r="U37" s="1" t="s">
        <v>264</v>
      </c>
      <c r="V37" s="11" t="s">
        <v>215</v>
      </c>
      <c r="W37" s="1" t="s">
        <v>68</v>
      </c>
      <c r="X37" s="11">
        <v>120265</v>
      </c>
      <c r="Y37" s="1" t="s">
        <v>265</v>
      </c>
      <c r="Z37" s="12" t="s">
        <v>75</v>
      </c>
      <c r="AA37" s="1" t="s">
        <v>13</v>
      </c>
    </row>
    <row r="38" spans="1:27" x14ac:dyDescent="0.35">
      <c r="A38" s="13">
        <v>37</v>
      </c>
      <c r="B38" s="14" t="s">
        <v>0</v>
      </c>
      <c r="C38" s="19" t="s">
        <v>685</v>
      </c>
      <c r="D38" s="2">
        <v>773358400</v>
      </c>
      <c r="E38" s="19">
        <v>56944895568</v>
      </c>
      <c r="F38" s="33">
        <v>44226</v>
      </c>
      <c r="G38" s="33">
        <v>44652</v>
      </c>
      <c r="H38" s="21">
        <v>14</v>
      </c>
      <c r="I38" s="14" t="s">
        <v>2</v>
      </c>
      <c r="J38" s="19" t="s">
        <v>770</v>
      </c>
      <c r="K38" s="2" t="s">
        <v>771</v>
      </c>
      <c r="L38" s="2" t="s">
        <v>53</v>
      </c>
      <c r="M38" s="17">
        <v>44226</v>
      </c>
      <c r="N38" s="15">
        <v>44706</v>
      </c>
      <c r="O38" s="21">
        <v>15</v>
      </c>
      <c r="P38" s="14">
        <v>-3</v>
      </c>
      <c r="Q38" s="15" t="s">
        <v>1757</v>
      </c>
      <c r="R38" s="2" t="s">
        <v>6</v>
      </c>
      <c r="S38" s="2" t="s">
        <v>7</v>
      </c>
      <c r="T38" s="2" t="s">
        <v>772</v>
      </c>
      <c r="U38" s="2" t="s">
        <v>509</v>
      </c>
      <c r="V38" s="19" t="s">
        <v>215</v>
      </c>
      <c r="W38" s="2" t="s">
        <v>68</v>
      </c>
      <c r="X38" s="19">
        <v>120261</v>
      </c>
      <c r="Y38" s="2" t="s">
        <v>510</v>
      </c>
      <c r="Z38" s="20" t="s">
        <v>75</v>
      </c>
      <c r="AA38" s="2" t="s">
        <v>13</v>
      </c>
    </row>
    <row r="39" spans="1:27" x14ac:dyDescent="0.35">
      <c r="A39" s="5">
        <v>38</v>
      </c>
      <c r="B39" s="6" t="s">
        <v>0</v>
      </c>
      <c r="C39" s="11" t="s">
        <v>685</v>
      </c>
      <c r="D39" s="1">
        <v>773358400</v>
      </c>
      <c r="E39" s="11">
        <v>56944895574</v>
      </c>
      <c r="F39" s="32">
        <v>44226</v>
      </c>
      <c r="G39" s="32">
        <v>44652</v>
      </c>
      <c r="H39" s="26">
        <v>14</v>
      </c>
      <c r="I39" s="6" t="s">
        <v>2</v>
      </c>
      <c r="J39" s="11" t="s">
        <v>773</v>
      </c>
      <c r="K39" s="1" t="s">
        <v>774</v>
      </c>
      <c r="L39" s="1" t="s">
        <v>53</v>
      </c>
      <c r="M39" s="9">
        <v>44226</v>
      </c>
      <c r="N39" s="7">
        <v>44706</v>
      </c>
      <c r="O39" s="26">
        <v>15</v>
      </c>
      <c r="P39" s="6">
        <v>-3</v>
      </c>
      <c r="Q39" s="7" t="s">
        <v>1757</v>
      </c>
      <c r="R39" s="1" t="s">
        <v>6</v>
      </c>
      <c r="S39" s="1" t="s">
        <v>7</v>
      </c>
      <c r="T39" s="1" t="s">
        <v>704</v>
      </c>
      <c r="U39" s="1" t="s">
        <v>509</v>
      </c>
      <c r="V39" s="11" t="s">
        <v>215</v>
      </c>
      <c r="W39" s="1" t="s">
        <v>68</v>
      </c>
      <c r="X39" s="11">
        <v>120261</v>
      </c>
      <c r="Y39" s="1" t="s">
        <v>510</v>
      </c>
      <c r="Z39" s="12" t="s">
        <v>75</v>
      </c>
      <c r="AA39" s="1" t="s">
        <v>13</v>
      </c>
    </row>
    <row r="40" spans="1:27" x14ac:dyDescent="0.35">
      <c r="A40" s="13">
        <v>39</v>
      </c>
      <c r="B40" s="14" t="s">
        <v>0</v>
      </c>
      <c r="C40" s="19" t="s">
        <v>685</v>
      </c>
      <c r="D40" s="2">
        <v>773358400</v>
      </c>
      <c r="E40" s="19">
        <v>56944895575</v>
      </c>
      <c r="F40" s="33">
        <v>44226</v>
      </c>
      <c r="G40" s="33">
        <v>44652</v>
      </c>
      <c r="H40" s="21">
        <v>14</v>
      </c>
      <c r="I40" s="14" t="s">
        <v>2</v>
      </c>
      <c r="J40" s="19" t="s">
        <v>775</v>
      </c>
      <c r="K40" s="2" t="s">
        <v>776</v>
      </c>
      <c r="L40" s="2" t="s">
        <v>53</v>
      </c>
      <c r="M40" s="17">
        <v>44226</v>
      </c>
      <c r="N40" s="15">
        <v>44706</v>
      </c>
      <c r="O40" s="21">
        <v>15</v>
      </c>
      <c r="P40" s="14">
        <v>-3</v>
      </c>
      <c r="Q40" s="15" t="s">
        <v>1757</v>
      </c>
      <c r="R40" s="2" t="s">
        <v>6</v>
      </c>
      <c r="S40" s="2" t="s">
        <v>7</v>
      </c>
      <c r="T40" s="2" t="s">
        <v>777</v>
      </c>
      <c r="U40" s="2" t="s">
        <v>735</v>
      </c>
      <c r="V40" s="19" t="s">
        <v>215</v>
      </c>
      <c r="W40" s="2" t="s">
        <v>68</v>
      </c>
      <c r="X40" s="19">
        <v>120262</v>
      </c>
      <c r="Y40" s="2" t="s">
        <v>736</v>
      </c>
      <c r="Z40" s="20" t="s">
        <v>75</v>
      </c>
      <c r="AA40" s="2" t="s">
        <v>13</v>
      </c>
    </row>
    <row r="41" spans="1:27" x14ac:dyDescent="0.35">
      <c r="A41" s="13">
        <v>40</v>
      </c>
      <c r="B41" s="14" t="s">
        <v>0</v>
      </c>
      <c r="C41" s="19" t="s">
        <v>685</v>
      </c>
      <c r="D41" s="2">
        <v>773358400</v>
      </c>
      <c r="E41" s="19">
        <v>56944895578</v>
      </c>
      <c r="F41" s="33">
        <v>44226</v>
      </c>
      <c r="G41" s="33">
        <v>44652</v>
      </c>
      <c r="H41" s="21">
        <v>14</v>
      </c>
      <c r="I41" s="14" t="s">
        <v>2</v>
      </c>
      <c r="J41" s="19" t="s">
        <v>781</v>
      </c>
      <c r="K41" s="2" t="s">
        <v>782</v>
      </c>
      <c r="L41" s="2" t="s">
        <v>53</v>
      </c>
      <c r="M41" s="17">
        <v>44226</v>
      </c>
      <c r="N41" s="15">
        <v>44706</v>
      </c>
      <c r="O41" s="21">
        <v>15</v>
      </c>
      <c r="P41" s="14">
        <v>-3</v>
      </c>
      <c r="Q41" s="15" t="s">
        <v>1757</v>
      </c>
      <c r="R41" s="2" t="s">
        <v>6</v>
      </c>
      <c r="S41" s="2" t="s">
        <v>7</v>
      </c>
      <c r="T41" s="2" t="s">
        <v>783</v>
      </c>
      <c r="U41" s="2" t="s">
        <v>735</v>
      </c>
      <c r="V41" s="19" t="s">
        <v>215</v>
      </c>
      <c r="W41" s="2" t="s">
        <v>68</v>
      </c>
      <c r="X41" s="19">
        <v>120262</v>
      </c>
      <c r="Y41" s="2" t="s">
        <v>736</v>
      </c>
      <c r="Z41" s="20" t="s">
        <v>75</v>
      </c>
      <c r="AA41" s="2" t="s">
        <v>13</v>
      </c>
    </row>
    <row r="42" spans="1:27" x14ac:dyDescent="0.35">
      <c r="A42" s="5">
        <v>41</v>
      </c>
      <c r="B42" s="6" t="s">
        <v>0</v>
      </c>
      <c r="C42" s="11" t="s">
        <v>685</v>
      </c>
      <c r="D42" s="1">
        <v>773358400</v>
      </c>
      <c r="E42" s="11">
        <v>56944895583</v>
      </c>
      <c r="F42" s="32">
        <v>44226</v>
      </c>
      <c r="G42" s="32">
        <v>44652</v>
      </c>
      <c r="H42" s="26">
        <v>14</v>
      </c>
      <c r="I42" s="6" t="s">
        <v>2</v>
      </c>
      <c r="J42" s="11" t="s">
        <v>784</v>
      </c>
      <c r="K42" s="1" t="s">
        <v>785</v>
      </c>
      <c r="L42" s="1" t="s">
        <v>53</v>
      </c>
      <c r="M42" s="9">
        <v>44226</v>
      </c>
      <c r="N42" s="7">
        <v>44706</v>
      </c>
      <c r="O42" s="26">
        <v>15</v>
      </c>
      <c r="P42" s="6">
        <v>-3</v>
      </c>
      <c r="Q42" s="7" t="s">
        <v>1757</v>
      </c>
      <c r="R42" s="1" t="s">
        <v>6</v>
      </c>
      <c r="S42" s="1" t="s">
        <v>7</v>
      </c>
      <c r="T42" s="1" t="s">
        <v>786</v>
      </c>
      <c r="U42" s="1" t="s">
        <v>735</v>
      </c>
      <c r="V42" s="11" t="s">
        <v>215</v>
      </c>
      <c r="W42" s="1" t="s">
        <v>68</v>
      </c>
      <c r="X42" s="11">
        <v>120262</v>
      </c>
      <c r="Y42" s="1" t="s">
        <v>736</v>
      </c>
      <c r="Z42" s="12" t="s">
        <v>75</v>
      </c>
      <c r="AA42" s="1" t="s">
        <v>13</v>
      </c>
    </row>
    <row r="43" spans="1:27" x14ac:dyDescent="0.35">
      <c r="A43" s="13">
        <v>42</v>
      </c>
      <c r="B43" s="14" t="s">
        <v>0</v>
      </c>
      <c r="C43" s="19" t="s">
        <v>685</v>
      </c>
      <c r="D43" s="2">
        <v>773358400</v>
      </c>
      <c r="E43" s="19">
        <v>56956596355</v>
      </c>
      <c r="F43" s="33">
        <v>44226</v>
      </c>
      <c r="G43" s="33">
        <v>44652</v>
      </c>
      <c r="H43" s="21">
        <v>14</v>
      </c>
      <c r="I43" s="14" t="s">
        <v>2</v>
      </c>
      <c r="J43" s="19" t="s">
        <v>814</v>
      </c>
      <c r="K43" s="2" t="s">
        <v>815</v>
      </c>
      <c r="L43" s="2" t="s">
        <v>53</v>
      </c>
      <c r="M43" s="17">
        <v>44226</v>
      </c>
      <c r="N43" s="15">
        <v>44706</v>
      </c>
      <c r="O43" s="21">
        <v>15</v>
      </c>
      <c r="P43" s="14">
        <v>-3</v>
      </c>
      <c r="Q43" s="15" t="s">
        <v>1757</v>
      </c>
      <c r="R43" s="2" t="s">
        <v>6</v>
      </c>
      <c r="S43" s="2" t="s">
        <v>7</v>
      </c>
      <c r="T43" s="2" t="s">
        <v>816</v>
      </c>
      <c r="U43" s="2" t="s">
        <v>735</v>
      </c>
      <c r="V43" s="19" t="s">
        <v>215</v>
      </c>
      <c r="W43" s="2" t="s">
        <v>11</v>
      </c>
      <c r="X43" s="19">
        <v>120262</v>
      </c>
      <c r="Y43" s="2" t="s">
        <v>736</v>
      </c>
      <c r="Z43" s="20" t="s">
        <v>75</v>
      </c>
      <c r="AA43" s="2" t="s">
        <v>13</v>
      </c>
    </row>
    <row r="44" spans="1:27" x14ac:dyDescent="0.35">
      <c r="A44" s="5">
        <v>43</v>
      </c>
      <c r="B44" s="6" t="s">
        <v>0</v>
      </c>
      <c r="C44" s="11" t="s">
        <v>685</v>
      </c>
      <c r="D44" s="1">
        <v>773358400</v>
      </c>
      <c r="E44" s="11">
        <v>56957217427</v>
      </c>
      <c r="F44" s="32">
        <v>44224</v>
      </c>
      <c r="G44" s="32">
        <v>44652</v>
      </c>
      <c r="H44" s="26">
        <v>14</v>
      </c>
      <c r="I44" s="11" t="s">
        <v>2</v>
      </c>
      <c r="J44" s="11" t="s">
        <v>817</v>
      </c>
      <c r="K44" s="1" t="s">
        <v>818</v>
      </c>
      <c r="L44" s="1" t="s">
        <v>310</v>
      </c>
      <c r="M44" s="9">
        <v>44224</v>
      </c>
      <c r="N44" s="7">
        <v>44706</v>
      </c>
      <c r="O44" s="26">
        <v>15</v>
      </c>
      <c r="P44" s="6">
        <v>-3</v>
      </c>
      <c r="Q44" s="7" t="s">
        <v>1757</v>
      </c>
      <c r="R44" s="1" t="s">
        <v>302</v>
      </c>
      <c r="S44" s="1" t="s">
        <v>246</v>
      </c>
      <c r="T44" s="1" t="s">
        <v>819</v>
      </c>
      <c r="U44" s="1" t="s">
        <v>735</v>
      </c>
      <c r="V44" s="11" t="s">
        <v>215</v>
      </c>
      <c r="W44" s="1" t="s">
        <v>251</v>
      </c>
      <c r="X44" s="11">
        <v>120262</v>
      </c>
      <c r="Y44" s="1" t="s">
        <v>736</v>
      </c>
      <c r="Z44" s="12" t="s">
        <v>75</v>
      </c>
      <c r="AA44" s="1" t="s">
        <v>13</v>
      </c>
    </row>
    <row r="45" spans="1:27" x14ac:dyDescent="0.35">
      <c r="A45" s="5">
        <v>44</v>
      </c>
      <c r="B45" s="6" t="s">
        <v>0</v>
      </c>
      <c r="C45" s="11" t="s">
        <v>685</v>
      </c>
      <c r="D45" s="1">
        <v>773358400</v>
      </c>
      <c r="E45" s="11">
        <v>56958071550</v>
      </c>
      <c r="F45" s="32">
        <v>44224</v>
      </c>
      <c r="G45" s="32">
        <v>44652</v>
      </c>
      <c r="H45" s="26">
        <v>14</v>
      </c>
      <c r="I45" s="11" t="s">
        <v>2</v>
      </c>
      <c r="J45" s="11" t="s">
        <v>831</v>
      </c>
      <c r="K45" s="1" t="s">
        <v>832</v>
      </c>
      <c r="L45" s="1" t="s">
        <v>310</v>
      </c>
      <c r="M45" s="9">
        <v>44224</v>
      </c>
      <c r="N45" s="7">
        <v>44706</v>
      </c>
      <c r="O45" s="26">
        <v>15</v>
      </c>
      <c r="P45" s="6">
        <v>-3</v>
      </c>
      <c r="Q45" s="7" t="s">
        <v>1757</v>
      </c>
      <c r="R45" s="1" t="s">
        <v>302</v>
      </c>
      <c r="S45" s="1" t="s">
        <v>246</v>
      </c>
      <c r="T45" s="1" t="s">
        <v>833</v>
      </c>
      <c r="U45" s="1" t="s">
        <v>509</v>
      </c>
      <c r="V45" s="11" t="s">
        <v>215</v>
      </c>
      <c r="W45" s="1" t="s">
        <v>251</v>
      </c>
      <c r="X45" s="11">
        <v>120261</v>
      </c>
      <c r="Y45" s="1" t="s">
        <v>510</v>
      </c>
      <c r="Z45" s="12" t="s">
        <v>75</v>
      </c>
      <c r="AA45" s="1" t="s">
        <v>13</v>
      </c>
    </row>
    <row r="46" spans="1:27" x14ac:dyDescent="0.35">
      <c r="A46" s="5">
        <v>45</v>
      </c>
      <c r="B46" s="6" t="s">
        <v>0</v>
      </c>
      <c r="C46" s="11" t="s">
        <v>685</v>
      </c>
      <c r="D46" s="1">
        <v>773358400</v>
      </c>
      <c r="E46" s="11">
        <v>56958072298</v>
      </c>
      <c r="F46" s="32">
        <v>44224</v>
      </c>
      <c r="G46" s="32">
        <v>44652</v>
      </c>
      <c r="H46" s="26">
        <v>14</v>
      </c>
      <c r="I46" s="11" t="s">
        <v>2</v>
      </c>
      <c r="J46" s="11" t="s">
        <v>836</v>
      </c>
      <c r="K46" s="1" t="s">
        <v>837</v>
      </c>
      <c r="L46" s="1" t="s">
        <v>310</v>
      </c>
      <c r="M46" s="9">
        <v>44224</v>
      </c>
      <c r="N46" s="7">
        <v>44706</v>
      </c>
      <c r="O46" s="26">
        <v>15</v>
      </c>
      <c r="P46" s="6">
        <v>-3</v>
      </c>
      <c r="Q46" s="7" t="s">
        <v>1757</v>
      </c>
      <c r="R46" s="1" t="s">
        <v>302</v>
      </c>
      <c r="S46" s="1" t="s">
        <v>246</v>
      </c>
      <c r="T46" s="1" t="s">
        <v>838</v>
      </c>
      <c r="U46" s="1" t="s">
        <v>509</v>
      </c>
      <c r="V46" s="11" t="s">
        <v>215</v>
      </c>
      <c r="W46" s="1" t="s">
        <v>251</v>
      </c>
      <c r="X46" s="11">
        <v>120261</v>
      </c>
      <c r="Y46" s="1" t="s">
        <v>510</v>
      </c>
      <c r="Z46" s="12" t="s">
        <v>75</v>
      </c>
      <c r="AA46" s="1" t="s">
        <v>13</v>
      </c>
    </row>
    <row r="47" spans="1:27" x14ac:dyDescent="0.35">
      <c r="A47" s="13">
        <v>46</v>
      </c>
      <c r="B47" s="14" t="s">
        <v>0</v>
      </c>
      <c r="C47" s="19" t="s">
        <v>685</v>
      </c>
      <c r="D47" s="2">
        <v>773358400</v>
      </c>
      <c r="E47" s="19">
        <v>56958072412</v>
      </c>
      <c r="F47" s="33">
        <v>44224</v>
      </c>
      <c r="G47" s="33">
        <v>44652</v>
      </c>
      <c r="H47" s="21">
        <v>14</v>
      </c>
      <c r="I47" s="19" t="s">
        <v>2</v>
      </c>
      <c r="J47" s="19" t="s">
        <v>839</v>
      </c>
      <c r="K47" s="2" t="s">
        <v>840</v>
      </c>
      <c r="L47" s="2" t="s">
        <v>310</v>
      </c>
      <c r="M47" s="17">
        <v>44224</v>
      </c>
      <c r="N47" s="15">
        <v>44706</v>
      </c>
      <c r="O47" s="21">
        <v>15</v>
      </c>
      <c r="P47" s="14">
        <v>-3</v>
      </c>
      <c r="Q47" s="15" t="s">
        <v>1757</v>
      </c>
      <c r="R47" s="2" t="s">
        <v>302</v>
      </c>
      <c r="S47" s="2" t="s">
        <v>246</v>
      </c>
      <c r="T47" s="2" t="s">
        <v>75</v>
      </c>
      <c r="U47" s="2" t="s">
        <v>75</v>
      </c>
      <c r="V47" s="19" t="s">
        <v>75</v>
      </c>
      <c r="W47" s="2" t="s">
        <v>75</v>
      </c>
      <c r="X47" s="19" t="s">
        <v>75</v>
      </c>
      <c r="Y47" s="2" t="s">
        <v>75</v>
      </c>
      <c r="Z47" s="21" t="s">
        <v>75</v>
      </c>
      <c r="AA47" s="2" t="s">
        <v>76</v>
      </c>
    </row>
    <row r="48" spans="1:27" x14ac:dyDescent="0.35">
      <c r="A48" s="5">
        <v>47</v>
      </c>
      <c r="B48" s="6" t="s">
        <v>0</v>
      </c>
      <c r="C48" s="11" t="s">
        <v>685</v>
      </c>
      <c r="D48" s="1">
        <v>773358400</v>
      </c>
      <c r="E48" s="11">
        <v>56958075025</v>
      </c>
      <c r="F48" s="32">
        <v>44224</v>
      </c>
      <c r="G48" s="32">
        <v>44652</v>
      </c>
      <c r="H48" s="26">
        <v>14</v>
      </c>
      <c r="I48" s="11" t="s">
        <v>2</v>
      </c>
      <c r="J48" s="11" t="s">
        <v>855</v>
      </c>
      <c r="K48" s="1" t="s">
        <v>856</v>
      </c>
      <c r="L48" s="1" t="s">
        <v>310</v>
      </c>
      <c r="M48" s="9">
        <v>44224</v>
      </c>
      <c r="N48" s="7">
        <v>44706</v>
      </c>
      <c r="O48" s="26">
        <v>15</v>
      </c>
      <c r="P48" s="6">
        <v>-3</v>
      </c>
      <c r="Q48" s="7" t="s">
        <v>1757</v>
      </c>
      <c r="R48" s="1" t="s">
        <v>302</v>
      </c>
      <c r="S48" s="1" t="s">
        <v>246</v>
      </c>
      <c r="T48" s="1" t="s">
        <v>75</v>
      </c>
      <c r="U48" s="1" t="s">
        <v>75</v>
      </c>
      <c r="V48" s="11" t="s">
        <v>75</v>
      </c>
      <c r="W48" s="1" t="s">
        <v>75</v>
      </c>
      <c r="X48" s="11" t="s">
        <v>75</v>
      </c>
      <c r="Y48" s="1" t="s">
        <v>75</v>
      </c>
      <c r="Z48" s="26" t="s">
        <v>75</v>
      </c>
      <c r="AA48" s="1" t="s">
        <v>76</v>
      </c>
    </row>
    <row r="49" spans="1:27" x14ac:dyDescent="0.35">
      <c r="A49" s="13">
        <v>48</v>
      </c>
      <c r="B49" s="14" t="s">
        <v>0</v>
      </c>
      <c r="C49" s="19" t="s">
        <v>685</v>
      </c>
      <c r="D49" s="2">
        <v>773358400</v>
      </c>
      <c r="E49" s="19">
        <v>56958075782</v>
      </c>
      <c r="F49" s="33">
        <v>44224</v>
      </c>
      <c r="G49" s="33">
        <v>44652</v>
      </c>
      <c r="H49" s="21">
        <v>14</v>
      </c>
      <c r="I49" s="19" t="s">
        <v>2</v>
      </c>
      <c r="J49" s="19" t="s">
        <v>857</v>
      </c>
      <c r="K49" s="2" t="s">
        <v>858</v>
      </c>
      <c r="L49" s="2" t="s">
        <v>310</v>
      </c>
      <c r="M49" s="17">
        <v>44224</v>
      </c>
      <c r="N49" s="15">
        <v>44706</v>
      </c>
      <c r="O49" s="21">
        <v>15</v>
      </c>
      <c r="P49" s="14">
        <v>-3</v>
      </c>
      <c r="Q49" s="15" t="s">
        <v>1757</v>
      </c>
      <c r="R49" s="2" t="s">
        <v>302</v>
      </c>
      <c r="S49" s="2" t="s">
        <v>246</v>
      </c>
      <c r="T49" s="2" t="s">
        <v>75</v>
      </c>
      <c r="U49" s="2" t="s">
        <v>75</v>
      </c>
      <c r="V49" s="19" t="s">
        <v>75</v>
      </c>
      <c r="W49" s="2" t="s">
        <v>75</v>
      </c>
      <c r="X49" s="19" t="s">
        <v>75</v>
      </c>
      <c r="Y49" s="2" t="s">
        <v>75</v>
      </c>
      <c r="Z49" s="21" t="s">
        <v>75</v>
      </c>
      <c r="AA49" s="2" t="s">
        <v>76</v>
      </c>
    </row>
    <row r="50" spans="1:27" x14ac:dyDescent="0.35">
      <c r="A50" s="13">
        <v>49</v>
      </c>
      <c r="B50" s="14" t="s">
        <v>0</v>
      </c>
      <c r="C50" s="19" t="s">
        <v>685</v>
      </c>
      <c r="D50" s="2">
        <v>773358400</v>
      </c>
      <c r="E50" s="19">
        <v>56965981586</v>
      </c>
      <c r="F50" s="33">
        <v>44226</v>
      </c>
      <c r="G50" s="33">
        <v>44652</v>
      </c>
      <c r="H50" s="21">
        <v>14</v>
      </c>
      <c r="I50" s="14" t="s">
        <v>2</v>
      </c>
      <c r="J50" s="19" t="s">
        <v>870</v>
      </c>
      <c r="K50" s="2" t="s">
        <v>871</v>
      </c>
      <c r="L50" s="2" t="s">
        <v>53</v>
      </c>
      <c r="M50" s="17">
        <v>44226</v>
      </c>
      <c r="N50" s="15">
        <v>44706</v>
      </c>
      <c r="O50" s="21">
        <v>15</v>
      </c>
      <c r="P50" s="14">
        <v>-3</v>
      </c>
      <c r="Q50" s="15" t="s">
        <v>1757</v>
      </c>
      <c r="R50" s="2" t="s">
        <v>6</v>
      </c>
      <c r="S50" s="2" t="s">
        <v>7</v>
      </c>
      <c r="T50" s="2" t="s">
        <v>872</v>
      </c>
      <c r="U50" s="2" t="s">
        <v>735</v>
      </c>
      <c r="V50" s="19" t="s">
        <v>10</v>
      </c>
      <c r="W50" s="2" t="s">
        <v>11</v>
      </c>
      <c r="X50" s="19">
        <v>120262</v>
      </c>
      <c r="Y50" s="2" t="s">
        <v>736</v>
      </c>
      <c r="Z50" s="20" t="s">
        <v>75</v>
      </c>
      <c r="AA50" s="2" t="s">
        <v>13</v>
      </c>
    </row>
    <row r="51" spans="1:27" x14ac:dyDescent="0.35">
      <c r="A51" s="5">
        <v>50</v>
      </c>
      <c r="B51" s="6" t="s">
        <v>0</v>
      </c>
      <c r="C51" s="11" t="s">
        <v>685</v>
      </c>
      <c r="D51" s="1">
        <v>773358400</v>
      </c>
      <c r="E51" s="11">
        <v>56969180680</v>
      </c>
      <c r="F51" s="32">
        <v>44232</v>
      </c>
      <c r="G51" s="32">
        <v>44652</v>
      </c>
      <c r="H51" s="26">
        <v>13</v>
      </c>
      <c r="I51" s="6" t="s">
        <v>2</v>
      </c>
      <c r="J51" s="11" t="s">
        <v>888</v>
      </c>
      <c r="K51" s="1" t="s">
        <v>889</v>
      </c>
      <c r="L51" s="1" t="s">
        <v>53</v>
      </c>
      <c r="M51" s="9">
        <v>44232</v>
      </c>
      <c r="N51" s="7">
        <v>44706</v>
      </c>
      <c r="O51" s="26">
        <v>15</v>
      </c>
      <c r="P51" s="6">
        <v>-3</v>
      </c>
      <c r="Q51" s="7" t="s">
        <v>1757</v>
      </c>
      <c r="R51" s="1" t="s">
        <v>6</v>
      </c>
      <c r="S51" s="1" t="s">
        <v>7</v>
      </c>
      <c r="T51" s="1" t="s">
        <v>704</v>
      </c>
      <c r="U51" s="1" t="s">
        <v>256</v>
      </c>
      <c r="V51" s="11" t="s">
        <v>215</v>
      </c>
      <c r="W51" s="1" t="s">
        <v>68</v>
      </c>
      <c r="X51" s="11">
        <v>120267</v>
      </c>
      <c r="Y51" s="1" t="s">
        <v>257</v>
      </c>
      <c r="Z51" s="12" t="s">
        <v>75</v>
      </c>
      <c r="AA51" s="1" t="s">
        <v>13</v>
      </c>
    </row>
    <row r="52" spans="1:27" x14ac:dyDescent="0.35">
      <c r="A52" s="5">
        <v>51</v>
      </c>
      <c r="B52" s="6" t="s">
        <v>0</v>
      </c>
      <c r="C52" s="11" t="s">
        <v>685</v>
      </c>
      <c r="D52" s="1">
        <v>773358400</v>
      </c>
      <c r="E52" s="11">
        <v>56976125568</v>
      </c>
      <c r="F52" s="32">
        <v>43924</v>
      </c>
      <c r="G52" s="32">
        <v>44652</v>
      </c>
      <c r="H52" s="26">
        <v>23</v>
      </c>
      <c r="I52" s="11" t="s">
        <v>2</v>
      </c>
      <c r="J52" s="11" t="s">
        <v>922</v>
      </c>
      <c r="K52" s="1" t="s">
        <v>923</v>
      </c>
      <c r="L52" s="1" t="s">
        <v>663</v>
      </c>
      <c r="M52" s="9">
        <v>43924</v>
      </c>
      <c r="N52" s="7">
        <v>44706</v>
      </c>
      <c r="O52" s="26">
        <v>25</v>
      </c>
      <c r="P52" s="6">
        <v>7</v>
      </c>
      <c r="Q52" s="7" t="s">
        <v>1756</v>
      </c>
      <c r="R52" s="1" t="s">
        <v>245</v>
      </c>
      <c r="S52" s="1" t="s">
        <v>246</v>
      </c>
      <c r="T52" s="1" t="s">
        <v>772</v>
      </c>
      <c r="U52" s="1" t="s">
        <v>509</v>
      </c>
      <c r="V52" s="11" t="s">
        <v>215</v>
      </c>
      <c r="W52" s="1" t="s">
        <v>68</v>
      </c>
      <c r="X52" s="11">
        <v>120261</v>
      </c>
      <c r="Y52" s="1" t="s">
        <v>510</v>
      </c>
      <c r="Z52" s="12" t="s">
        <v>75</v>
      </c>
      <c r="AA52" s="1" t="s">
        <v>13</v>
      </c>
    </row>
    <row r="53" spans="1:27" x14ac:dyDescent="0.35">
      <c r="A53" s="5">
        <v>52</v>
      </c>
      <c r="B53" s="6" t="s">
        <v>0</v>
      </c>
      <c r="C53" s="11" t="s">
        <v>685</v>
      </c>
      <c r="D53" s="1">
        <v>773358400</v>
      </c>
      <c r="E53" s="11">
        <v>56932027989</v>
      </c>
      <c r="F53" s="32">
        <v>43705</v>
      </c>
      <c r="G53" s="32">
        <v>44652</v>
      </c>
      <c r="H53" s="26">
        <v>31</v>
      </c>
      <c r="I53" s="5" t="s">
        <v>2</v>
      </c>
      <c r="J53" s="11" t="s">
        <v>955</v>
      </c>
      <c r="K53" s="1" t="s">
        <v>956</v>
      </c>
      <c r="L53" s="1" t="s">
        <v>16</v>
      </c>
      <c r="M53" s="9">
        <v>43705</v>
      </c>
      <c r="N53" s="7">
        <v>44706</v>
      </c>
      <c r="O53" s="26">
        <v>32</v>
      </c>
      <c r="P53" s="6">
        <v>14</v>
      </c>
      <c r="Q53" s="7" t="s">
        <v>1756</v>
      </c>
      <c r="R53" s="1" t="s">
        <v>6</v>
      </c>
      <c r="S53" s="1" t="s">
        <v>7</v>
      </c>
      <c r="T53" s="1" t="s">
        <v>75</v>
      </c>
      <c r="U53" s="1" t="s">
        <v>75</v>
      </c>
      <c r="V53" s="11" t="s">
        <v>75</v>
      </c>
      <c r="W53" s="1" t="s">
        <v>75</v>
      </c>
      <c r="X53" s="11" t="s">
        <v>75</v>
      </c>
      <c r="Y53" s="1" t="s">
        <v>75</v>
      </c>
      <c r="Z53" s="26" t="s">
        <v>75</v>
      </c>
      <c r="AA53" s="1" t="s">
        <v>76</v>
      </c>
    </row>
    <row r="54" spans="1:27" x14ac:dyDescent="0.35">
      <c r="A54" s="13">
        <v>53</v>
      </c>
      <c r="B54" s="14" t="s">
        <v>0</v>
      </c>
      <c r="C54" s="19" t="s">
        <v>685</v>
      </c>
      <c r="D54" s="2">
        <v>773358400</v>
      </c>
      <c r="E54" s="19">
        <v>56933863194</v>
      </c>
      <c r="F54" s="33">
        <v>44119</v>
      </c>
      <c r="G54" s="33">
        <v>44652</v>
      </c>
      <c r="H54" s="21">
        <v>17</v>
      </c>
      <c r="I54" s="14" t="s">
        <v>2</v>
      </c>
      <c r="J54" s="19" t="s">
        <v>981</v>
      </c>
      <c r="K54" s="2" t="s">
        <v>982</v>
      </c>
      <c r="L54" s="2" t="s">
        <v>53</v>
      </c>
      <c r="M54" s="17">
        <v>44119</v>
      </c>
      <c r="N54" s="15">
        <v>44706</v>
      </c>
      <c r="O54" s="21">
        <v>19</v>
      </c>
      <c r="P54" s="14">
        <v>1</v>
      </c>
      <c r="Q54" s="15" t="s">
        <v>1756</v>
      </c>
      <c r="R54" s="2" t="s">
        <v>6</v>
      </c>
      <c r="S54" s="2" t="s">
        <v>7</v>
      </c>
      <c r="T54" s="2" t="s">
        <v>983</v>
      </c>
      <c r="U54" s="2" t="s">
        <v>984</v>
      </c>
      <c r="V54" s="19" t="s">
        <v>10</v>
      </c>
      <c r="W54" s="2" t="s">
        <v>56</v>
      </c>
      <c r="X54" s="19">
        <v>120107</v>
      </c>
      <c r="Y54" s="2" t="s">
        <v>985</v>
      </c>
      <c r="Z54" s="20" t="s">
        <v>986</v>
      </c>
      <c r="AA54" s="2" t="s">
        <v>58</v>
      </c>
    </row>
    <row r="55" spans="1:27" x14ac:dyDescent="0.35">
      <c r="A55" s="13">
        <v>54</v>
      </c>
      <c r="B55" s="14" t="s">
        <v>0</v>
      </c>
      <c r="C55" s="19" t="s">
        <v>685</v>
      </c>
      <c r="D55" s="2">
        <v>773358400</v>
      </c>
      <c r="E55" s="19">
        <v>56941317295</v>
      </c>
      <c r="F55" s="33">
        <v>44243</v>
      </c>
      <c r="G55" s="33">
        <v>44652</v>
      </c>
      <c r="H55" s="21">
        <v>13</v>
      </c>
      <c r="I55" s="14" t="s">
        <v>2</v>
      </c>
      <c r="J55" s="19" t="s">
        <v>1017</v>
      </c>
      <c r="K55" s="2" t="s">
        <v>1018</v>
      </c>
      <c r="L55" s="2" t="s">
        <v>1015</v>
      </c>
      <c r="M55" s="17">
        <v>44243</v>
      </c>
      <c r="N55" s="15">
        <v>44706</v>
      </c>
      <c r="O55" s="21">
        <v>15</v>
      </c>
      <c r="P55" s="14">
        <v>-3</v>
      </c>
      <c r="Q55" s="15" t="s">
        <v>1757</v>
      </c>
      <c r="R55" s="2" t="s">
        <v>542</v>
      </c>
      <c r="S55" s="2" t="s">
        <v>7</v>
      </c>
      <c r="T55" s="2" t="s">
        <v>1019</v>
      </c>
      <c r="U55" s="2" t="s">
        <v>735</v>
      </c>
      <c r="V55" s="19" t="s">
        <v>215</v>
      </c>
      <c r="W55" s="2" t="s">
        <v>68</v>
      </c>
      <c r="X55" s="19">
        <v>120262</v>
      </c>
      <c r="Y55" s="2" t="s">
        <v>736</v>
      </c>
      <c r="Z55" s="20" t="s">
        <v>75</v>
      </c>
      <c r="AA55" s="2" t="s">
        <v>13</v>
      </c>
    </row>
    <row r="56" spans="1:27" x14ac:dyDescent="0.35">
      <c r="A56" s="13">
        <v>55</v>
      </c>
      <c r="B56" s="14" t="s">
        <v>0</v>
      </c>
      <c r="C56" s="19" t="s">
        <v>685</v>
      </c>
      <c r="D56" s="2">
        <v>773358400</v>
      </c>
      <c r="E56" s="19">
        <v>56941321517</v>
      </c>
      <c r="F56" s="33">
        <v>44243</v>
      </c>
      <c r="G56" s="33">
        <v>44652</v>
      </c>
      <c r="H56" s="21">
        <v>13</v>
      </c>
      <c r="I56" s="14" t="s">
        <v>2</v>
      </c>
      <c r="J56" s="19" t="s">
        <v>1023</v>
      </c>
      <c r="K56" s="2" t="s">
        <v>1024</v>
      </c>
      <c r="L56" s="2" t="s">
        <v>1015</v>
      </c>
      <c r="M56" s="17">
        <v>44243</v>
      </c>
      <c r="N56" s="15">
        <v>44706</v>
      </c>
      <c r="O56" s="21">
        <v>15</v>
      </c>
      <c r="P56" s="14">
        <v>-3</v>
      </c>
      <c r="Q56" s="15" t="s">
        <v>1757</v>
      </c>
      <c r="R56" s="2" t="s">
        <v>542</v>
      </c>
      <c r="S56" s="2" t="s">
        <v>7</v>
      </c>
      <c r="T56" s="2" t="s">
        <v>704</v>
      </c>
      <c r="U56" s="2" t="s">
        <v>735</v>
      </c>
      <c r="V56" s="19" t="s">
        <v>215</v>
      </c>
      <c r="W56" s="2" t="s">
        <v>68</v>
      </c>
      <c r="X56" s="19">
        <v>120262</v>
      </c>
      <c r="Y56" s="2" t="s">
        <v>736</v>
      </c>
      <c r="Z56" s="20" t="s">
        <v>75</v>
      </c>
      <c r="AA56" s="2" t="s">
        <v>13</v>
      </c>
    </row>
    <row r="57" spans="1:27" x14ac:dyDescent="0.35">
      <c r="A57" s="5">
        <v>56</v>
      </c>
      <c r="B57" s="6" t="s">
        <v>0</v>
      </c>
      <c r="C57" s="11" t="s">
        <v>685</v>
      </c>
      <c r="D57" s="1">
        <v>773358400</v>
      </c>
      <c r="E57" s="11">
        <v>56951880430</v>
      </c>
      <c r="F57" s="32">
        <v>43713</v>
      </c>
      <c r="G57" s="32">
        <v>44652</v>
      </c>
      <c r="H57" s="26">
        <v>30</v>
      </c>
      <c r="I57" s="6" t="s">
        <v>2</v>
      </c>
      <c r="J57" s="11" t="s">
        <v>1069</v>
      </c>
      <c r="K57" s="1" t="s">
        <v>1070</v>
      </c>
      <c r="L57" s="1" t="s">
        <v>938</v>
      </c>
      <c r="M57" s="9">
        <v>44594</v>
      </c>
      <c r="N57" s="7">
        <v>44706</v>
      </c>
      <c r="O57" s="26">
        <v>3</v>
      </c>
      <c r="P57" s="6">
        <v>-15</v>
      </c>
      <c r="Q57" s="7" t="s">
        <v>1757</v>
      </c>
      <c r="R57" s="1" t="s">
        <v>6</v>
      </c>
      <c r="S57" s="1" t="s">
        <v>7</v>
      </c>
      <c r="T57" s="1" t="s">
        <v>1071</v>
      </c>
      <c r="U57" s="1" t="s">
        <v>1072</v>
      </c>
      <c r="V57" s="11" t="s">
        <v>165</v>
      </c>
      <c r="W57" s="1" t="s">
        <v>11</v>
      </c>
      <c r="X57" s="11">
        <v>130025</v>
      </c>
      <c r="Y57" s="1" t="s">
        <v>1073</v>
      </c>
      <c r="Z57" s="12" t="s">
        <v>502</v>
      </c>
      <c r="AA57" s="1" t="s">
        <v>13</v>
      </c>
    </row>
    <row r="58" spans="1:27" x14ac:dyDescent="0.35">
      <c r="A58" s="13">
        <v>57</v>
      </c>
      <c r="B58" s="14" t="s">
        <v>0</v>
      </c>
      <c r="C58" s="19" t="s">
        <v>685</v>
      </c>
      <c r="D58" s="2">
        <v>773358400</v>
      </c>
      <c r="E58" s="19">
        <v>56966802490</v>
      </c>
      <c r="F58" s="33">
        <v>44151</v>
      </c>
      <c r="G58" s="33">
        <v>44652</v>
      </c>
      <c r="H58" s="21">
        <v>16</v>
      </c>
      <c r="I58" s="14" t="s">
        <v>2</v>
      </c>
      <c r="J58" s="19" t="s">
        <v>1129</v>
      </c>
      <c r="K58" s="2" t="s">
        <v>1130</v>
      </c>
      <c r="L58" s="2" t="s">
        <v>53</v>
      </c>
      <c r="M58" s="17">
        <v>44151</v>
      </c>
      <c r="N58" s="15">
        <v>44706</v>
      </c>
      <c r="O58" s="21">
        <v>18</v>
      </c>
      <c r="P58" s="14">
        <v>0</v>
      </c>
      <c r="Q58" s="15" t="s">
        <v>1757</v>
      </c>
      <c r="R58" s="2" t="s">
        <v>455</v>
      </c>
      <c r="S58" s="2" t="s">
        <v>7</v>
      </c>
      <c r="T58" s="2" t="s">
        <v>1131</v>
      </c>
      <c r="U58" s="2" t="s">
        <v>256</v>
      </c>
      <c r="V58" s="19" t="s">
        <v>215</v>
      </c>
      <c r="W58" s="2" t="s">
        <v>68</v>
      </c>
      <c r="X58" s="19">
        <v>120267</v>
      </c>
      <c r="Y58" s="2" t="s">
        <v>257</v>
      </c>
      <c r="Z58" s="20" t="s">
        <v>75</v>
      </c>
      <c r="AA58" s="2" t="s">
        <v>13</v>
      </c>
    </row>
    <row r="59" spans="1:27" x14ac:dyDescent="0.35">
      <c r="A59" s="5">
        <v>58</v>
      </c>
      <c r="B59" s="6" t="s">
        <v>0</v>
      </c>
      <c r="C59" s="11" t="s">
        <v>685</v>
      </c>
      <c r="D59" s="1">
        <v>773358400</v>
      </c>
      <c r="E59" s="11">
        <v>56969084043</v>
      </c>
      <c r="F59" s="32">
        <v>43886</v>
      </c>
      <c r="G59" s="32">
        <v>44652</v>
      </c>
      <c r="H59" s="26">
        <v>25</v>
      </c>
      <c r="I59" s="6" t="s">
        <v>2</v>
      </c>
      <c r="J59" s="11" t="s">
        <v>1141</v>
      </c>
      <c r="K59" s="1" t="s">
        <v>1142</v>
      </c>
      <c r="L59" s="1" t="s">
        <v>938</v>
      </c>
      <c r="M59" s="9">
        <v>44594</v>
      </c>
      <c r="N59" s="7">
        <v>44706</v>
      </c>
      <c r="O59" s="26">
        <v>3</v>
      </c>
      <c r="P59" s="6">
        <v>-15</v>
      </c>
      <c r="Q59" s="7" t="s">
        <v>1757</v>
      </c>
      <c r="R59" s="1" t="s">
        <v>6</v>
      </c>
      <c r="S59" s="1" t="s">
        <v>7</v>
      </c>
      <c r="T59" s="1" t="s">
        <v>1143</v>
      </c>
      <c r="U59" s="1" t="s">
        <v>1072</v>
      </c>
      <c r="V59" s="11" t="s">
        <v>165</v>
      </c>
      <c r="W59" s="1" t="s">
        <v>1033</v>
      </c>
      <c r="X59" s="11">
        <v>130025</v>
      </c>
      <c r="Y59" s="1" t="s">
        <v>1073</v>
      </c>
      <c r="Z59" s="12" t="s">
        <v>502</v>
      </c>
      <c r="AA59" s="1" t="s">
        <v>58</v>
      </c>
    </row>
    <row r="60" spans="1:27" x14ac:dyDescent="0.35">
      <c r="A60" s="13">
        <v>59</v>
      </c>
      <c r="B60" s="14" t="s">
        <v>0</v>
      </c>
      <c r="C60" s="19" t="s">
        <v>685</v>
      </c>
      <c r="D60" s="2">
        <v>773358400</v>
      </c>
      <c r="E60" s="19">
        <v>56973798952</v>
      </c>
      <c r="F60" s="33">
        <v>43679</v>
      </c>
      <c r="G60" s="33">
        <v>44652</v>
      </c>
      <c r="H60" s="21">
        <v>31</v>
      </c>
      <c r="I60" s="19" t="s">
        <v>2</v>
      </c>
      <c r="J60" s="19" t="s">
        <v>1164</v>
      </c>
      <c r="K60" s="2" t="s">
        <v>1165</v>
      </c>
      <c r="L60" s="2" t="s">
        <v>938</v>
      </c>
      <c r="M60" s="17">
        <v>44594</v>
      </c>
      <c r="N60" s="15">
        <v>44706</v>
      </c>
      <c r="O60" s="21">
        <v>3</v>
      </c>
      <c r="P60" s="14">
        <v>-15</v>
      </c>
      <c r="Q60" s="15" t="s">
        <v>1757</v>
      </c>
      <c r="R60" s="2" t="s">
        <v>6</v>
      </c>
      <c r="S60" s="2" t="s">
        <v>7</v>
      </c>
      <c r="T60" s="2" t="s">
        <v>75</v>
      </c>
      <c r="U60" s="2" t="s">
        <v>75</v>
      </c>
      <c r="V60" s="19" t="s">
        <v>75</v>
      </c>
      <c r="W60" s="2" t="s">
        <v>75</v>
      </c>
      <c r="X60" s="19" t="s">
        <v>75</v>
      </c>
      <c r="Y60" s="2" t="s">
        <v>75</v>
      </c>
      <c r="Z60" s="21" t="s">
        <v>75</v>
      </c>
      <c r="AA60" s="2" t="s">
        <v>76</v>
      </c>
    </row>
    <row r="61" spans="1:27" x14ac:dyDescent="0.35">
      <c r="A61" s="13">
        <v>60</v>
      </c>
      <c r="B61" s="14" t="s">
        <v>0</v>
      </c>
      <c r="C61" s="19" t="s">
        <v>685</v>
      </c>
      <c r="D61" s="2">
        <v>773358400</v>
      </c>
      <c r="E61" s="19">
        <v>56978064963</v>
      </c>
      <c r="F61" s="33">
        <v>43679</v>
      </c>
      <c r="G61" s="33">
        <v>44652</v>
      </c>
      <c r="H61" s="21">
        <v>31</v>
      </c>
      <c r="I61" s="14" t="s">
        <v>2</v>
      </c>
      <c r="J61" s="19" t="s">
        <v>1247</v>
      </c>
      <c r="K61" s="2" t="s">
        <v>1248</v>
      </c>
      <c r="L61" s="2" t="s">
        <v>938</v>
      </c>
      <c r="M61" s="17">
        <v>44594</v>
      </c>
      <c r="N61" s="15">
        <v>44706</v>
      </c>
      <c r="O61" s="21">
        <v>3</v>
      </c>
      <c r="P61" s="14">
        <v>-15</v>
      </c>
      <c r="Q61" s="15" t="s">
        <v>1757</v>
      </c>
      <c r="R61" s="2" t="s">
        <v>6</v>
      </c>
      <c r="S61" s="2" t="s">
        <v>7</v>
      </c>
      <c r="T61" s="2" t="s">
        <v>75</v>
      </c>
      <c r="U61" s="2" t="s">
        <v>75</v>
      </c>
      <c r="V61" s="19" t="s">
        <v>75</v>
      </c>
      <c r="W61" s="2" t="s">
        <v>75</v>
      </c>
      <c r="X61" s="19" t="s">
        <v>75</v>
      </c>
      <c r="Y61" s="2" t="s">
        <v>75</v>
      </c>
      <c r="Z61" s="21" t="s">
        <v>75</v>
      </c>
      <c r="AA61" s="2" t="s">
        <v>76</v>
      </c>
    </row>
    <row r="62" spans="1:27" x14ac:dyDescent="0.35">
      <c r="A62" s="13">
        <v>61</v>
      </c>
      <c r="B62" s="14" t="s">
        <v>0</v>
      </c>
      <c r="C62" s="19" t="s">
        <v>685</v>
      </c>
      <c r="D62" s="2">
        <v>773358400</v>
      </c>
      <c r="E62" s="19">
        <v>56996336289</v>
      </c>
      <c r="F62" s="33">
        <v>43797</v>
      </c>
      <c r="G62" s="33">
        <v>44652</v>
      </c>
      <c r="H62" s="21">
        <v>28</v>
      </c>
      <c r="I62" s="19" t="s">
        <v>2</v>
      </c>
      <c r="J62" s="19" t="s">
        <v>1253</v>
      </c>
      <c r="K62" s="2" t="s">
        <v>1254</v>
      </c>
      <c r="L62" s="2" t="s">
        <v>270</v>
      </c>
      <c r="M62" s="17">
        <v>44235</v>
      </c>
      <c r="N62" s="15">
        <v>44706</v>
      </c>
      <c r="O62" s="21">
        <v>15</v>
      </c>
      <c r="P62" s="14">
        <v>-3</v>
      </c>
      <c r="Q62" s="15" t="s">
        <v>1757</v>
      </c>
      <c r="R62" s="2" t="s">
        <v>542</v>
      </c>
      <c r="S62" s="2" t="s">
        <v>7</v>
      </c>
      <c r="T62" s="2" t="s">
        <v>75</v>
      </c>
      <c r="U62" s="2" t="s">
        <v>75</v>
      </c>
      <c r="V62" s="19" t="s">
        <v>75</v>
      </c>
      <c r="W62" s="2" t="s">
        <v>75</v>
      </c>
      <c r="X62" s="19" t="s">
        <v>75</v>
      </c>
      <c r="Y62" s="2" t="s">
        <v>75</v>
      </c>
      <c r="Z62" s="21" t="s">
        <v>75</v>
      </c>
      <c r="AA62" s="2" t="s">
        <v>76</v>
      </c>
    </row>
    <row r="63" spans="1:27" x14ac:dyDescent="0.35">
      <c r="A63" s="1">
        <v>62</v>
      </c>
      <c r="B63" s="6" t="s">
        <v>1268</v>
      </c>
      <c r="C63" s="1" t="s">
        <v>1269</v>
      </c>
      <c r="D63" s="1">
        <v>773358400</v>
      </c>
      <c r="E63" s="26">
        <v>56956596351</v>
      </c>
      <c r="F63" s="9">
        <v>42341.689583333333</v>
      </c>
      <c r="G63" s="32">
        <v>44652</v>
      </c>
      <c r="H63" s="26">
        <v>75</v>
      </c>
      <c r="I63" s="1" t="s">
        <v>1301</v>
      </c>
      <c r="J63" s="1" t="s">
        <v>1302</v>
      </c>
      <c r="K63" s="1" t="s">
        <v>1303</v>
      </c>
      <c r="L63" s="1"/>
      <c r="M63" s="1"/>
      <c r="N63" s="7">
        <v>44706</v>
      </c>
      <c r="O63" s="1"/>
      <c r="P63" s="1"/>
      <c r="Q63" s="7" t="s">
        <v>1757</v>
      </c>
      <c r="R63" s="1"/>
      <c r="S63" s="1" t="s">
        <v>246</v>
      </c>
      <c r="T63" s="1" t="s">
        <v>75</v>
      </c>
      <c r="U63" s="1" t="s">
        <v>75</v>
      </c>
      <c r="V63" s="11" t="s">
        <v>75</v>
      </c>
      <c r="W63" s="1" t="s">
        <v>75</v>
      </c>
      <c r="X63" s="1" t="s">
        <v>75</v>
      </c>
      <c r="Y63" s="1" t="s">
        <v>75</v>
      </c>
      <c r="Z63" s="26" t="s">
        <v>75</v>
      </c>
      <c r="AA63" s="1" t="s">
        <v>76</v>
      </c>
    </row>
    <row r="64" spans="1:27" x14ac:dyDescent="0.35">
      <c r="A64" s="2">
        <v>63</v>
      </c>
      <c r="B64" s="14" t="s">
        <v>1268</v>
      </c>
      <c r="C64" s="2" t="s">
        <v>1269</v>
      </c>
      <c r="D64" s="2">
        <v>773358400</v>
      </c>
      <c r="E64" s="36">
        <v>56944895579</v>
      </c>
      <c r="F64" s="37">
        <v>42877.706250000003</v>
      </c>
      <c r="G64" s="33">
        <v>44652</v>
      </c>
      <c r="H64" s="21">
        <v>58</v>
      </c>
      <c r="I64" s="19" t="s">
        <v>2</v>
      </c>
      <c r="J64" s="2" t="s">
        <v>1304</v>
      </c>
      <c r="K64" s="2" t="s">
        <v>1305</v>
      </c>
      <c r="L64" s="2"/>
      <c r="M64" s="2"/>
      <c r="N64" s="15">
        <v>44706</v>
      </c>
      <c r="O64" s="2"/>
      <c r="P64" s="2"/>
      <c r="Q64" s="15" t="s">
        <v>1757</v>
      </c>
      <c r="R64" s="2"/>
      <c r="S64" s="2" t="s">
        <v>246</v>
      </c>
      <c r="T64" s="2" t="s">
        <v>1184</v>
      </c>
      <c r="U64" s="2" t="s">
        <v>735</v>
      </c>
      <c r="V64" s="19" t="s">
        <v>215</v>
      </c>
      <c r="W64" s="2" t="s">
        <v>11</v>
      </c>
      <c r="X64" s="19">
        <v>120262</v>
      </c>
      <c r="Y64" s="2" t="s">
        <v>736</v>
      </c>
      <c r="Z64" s="20" t="s">
        <v>75</v>
      </c>
      <c r="AA64" s="2" t="s">
        <v>13</v>
      </c>
    </row>
    <row r="65" spans="1:27" x14ac:dyDescent="0.35">
      <c r="A65" s="2">
        <v>64</v>
      </c>
      <c r="B65" s="14" t="s">
        <v>1268</v>
      </c>
      <c r="C65" s="2" t="s">
        <v>1269</v>
      </c>
      <c r="D65" s="2">
        <v>773358400</v>
      </c>
      <c r="E65" s="36">
        <v>56933863193</v>
      </c>
      <c r="F65" s="37">
        <v>43369.612500000003</v>
      </c>
      <c r="G65" s="33">
        <v>44652</v>
      </c>
      <c r="H65" s="21">
        <v>42</v>
      </c>
      <c r="I65" s="19" t="s">
        <v>2</v>
      </c>
      <c r="J65" s="2" t="s">
        <v>1309</v>
      </c>
      <c r="K65" s="2" t="s">
        <v>1310</v>
      </c>
      <c r="L65" s="2"/>
      <c r="M65" s="2"/>
      <c r="N65" s="15">
        <v>44706</v>
      </c>
      <c r="O65" s="2"/>
      <c r="P65" s="2"/>
      <c r="Q65" s="15" t="s">
        <v>1757</v>
      </c>
      <c r="R65" s="2"/>
      <c r="S65" s="2" t="s">
        <v>7</v>
      </c>
      <c r="T65" s="2" t="s">
        <v>75</v>
      </c>
      <c r="U65" s="2" t="s">
        <v>75</v>
      </c>
      <c r="V65" s="19" t="s">
        <v>75</v>
      </c>
      <c r="W65" s="2" t="s">
        <v>75</v>
      </c>
      <c r="X65" s="19" t="s">
        <v>75</v>
      </c>
      <c r="Y65" s="2" t="s">
        <v>75</v>
      </c>
      <c r="Z65" s="21" t="s">
        <v>75</v>
      </c>
      <c r="AA65" s="2" t="s">
        <v>76</v>
      </c>
    </row>
    <row r="66" spans="1:27" x14ac:dyDescent="0.35">
      <c r="A66" s="2">
        <v>65</v>
      </c>
      <c r="B66" s="14" t="s">
        <v>1268</v>
      </c>
      <c r="C66" s="2" t="s">
        <v>1269</v>
      </c>
      <c r="D66" s="2">
        <v>773358400</v>
      </c>
      <c r="E66" s="21">
        <v>56944895569</v>
      </c>
      <c r="F66" s="17">
        <v>42877.706250000003</v>
      </c>
      <c r="G66" s="33">
        <v>44652</v>
      </c>
      <c r="H66" s="21">
        <v>58</v>
      </c>
      <c r="I66" s="2" t="s">
        <v>1301</v>
      </c>
      <c r="J66" s="2" t="s">
        <v>1345</v>
      </c>
      <c r="K66" s="2" t="s">
        <v>1346</v>
      </c>
      <c r="L66" s="2"/>
      <c r="M66" s="2"/>
      <c r="N66" s="15">
        <v>44706</v>
      </c>
      <c r="O66" s="2"/>
      <c r="P66" s="2"/>
      <c r="Q66" s="15" t="s">
        <v>1757</v>
      </c>
      <c r="R66" s="2"/>
      <c r="S66" s="2" t="s">
        <v>7</v>
      </c>
      <c r="T66" s="2" t="s">
        <v>75</v>
      </c>
      <c r="U66" s="2" t="s">
        <v>75</v>
      </c>
      <c r="V66" s="19" t="s">
        <v>75</v>
      </c>
      <c r="W66" s="2" t="s">
        <v>75</v>
      </c>
      <c r="X66" s="2" t="s">
        <v>75</v>
      </c>
      <c r="Y66" s="2" t="s">
        <v>75</v>
      </c>
      <c r="Z66" s="21" t="s">
        <v>75</v>
      </c>
      <c r="AA66" s="2" t="s">
        <v>76</v>
      </c>
    </row>
    <row r="67" spans="1:27" x14ac:dyDescent="0.35">
      <c r="A67" s="1">
        <v>66</v>
      </c>
      <c r="B67" s="6" t="s">
        <v>1268</v>
      </c>
      <c r="C67" s="1" t="s">
        <v>1269</v>
      </c>
      <c r="D67" s="1">
        <v>773358400</v>
      </c>
      <c r="E67" s="34">
        <v>56934456454</v>
      </c>
      <c r="F67" s="35">
        <v>43623.737500000003</v>
      </c>
      <c r="G67" s="32">
        <v>44652</v>
      </c>
      <c r="H67" s="26">
        <v>33</v>
      </c>
      <c r="I67" s="11" t="s">
        <v>2</v>
      </c>
      <c r="J67" s="1" t="s">
        <v>1402</v>
      </c>
      <c r="K67" s="1" t="s">
        <v>1403</v>
      </c>
      <c r="L67" s="1"/>
      <c r="M67" s="1"/>
      <c r="N67" s="7">
        <v>44706</v>
      </c>
      <c r="O67" s="1"/>
      <c r="P67" s="1"/>
      <c r="Q67" s="7" t="s">
        <v>1757</v>
      </c>
      <c r="R67" s="1"/>
      <c r="S67" s="1" t="s">
        <v>246</v>
      </c>
      <c r="T67" s="1" t="s">
        <v>75</v>
      </c>
      <c r="U67" s="1" t="s">
        <v>75</v>
      </c>
      <c r="V67" s="11" t="s">
        <v>75</v>
      </c>
      <c r="W67" s="1" t="s">
        <v>75</v>
      </c>
      <c r="X67" s="1" t="s">
        <v>75</v>
      </c>
      <c r="Y67" s="1" t="s">
        <v>75</v>
      </c>
      <c r="Z67" s="26" t="s">
        <v>75</v>
      </c>
      <c r="AA67" s="1" t="s">
        <v>76</v>
      </c>
    </row>
    <row r="68" spans="1:27" x14ac:dyDescent="0.35">
      <c r="A68" s="1">
        <v>67</v>
      </c>
      <c r="B68" s="6" t="s">
        <v>1268</v>
      </c>
      <c r="C68" s="1" t="s">
        <v>1269</v>
      </c>
      <c r="D68" s="1">
        <v>773358400</v>
      </c>
      <c r="E68" s="34">
        <v>56999342168</v>
      </c>
      <c r="F68" s="35">
        <v>44354.713888888888</v>
      </c>
      <c r="G68" s="32">
        <v>44652</v>
      </c>
      <c r="H68" s="26">
        <v>9</v>
      </c>
      <c r="I68" s="11" t="s">
        <v>2</v>
      </c>
      <c r="J68" s="1" t="s">
        <v>1420</v>
      </c>
      <c r="K68" s="1" t="s">
        <v>1421</v>
      </c>
      <c r="L68" s="1"/>
      <c r="M68" s="1"/>
      <c r="N68" s="7">
        <v>44706</v>
      </c>
      <c r="O68" s="1"/>
      <c r="P68" s="1"/>
      <c r="Q68" s="7" t="s">
        <v>1757</v>
      </c>
      <c r="R68" s="1"/>
      <c r="S68" s="1" t="s">
        <v>246</v>
      </c>
      <c r="T68" s="1" t="s">
        <v>1422</v>
      </c>
      <c r="U68" s="1" t="s">
        <v>1423</v>
      </c>
      <c r="V68" s="11" t="s">
        <v>35</v>
      </c>
      <c r="W68" s="1" t="s">
        <v>1424</v>
      </c>
      <c r="X68" s="11">
        <v>120260</v>
      </c>
      <c r="Y68" s="1" t="s">
        <v>1425</v>
      </c>
      <c r="Z68" s="12" t="s">
        <v>75</v>
      </c>
      <c r="AA68" s="1" t="s">
        <v>13</v>
      </c>
    </row>
    <row r="69" spans="1:27" x14ac:dyDescent="0.35">
      <c r="A69" s="2">
        <v>68</v>
      </c>
      <c r="B69" s="14" t="s">
        <v>1268</v>
      </c>
      <c r="C69" s="2" t="s">
        <v>1269</v>
      </c>
      <c r="D69" s="2">
        <v>773358400</v>
      </c>
      <c r="E69" s="36">
        <v>56957631295</v>
      </c>
      <c r="F69" s="37">
        <v>44592.382638888892</v>
      </c>
      <c r="G69" s="33">
        <v>44652</v>
      </c>
      <c r="H69" s="21">
        <v>2</v>
      </c>
      <c r="I69" s="19" t="s">
        <v>2</v>
      </c>
      <c r="J69" s="2" t="s">
        <v>1442</v>
      </c>
      <c r="K69" s="2" t="s">
        <v>1443</v>
      </c>
      <c r="L69" s="2"/>
      <c r="M69" s="2"/>
      <c r="N69" s="15">
        <v>44706</v>
      </c>
      <c r="O69" s="2"/>
      <c r="P69" s="2"/>
      <c r="Q69" s="15" t="s">
        <v>1757</v>
      </c>
      <c r="R69" s="2"/>
      <c r="S69" s="2" t="s">
        <v>7</v>
      </c>
      <c r="T69" s="2" t="s">
        <v>75</v>
      </c>
      <c r="U69" s="2" t="s">
        <v>75</v>
      </c>
      <c r="V69" s="19" t="s">
        <v>75</v>
      </c>
      <c r="W69" s="2" t="s">
        <v>75</v>
      </c>
      <c r="X69" s="2" t="s">
        <v>75</v>
      </c>
      <c r="Y69" s="2" t="s">
        <v>75</v>
      </c>
      <c r="Z69" s="21" t="s">
        <v>75</v>
      </c>
      <c r="AA69" s="2" t="s">
        <v>76</v>
      </c>
    </row>
    <row r="70" spans="1:27" x14ac:dyDescent="0.35">
      <c r="A70" s="1">
        <v>69</v>
      </c>
      <c r="B70" s="6" t="s">
        <v>1268</v>
      </c>
      <c r="C70" s="1" t="s">
        <v>1269</v>
      </c>
      <c r="D70" s="1">
        <v>773358400</v>
      </c>
      <c r="E70" s="34">
        <v>56957631297</v>
      </c>
      <c r="F70" s="35">
        <v>44592.421527777777</v>
      </c>
      <c r="G70" s="32">
        <v>44652</v>
      </c>
      <c r="H70" s="26">
        <v>2</v>
      </c>
      <c r="I70" s="11" t="s">
        <v>2</v>
      </c>
      <c r="J70" s="1" t="s">
        <v>1444</v>
      </c>
      <c r="K70" s="1" t="s">
        <v>1445</v>
      </c>
      <c r="L70" s="1"/>
      <c r="M70" s="1"/>
      <c r="N70" s="7">
        <v>44706</v>
      </c>
      <c r="O70" s="1"/>
      <c r="P70" s="1"/>
      <c r="Q70" s="7" t="s">
        <v>1757</v>
      </c>
      <c r="R70" s="1"/>
      <c r="S70" s="1" t="s">
        <v>7</v>
      </c>
      <c r="T70" s="1" t="s">
        <v>1446</v>
      </c>
      <c r="U70" s="1" t="s">
        <v>1441</v>
      </c>
      <c r="V70" s="11" t="s">
        <v>106</v>
      </c>
      <c r="W70" s="1" t="s">
        <v>180</v>
      </c>
      <c r="X70" s="11"/>
      <c r="Y70" s="1"/>
      <c r="Z70" s="12" t="s">
        <v>75</v>
      </c>
      <c r="AA70" s="1" t="s">
        <v>58</v>
      </c>
    </row>
    <row r="71" spans="1:27" x14ac:dyDescent="0.35">
      <c r="A71" s="1">
        <v>70</v>
      </c>
      <c r="B71" s="6" t="s">
        <v>1268</v>
      </c>
      <c r="C71" s="1" t="s">
        <v>1269</v>
      </c>
      <c r="D71" s="1">
        <v>773358400</v>
      </c>
      <c r="E71" s="34">
        <v>56957631325</v>
      </c>
      <c r="F71" s="35">
        <v>44592.422222222223</v>
      </c>
      <c r="G71" s="32">
        <v>44652</v>
      </c>
      <c r="H71" s="26">
        <v>2</v>
      </c>
      <c r="I71" s="11" t="s">
        <v>2</v>
      </c>
      <c r="J71" s="1" t="s">
        <v>1450</v>
      </c>
      <c r="K71" s="1" t="s">
        <v>1451</v>
      </c>
      <c r="L71" s="1"/>
      <c r="M71" s="1"/>
      <c r="N71" s="7">
        <v>44706</v>
      </c>
      <c r="O71" s="1"/>
      <c r="P71" s="1"/>
      <c r="Q71" s="7" t="s">
        <v>1757</v>
      </c>
      <c r="R71" s="1"/>
      <c r="S71" s="1" t="s">
        <v>7</v>
      </c>
      <c r="T71" s="1" t="s">
        <v>75</v>
      </c>
      <c r="U71" s="1" t="s">
        <v>75</v>
      </c>
      <c r="V71" s="11" t="s">
        <v>75</v>
      </c>
      <c r="W71" s="1" t="s">
        <v>75</v>
      </c>
      <c r="X71" s="1" t="s">
        <v>75</v>
      </c>
      <c r="Y71" s="1" t="s">
        <v>75</v>
      </c>
      <c r="Z71" s="26" t="s">
        <v>75</v>
      </c>
      <c r="AA71" s="1" t="s">
        <v>76</v>
      </c>
    </row>
    <row r="72" spans="1:27" x14ac:dyDescent="0.35">
      <c r="A72" s="2">
        <v>71</v>
      </c>
      <c r="B72" s="14" t="s">
        <v>1268</v>
      </c>
      <c r="C72" s="2" t="s">
        <v>1269</v>
      </c>
      <c r="D72" s="2">
        <v>773358400</v>
      </c>
      <c r="E72" s="36">
        <v>56957631331</v>
      </c>
      <c r="F72" s="37">
        <v>44592.422222222223</v>
      </c>
      <c r="G72" s="33">
        <v>44652</v>
      </c>
      <c r="H72" s="21">
        <v>2</v>
      </c>
      <c r="I72" s="19" t="s">
        <v>2</v>
      </c>
      <c r="J72" s="2" t="s">
        <v>1452</v>
      </c>
      <c r="K72" s="2" t="s">
        <v>1453</v>
      </c>
      <c r="L72" s="2"/>
      <c r="M72" s="2"/>
      <c r="N72" s="15">
        <v>44706</v>
      </c>
      <c r="O72" s="2"/>
      <c r="P72" s="2"/>
      <c r="Q72" s="15" t="s">
        <v>1757</v>
      </c>
      <c r="R72" s="2"/>
      <c r="S72" s="2" t="s">
        <v>7</v>
      </c>
      <c r="T72" s="2" t="s">
        <v>75</v>
      </c>
      <c r="U72" s="2" t="s">
        <v>75</v>
      </c>
      <c r="V72" s="19" t="s">
        <v>75</v>
      </c>
      <c r="W72" s="2" t="s">
        <v>75</v>
      </c>
      <c r="X72" s="2" t="s">
        <v>75</v>
      </c>
      <c r="Y72" s="2" t="s">
        <v>75</v>
      </c>
      <c r="Z72" s="21" t="s">
        <v>75</v>
      </c>
      <c r="AA72" s="2" t="s">
        <v>76</v>
      </c>
    </row>
    <row r="73" spans="1:27" x14ac:dyDescent="0.35">
      <c r="A73" s="1">
        <v>72</v>
      </c>
      <c r="B73" s="6" t="s">
        <v>1268</v>
      </c>
      <c r="C73" s="1" t="s">
        <v>1269</v>
      </c>
      <c r="D73" s="1">
        <v>773358400</v>
      </c>
      <c r="E73" s="34">
        <v>56957631340</v>
      </c>
      <c r="F73" s="35">
        <v>44592.382638888892</v>
      </c>
      <c r="G73" s="32">
        <v>44652</v>
      </c>
      <c r="H73" s="26">
        <v>2</v>
      </c>
      <c r="I73" s="11" t="s">
        <v>2</v>
      </c>
      <c r="J73" s="1" t="s">
        <v>1454</v>
      </c>
      <c r="K73" s="1" t="s">
        <v>1455</v>
      </c>
      <c r="L73" s="1"/>
      <c r="M73" s="1"/>
      <c r="N73" s="7">
        <v>44706</v>
      </c>
      <c r="O73" s="1"/>
      <c r="P73" s="1"/>
      <c r="Q73" s="7" t="s">
        <v>1757</v>
      </c>
      <c r="R73" s="1"/>
      <c r="S73" s="1" t="s">
        <v>7</v>
      </c>
      <c r="T73" s="1" t="s">
        <v>75</v>
      </c>
      <c r="U73" s="1" t="s">
        <v>75</v>
      </c>
      <c r="V73" s="11" t="s">
        <v>75</v>
      </c>
      <c r="W73" s="1" t="s">
        <v>75</v>
      </c>
      <c r="X73" s="1" t="s">
        <v>75</v>
      </c>
      <c r="Y73" s="1" t="s">
        <v>75</v>
      </c>
      <c r="Z73" s="26" t="s">
        <v>75</v>
      </c>
      <c r="AA73" s="1" t="s">
        <v>76</v>
      </c>
    </row>
    <row r="74" spans="1:27" x14ac:dyDescent="0.35">
      <c r="A74" s="2">
        <v>73</v>
      </c>
      <c r="B74" s="14" t="s">
        <v>1268</v>
      </c>
      <c r="C74" s="2" t="s">
        <v>1269</v>
      </c>
      <c r="D74" s="2">
        <v>773358400</v>
      </c>
      <c r="E74" s="36">
        <v>56957631343</v>
      </c>
      <c r="F74" s="37">
        <v>44592.547222222223</v>
      </c>
      <c r="G74" s="33">
        <v>44652</v>
      </c>
      <c r="H74" s="21">
        <v>2</v>
      </c>
      <c r="I74" s="19" t="s">
        <v>2</v>
      </c>
      <c r="J74" s="2" t="s">
        <v>1456</v>
      </c>
      <c r="K74" s="2" t="s">
        <v>1457</v>
      </c>
      <c r="L74" s="2"/>
      <c r="M74" s="2"/>
      <c r="N74" s="15">
        <v>44706</v>
      </c>
      <c r="O74" s="2"/>
      <c r="P74" s="2"/>
      <c r="Q74" s="15" t="s">
        <v>1757</v>
      </c>
      <c r="R74" s="2"/>
      <c r="S74" s="2" t="s">
        <v>7</v>
      </c>
      <c r="T74" s="2" t="s">
        <v>75</v>
      </c>
      <c r="U74" s="2" t="s">
        <v>75</v>
      </c>
      <c r="V74" s="19" t="s">
        <v>75</v>
      </c>
      <c r="W74" s="2" t="s">
        <v>75</v>
      </c>
      <c r="X74" s="2" t="s">
        <v>75</v>
      </c>
      <c r="Y74" s="2" t="s">
        <v>75</v>
      </c>
      <c r="Z74" s="21" t="s">
        <v>75</v>
      </c>
      <c r="AA74" s="2" t="s">
        <v>76</v>
      </c>
    </row>
    <row r="75" spans="1:27" x14ac:dyDescent="0.35">
      <c r="A75" s="1">
        <v>74</v>
      </c>
      <c r="B75" s="6" t="s">
        <v>1268</v>
      </c>
      <c r="C75" s="1" t="s">
        <v>1269</v>
      </c>
      <c r="D75" s="1">
        <v>773358400</v>
      </c>
      <c r="E75" s="34">
        <v>56957631344</v>
      </c>
      <c r="F75" s="35">
        <v>44592.382638888892</v>
      </c>
      <c r="G75" s="32">
        <v>44652</v>
      </c>
      <c r="H75" s="26">
        <v>2</v>
      </c>
      <c r="I75" s="11" t="s">
        <v>2</v>
      </c>
      <c r="J75" s="1" t="s">
        <v>1458</v>
      </c>
      <c r="K75" s="1" t="s">
        <v>1459</v>
      </c>
      <c r="L75" s="1"/>
      <c r="M75" s="1"/>
      <c r="N75" s="7">
        <v>44706</v>
      </c>
      <c r="O75" s="1"/>
      <c r="P75" s="1"/>
      <c r="Q75" s="7" t="s">
        <v>1757</v>
      </c>
      <c r="R75" s="1"/>
      <c r="S75" s="1" t="s">
        <v>7</v>
      </c>
      <c r="T75" s="1" t="s">
        <v>75</v>
      </c>
      <c r="U75" s="1" t="s">
        <v>75</v>
      </c>
      <c r="V75" s="11" t="s">
        <v>75</v>
      </c>
      <c r="W75" s="1" t="s">
        <v>75</v>
      </c>
      <c r="X75" s="1" t="s">
        <v>75</v>
      </c>
      <c r="Y75" s="1" t="s">
        <v>75</v>
      </c>
      <c r="Z75" s="26" t="s">
        <v>75</v>
      </c>
      <c r="AA75" s="1" t="s">
        <v>76</v>
      </c>
    </row>
    <row r="76" spans="1:27" x14ac:dyDescent="0.35">
      <c r="A76" s="2">
        <v>75</v>
      </c>
      <c r="B76" s="14" t="s">
        <v>1268</v>
      </c>
      <c r="C76" s="2" t="s">
        <v>1269</v>
      </c>
      <c r="D76" s="2">
        <v>773358400</v>
      </c>
      <c r="E76" s="36">
        <v>56957631362</v>
      </c>
      <c r="F76" s="37">
        <v>44592.382638888892</v>
      </c>
      <c r="G76" s="33">
        <v>44652</v>
      </c>
      <c r="H76" s="21">
        <v>2</v>
      </c>
      <c r="I76" s="19" t="s">
        <v>2</v>
      </c>
      <c r="J76" s="2" t="s">
        <v>1460</v>
      </c>
      <c r="K76" s="2" t="s">
        <v>1461</v>
      </c>
      <c r="L76" s="2"/>
      <c r="M76" s="2"/>
      <c r="N76" s="15">
        <v>44706</v>
      </c>
      <c r="O76" s="2"/>
      <c r="P76" s="2"/>
      <c r="Q76" s="15" t="s">
        <v>1757</v>
      </c>
      <c r="R76" s="2"/>
      <c r="S76" s="2" t="s">
        <v>7</v>
      </c>
      <c r="T76" s="2" t="s">
        <v>75</v>
      </c>
      <c r="U76" s="2" t="s">
        <v>75</v>
      </c>
      <c r="V76" s="19" t="s">
        <v>75</v>
      </c>
      <c r="W76" s="2" t="s">
        <v>75</v>
      </c>
      <c r="X76" s="2" t="s">
        <v>75</v>
      </c>
      <c r="Y76" s="2" t="s">
        <v>75</v>
      </c>
      <c r="Z76" s="21" t="s">
        <v>75</v>
      </c>
      <c r="AA76" s="2" t="s">
        <v>76</v>
      </c>
    </row>
    <row r="77" spans="1:27" x14ac:dyDescent="0.35">
      <c r="A77" s="1">
        <v>76</v>
      </c>
      <c r="B77" s="6" t="s">
        <v>1268</v>
      </c>
      <c r="C77" s="1" t="s">
        <v>1269</v>
      </c>
      <c r="D77" s="1">
        <v>773358400</v>
      </c>
      <c r="E77" s="34">
        <v>56957631365</v>
      </c>
      <c r="F77" s="35">
        <v>44592.42291666667</v>
      </c>
      <c r="G77" s="32">
        <v>44652</v>
      </c>
      <c r="H77" s="26">
        <v>2</v>
      </c>
      <c r="I77" s="11" t="s">
        <v>2</v>
      </c>
      <c r="J77" s="1" t="s">
        <v>1462</v>
      </c>
      <c r="K77" s="1" t="s">
        <v>1463</v>
      </c>
      <c r="L77" s="1"/>
      <c r="M77" s="1"/>
      <c r="N77" s="7">
        <v>44706</v>
      </c>
      <c r="O77" s="1"/>
      <c r="P77" s="1"/>
      <c r="Q77" s="7" t="s">
        <v>1757</v>
      </c>
      <c r="R77" s="1"/>
      <c r="S77" s="1" t="s">
        <v>7</v>
      </c>
      <c r="T77" s="1" t="s">
        <v>75</v>
      </c>
      <c r="U77" s="1" t="s">
        <v>75</v>
      </c>
      <c r="V77" s="11" t="s">
        <v>75</v>
      </c>
      <c r="W77" s="1" t="s">
        <v>75</v>
      </c>
      <c r="X77" s="1" t="s">
        <v>75</v>
      </c>
      <c r="Y77" s="1" t="s">
        <v>75</v>
      </c>
      <c r="Z77" s="26" t="s">
        <v>75</v>
      </c>
      <c r="AA77" s="1" t="s">
        <v>76</v>
      </c>
    </row>
    <row r="78" spans="1:27" x14ac:dyDescent="0.35">
      <c r="A78" s="2">
        <v>77</v>
      </c>
      <c r="B78" s="14" t="s">
        <v>1268</v>
      </c>
      <c r="C78" s="2" t="s">
        <v>1269</v>
      </c>
      <c r="D78" s="2">
        <v>773358400</v>
      </c>
      <c r="E78" s="36">
        <v>56957631444</v>
      </c>
      <c r="F78" s="37">
        <v>44592.382638888892</v>
      </c>
      <c r="G78" s="33">
        <v>44652</v>
      </c>
      <c r="H78" s="21">
        <v>2</v>
      </c>
      <c r="I78" s="19" t="s">
        <v>2</v>
      </c>
      <c r="J78" s="2" t="s">
        <v>1471</v>
      </c>
      <c r="K78" s="2" t="s">
        <v>1472</v>
      </c>
      <c r="L78" s="2"/>
      <c r="M78" s="2"/>
      <c r="N78" s="15">
        <v>44706</v>
      </c>
      <c r="O78" s="2"/>
      <c r="P78" s="2"/>
      <c r="Q78" s="15" t="s">
        <v>1757</v>
      </c>
      <c r="R78" s="2"/>
      <c r="S78" s="2" t="s">
        <v>7</v>
      </c>
      <c r="T78" s="2" t="s">
        <v>75</v>
      </c>
      <c r="U78" s="2" t="s">
        <v>75</v>
      </c>
      <c r="V78" s="19" t="s">
        <v>75</v>
      </c>
      <c r="W78" s="2" t="s">
        <v>75</v>
      </c>
      <c r="X78" s="2" t="s">
        <v>75</v>
      </c>
      <c r="Y78" s="2" t="s">
        <v>75</v>
      </c>
      <c r="Z78" s="21" t="s">
        <v>75</v>
      </c>
      <c r="AA78" s="2" t="s">
        <v>76</v>
      </c>
    </row>
    <row r="79" spans="1:27" x14ac:dyDescent="0.35">
      <c r="A79" s="1">
        <v>78</v>
      </c>
      <c r="B79" s="6" t="s">
        <v>1268</v>
      </c>
      <c r="C79" s="1" t="s">
        <v>1269</v>
      </c>
      <c r="D79" s="1">
        <v>773358400</v>
      </c>
      <c r="E79" s="34">
        <v>56962276936</v>
      </c>
      <c r="F79" s="35">
        <v>44623.717361111114</v>
      </c>
      <c r="G79" s="32">
        <v>44652</v>
      </c>
      <c r="H79" s="26">
        <v>0</v>
      </c>
      <c r="I79" s="11" t="s">
        <v>2</v>
      </c>
      <c r="J79" s="1" t="s">
        <v>1473</v>
      </c>
      <c r="K79" s="1" t="s">
        <v>1474</v>
      </c>
      <c r="L79" s="1"/>
      <c r="M79" s="1"/>
      <c r="N79" s="7">
        <v>44706</v>
      </c>
      <c r="O79" s="1"/>
      <c r="P79" s="1"/>
      <c r="Q79" s="7" t="s">
        <v>1757</v>
      </c>
      <c r="R79" s="1"/>
      <c r="S79" s="1" t="s">
        <v>7</v>
      </c>
      <c r="T79" s="1" t="s">
        <v>75</v>
      </c>
      <c r="U79" s="1" t="s">
        <v>75</v>
      </c>
      <c r="V79" s="11" t="s">
        <v>75</v>
      </c>
      <c r="W79" s="1" t="s">
        <v>75</v>
      </c>
      <c r="X79" s="1" t="s">
        <v>75</v>
      </c>
      <c r="Y79" s="1" t="s">
        <v>75</v>
      </c>
      <c r="Z79" s="26" t="s">
        <v>75</v>
      </c>
      <c r="AA79" s="1" t="s">
        <v>76</v>
      </c>
    </row>
    <row r="80" spans="1:27" x14ac:dyDescent="0.35">
      <c r="A80" s="2">
        <v>79</v>
      </c>
      <c r="B80" s="14" t="s">
        <v>1268</v>
      </c>
      <c r="C80" s="2" t="s">
        <v>1269</v>
      </c>
      <c r="D80" s="2">
        <v>773358400</v>
      </c>
      <c r="E80" s="36">
        <v>56962276935</v>
      </c>
      <c r="F80" s="37">
        <v>44623.717361111114</v>
      </c>
      <c r="G80" s="33">
        <v>44652</v>
      </c>
      <c r="H80" s="21">
        <v>0</v>
      </c>
      <c r="I80" s="19" t="s">
        <v>2</v>
      </c>
      <c r="J80" s="2" t="s">
        <v>1475</v>
      </c>
      <c r="K80" s="2" t="s">
        <v>1476</v>
      </c>
      <c r="L80" s="2"/>
      <c r="M80" s="2"/>
      <c r="N80" s="15">
        <v>44706</v>
      </c>
      <c r="O80" s="2"/>
      <c r="P80" s="2"/>
      <c r="Q80" s="15" t="s">
        <v>1757</v>
      </c>
      <c r="R80" s="2"/>
      <c r="S80" s="2" t="s">
        <v>7</v>
      </c>
      <c r="T80" s="20" t="s">
        <v>502</v>
      </c>
      <c r="U80" s="20" t="s">
        <v>502</v>
      </c>
      <c r="V80" s="19" t="s">
        <v>502</v>
      </c>
      <c r="W80" s="38" t="s">
        <v>502</v>
      </c>
      <c r="X80" s="38" t="s">
        <v>502</v>
      </c>
      <c r="Y80" s="38" t="s">
        <v>502</v>
      </c>
      <c r="Z80" s="20" t="s">
        <v>502</v>
      </c>
      <c r="AA80" s="2" t="s">
        <v>76</v>
      </c>
    </row>
    <row r="81" spans="1:28" x14ac:dyDescent="0.35">
      <c r="A81" s="1">
        <v>80</v>
      </c>
      <c r="B81" s="6" t="s">
        <v>1268</v>
      </c>
      <c r="C81" s="1" t="s">
        <v>1269</v>
      </c>
      <c r="D81" s="1">
        <v>773358400</v>
      </c>
      <c r="E81" s="34">
        <v>56962276933</v>
      </c>
      <c r="F81" s="35">
        <v>44623.717361111114</v>
      </c>
      <c r="G81" s="32">
        <v>44652</v>
      </c>
      <c r="H81" s="26">
        <v>0</v>
      </c>
      <c r="I81" s="11" t="s">
        <v>2</v>
      </c>
      <c r="J81" s="1" t="s">
        <v>1477</v>
      </c>
      <c r="K81" s="1" t="s">
        <v>1478</v>
      </c>
      <c r="L81" s="1"/>
      <c r="M81" s="1"/>
      <c r="N81" s="7">
        <v>44706</v>
      </c>
      <c r="O81" s="1"/>
      <c r="P81" s="1"/>
      <c r="Q81" s="7" t="s">
        <v>1757</v>
      </c>
      <c r="R81" s="1"/>
      <c r="S81" s="1" t="s">
        <v>7</v>
      </c>
      <c r="T81" s="1" t="s">
        <v>75</v>
      </c>
      <c r="U81" s="1" t="s">
        <v>75</v>
      </c>
      <c r="V81" s="11" t="s">
        <v>75</v>
      </c>
      <c r="W81" s="1" t="s">
        <v>75</v>
      </c>
      <c r="X81" s="1" t="s">
        <v>75</v>
      </c>
      <c r="Y81" s="1" t="s">
        <v>75</v>
      </c>
      <c r="Z81" s="26" t="s">
        <v>75</v>
      </c>
      <c r="AA81" s="1" t="s">
        <v>76</v>
      </c>
    </row>
    <row r="82" spans="1:28" x14ac:dyDescent="0.35">
      <c r="A82" s="1">
        <v>81</v>
      </c>
      <c r="B82" s="6" t="s">
        <v>1268</v>
      </c>
      <c r="C82" s="1" t="s">
        <v>1269</v>
      </c>
      <c r="D82" s="1">
        <v>773358400</v>
      </c>
      <c r="E82" s="34">
        <v>56973994536</v>
      </c>
      <c r="F82" s="35">
        <v>42324.661111111112</v>
      </c>
      <c r="G82" s="32">
        <v>44652</v>
      </c>
      <c r="H82" s="26">
        <v>76</v>
      </c>
      <c r="I82" s="11" t="s">
        <v>2</v>
      </c>
      <c r="J82" s="1" t="s">
        <v>1506</v>
      </c>
      <c r="K82" s="1" t="s">
        <v>1507</v>
      </c>
      <c r="L82" s="1"/>
      <c r="M82" s="1"/>
      <c r="N82" s="7">
        <v>44706</v>
      </c>
      <c r="O82" s="1"/>
      <c r="P82" s="1"/>
      <c r="Q82" s="7" t="s">
        <v>1757</v>
      </c>
      <c r="R82" s="1"/>
      <c r="S82" s="1" t="s">
        <v>7</v>
      </c>
      <c r="T82" s="1" t="s">
        <v>75</v>
      </c>
      <c r="U82" s="1" t="s">
        <v>75</v>
      </c>
      <c r="V82" s="11" t="s">
        <v>75</v>
      </c>
      <c r="W82" s="1" t="s">
        <v>75</v>
      </c>
      <c r="X82" s="1" t="s">
        <v>75</v>
      </c>
      <c r="Y82" s="1" t="s">
        <v>75</v>
      </c>
      <c r="Z82" s="26" t="s">
        <v>75</v>
      </c>
      <c r="AA82" s="1" t="s">
        <v>76</v>
      </c>
    </row>
    <row r="83" spans="1:28" x14ac:dyDescent="0.35">
      <c r="A83" s="2">
        <v>82</v>
      </c>
      <c r="B83" s="14" t="s">
        <v>1268</v>
      </c>
      <c r="C83" s="2" t="s">
        <v>1269</v>
      </c>
      <c r="D83" s="2">
        <v>773358400</v>
      </c>
      <c r="E83" s="36">
        <v>56973994565</v>
      </c>
      <c r="F83" s="37">
        <v>42398.68472222222</v>
      </c>
      <c r="G83" s="33">
        <v>44652</v>
      </c>
      <c r="H83" s="21">
        <v>74</v>
      </c>
      <c r="I83" s="19" t="s">
        <v>2</v>
      </c>
      <c r="J83" s="2" t="s">
        <v>1508</v>
      </c>
      <c r="K83" s="2" t="s">
        <v>1509</v>
      </c>
      <c r="L83" s="2"/>
      <c r="M83" s="2"/>
      <c r="N83" s="15">
        <v>44706</v>
      </c>
      <c r="O83" s="2"/>
      <c r="P83" s="2"/>
      <c r="Q83" s="15" t="s">
        <v>1757</v>
      </c>
      <c r="R83" s="2"/>
      <c r="S83" s="2" t="s">
        <v>7</v>
      </c>
      <c r="T83" s="20" t="s">
        <v>502</v>
      </c>
      <c r="U83" s="20" t="s">
        <v>502</v>
      </c>
      <c r="V83" s="19" t="s">
        <v>502</v>
      </c>
      <c r="W83" s="38" t="s">
        <v>502</v>
      </c>
      <c r="X83" s="38" t="s">
        <v>502</v>
      </c>
      <c r="Y83" s="38" t="s">
        <v>502</v>
      </c>
      <c r="Z83" s="20" t="s">
        <v>502</v>
      </c>
      <c r="AA83" s="2" t="s">
        <v>76</v>
      </c>
    </row>
    <row r="84" spans="1:28" x14ac:dyDescent="0.35">
      <c r="A84" s="2">
        <v>83</v>
      </c>
      <c r="B84" s="14" t="s">
        <v>1268</v>
      </c>
      <c r="C84" s="2" t="s">
        <v>1269</v>
      </c>
      <c r="D84" s="2">
        <v>773358400</v>
      </c>
      <c r="E84" s="36">
        <v>56957583812</v>
      </c>
      <c r="F84" s="37">
        <v>42401.783333333333</v>
      </c>
      <c r="G84" s="33">
        <v>44652</v>
      </c>
      <c r="H84" s="21">
        <v>74</v>
      </c>
      <c r="I84" s="19" t="s">
        <v>2</v>
      </c>
      <c r="J84" s="2" t="s">
        <v>1514</v>
      </c>
      <c r="K84" s="2" t="s">
        <v>1515</v>
      </c>
      <c r="L84" s="2"/>
      <c r="M84" s="2"/>
      <c r="N84" s="15">
        <v>44706</v>
      </c>
      <c r="O84" s="2"/>
      <c r="P84" s="2"/>
      <c r="Q84" s="15" t="s">
        <v>1757</v>
      </c>
      <c r="R84" s="2"/>
      <c r="S84" s="2" t="s">
        <v>7</v>
      </c>
      <c r="T84" s="20" t="s">
        <v>502</v>
      </c>
      <c r="U84" s="20" t="s">
        <v>502</v>
      </c>
      <c r="V84" s="19" t="s">
        <v>502</v>
      </c>
      <c r="W84" s="38" t="s">
        <v>502</v>
      </c>
      <c r="X84" s="38" t="s">
        <v>502</v>
      </c>
      <c r="Y84" s="38" t="s">
        <v>502</v>
      </c>
      <c r="Z84" s="20" t="s">
        <v>502</v>
      </c>
      <c r="AA84" s="2" t="s">
        <v>76</v>
      </c>
    </row>
    <row r="85" spans="1:28" x14ac:dyDescent="0.35">
      <c r="A85" s="1">
        <v>84</v>
      </c>
      <c r="B85" s="6" t="s">
        <v>1268</v>
      </c>
      <c r="C85" s="1" t="s">
        <v>1269</v>
      </c>
      <c r="D85" s="1">
        <v>773358400</v>
      </c>
      <c r="E85" s="34">
        <v>56956596354</v>
      </c>
      <c r="F85" s="35">
        <v>44545.373611111114</v>
      </c>
      <c r="G85" s="32">
        <v>44652</v>
      </c>
      <c r="H85" s="26">
        <v>3</v>
      </c>
      <c r="I85" s="11" t="s">
        <v>2</v>
      </c>
      <c r="J85" s="1" t="s">
        <v>1531</v>
      </c>
      <c r="K85" s="1" t="s">
        <v>1532</v>
      </c>
      <c r="L85" s="1"/>
      <c r="M85" s="1"/>
      <c r="N85" s="7">
        <v>44706</v>
      </c>
      <c r="O85" s="1"/>
      <c r="P85" s="1"/>
      <c r="Q85" s="7" t="s">
        <v>1757</v>
      </c>
      <c r="R85" s="1"/>
      <c r="S85" s="1" t="s">
        <v>7</v>
      </c>
      <c r="T85" s="1" t="s">
        <v>75</v>
      </c>
      <c r="U85" s="1" t="s">
        <v>75</v>
      </c>
      <c r="V85" s="11" t="s">
        <v>75</v>
      </c>
      <c r="W85" s="1" t="s">
        <v>75</v>
      </c>
      <c r="X85" s="1" t="s">
        <v>75</v>
      </c>
      <c r="Y85" s="1" t="s">
        <v>75</v>
      </c>
      <c r="Z85" s="26" t="s">
        <v>75</v>
      </c>
      <c r="AA85" s="1" t="s">
        <v>76</v>
      </c>
    </row>
    <row r="86" spans="1:28" x14ac:dyDescent="0.35">
      <c r="A86" s="2">
        <v>85</v>
      </c>
      <c r="B86" s="14" t="s">
        <v>1268</v>
      </c>
      <c r="C86" s="2" t="s">
        <v>1269</v>
      </c>
      <c r="D86" s="2">
        <v>773358400</v>
      </c>
      <c r="E86" s="36">
        <v>56944895587</v>
      </c>
      <c r="F86" s="37">
        <v>42877.706250000003</v>
      </c>
      <c r="G86" s="33">
        <v>44652</v>
      </c>
      <c r="H86" s="21">
        <v>58</v>
      </c>
      <c r="I86" s="19" t="s">
        <v>2</v>
      </c>
      <c r="J86" s="2" t="s">
        <v>1545</v>
      </c>
      <c r="K86" s="2" t="s">
        <v>1546</v>
      </c>
      <c r="L86" s="2"/>
      <c r="M86" s="2"/>
      <c r="N86" s="15">
        <v>44706</v>
      </c>
      <c r="O86" s="2"/>
      <c r="P86" s="2"/>
      <c r="Q86" s="15" t="s">
        <v>1757</v>
      </c>
      <c r="R86" s="2"/>
      <c r="S86" s="2" t="s">
        <v>7</v>
      </c>
      <c r="T86" s="20" t="s">
        <v>502</v>
      </c>
      <c r="U86" s="20" t="s">
        <v>502</v>
      </c>
      <c r="V86" s="19" t="s">
        <v>502</v>
      </c>
      <c r="W86" s="38" t="s">
        <v>502</v>
      </c>
      <c r="X86" s="38" t="s">
        <v>502</v>
      </c>
      <c r="Y86" s="38" t="s">
        <v>502</v>
      </c>
      <c r="Z86" s="20" t="s">
        <v>502</v>
      </c>
      <c r="AA86" s="2" t="s">
        <v>76</v>
      </c>
    </row>
    <row r="87" spans="1:28" x14ac:dyDescent="0.35">
      <c r="A87" s="1">
        <v>86</v>
      </c>
      <c r="B87" s="6" t="s">
        <v>1268</v>
      </c>
      <c r="C87" s="1" t="s">
        <v>1269</v>
      </c>
      <c r="D87" s="1">
        <v>773358400</v>
      </c>
      <c r="E87" s="34">
        <v>56940908517</v>
      </c>
      <c r="F87" s="35">
        <v>43767.625694444447</v>
      </c>
      <c r="G87" s="32">
        <v>44652</v>
      </c>
      <c r="H87" s="26">
        <v>29</v>
      </c>
      <c r="I87" s="11" t="s">
        <v>2</v>
      </c>
      <c r="J87" s="1" t="s">
        <v>1682</v>
      </c>
      <c r="K87" s="1" t="s">
        <v>1683</v>
      </c>
      <c r="L87" s="1"/>
      <c r="M87" s="1"/>
      <c r="N87" s="7">
        <v>44706</v>
      </c>
      <c r="O87" s="1"/>
      <c r="P87" s="1"/>
      <c r="Q87" s="7" t="s">
        <v>1757</v>
      </c>
      <c r="R87" s="1"/>
      <c r="S87" s="1" t="s">
        <v>7</v>
      </c>
      <c r="T87" s="12" t="s">
        <v>502</v>
      </c>
      <c r="U87" s="12" t="s">
        <v>502</v>
      </c>
      <c r="V87" s="11" t="s">
        <v>502</v>
      </c>
      <c r="W87" s="30" t="s">
        <v>502</v>
      </c>
      <c r="X87" s="30" t="s">
        <v>502</v>
      </c>
      <c r="Y87" s="30" t="s">
        <v>502</v>
      </c>
      <c r="Z87" s="12" t="s">
        <v>502</v>
      </c>
      <c r="AA87" s="1" t="s">
        <v>76</v>
      </c>
    </row>
    <row r="88" spans="1:28" x14ac:dyDescent="0.35">
      <c r="A88" s="1">
        <v>87</v>
      </c>
      <c r="B88" s="6" t="s">
        <v>1268</v>
      </c>
      <c r="C88" s="1" t="s">
        <v>1269</v>
      </c>
      <c r="D88" s="1">
        <v>773358400</v>
      </c>
      <c r="E88" s="34">
        <v>56993741462</v>
      </c>
      <c r="F88" s="35">
        <v>44284.686111111114</v>
      </c>
      <c r="G88" s="32">
        <v>44652</v>
      </c>
      <c r="H88" s="26">
        <v>12</v>
      </c>
      <c r="I88" s="11" t="s">
        <v>2</v>
      </c>
      <c r="J88" s="1" t="s">
        <v>1691</v>
      </c>
      <c r="K88" s="1" t="s">
        <v>1692</v>
      </c>
      <c r="L88" s="1"/>
      <c r="M88" s="1"/>
      <c r="N88" s="7">
        <v>44706</v>
      </c>
      <c r="O88" s="1"/>
      <c r="P88" s="1"/>
      <c r="Q88" s="7" t="s">
        <v>1757</v>
      </c>
      <c r="R88" s="1"/>
      <c r="S88" s="1" t="s">
        <v>246</v>
      </c>
      <c r="T88" s="1" t="s">
        <v>1693</v>
      </c>
      <c r="U88" s="1" t="s">
        <v>509</v>
      </c>
      <c r="V88" s="11" t="s">
        <v>215</v>
      </c>
      <c r="W88" s="1" t="s">
        <v>251</v>
      </c>
      <c r="X88" s="11">
        <v>120261</v>
      </c>
      <c r="Y88" s="1" t="s">
        <v>510</v>
      </c>
      <c r="Z88" s="12" t="s">
        <v>75</v>
      </c>
      <c r="AA88" s="1" t="s">
        <v>13</v>
      </c>
    </row>
    <row r="89" spans="1:28" x14ac:dyDescent="0.35">
      <c r="A89" s="1">
        <v>88</v>
      </c>
      <c r="B89" s="6" t="s">
        <v>1268</v>
      </c>
      <c r="C89" s="1" t="s">
        <v>1269</v>
      </c>
      <c r="D89" s="1">
        <v>773358400</v>
      </c>
      <c r="E89" s="34">
        <v>56932474353</v>
      </c>
      <c r="F89" s="35">
        <v>44413.611111111109</v>
      </c>
      <c r="G89" s="32">
        <v>44652</v>
      </c>
      <c r="H89" s="26">
        <v>7</v>
      </c>
      <c r="I89" s="11" t="s">
        <v>2</v>
      </c>
      <c r="J89" s="1" t="s">
        <v>1702</v>
      </c>
      <c r="K89" s="1" t="s">
        <v>1703</v>
      </c>
      <c r="L89" s="1"/>
      <c r="M89" s="1"/>
      <c r="N89" s="7">
        <v>44706</v>
      </c>
      <c r="O89" s="1"/>
      <c r="P89" s="1"/>
      <c r="Q89" s="7" t="s">
        <v>1757</v>
      </c>
      <c r="R89" s="1"/>
      <c r="S89" s="1" t="s">
        <v>246</v>
      </c>
      <c r="T89" s="1" t="s">
        <v>75</v>
      </c>
      <c r="U89" s="1" t="s">
        <v>75</v>
      </c>
      <c r="V89" s="11" t="s">
        <v>75</v>
      </c>
      <c r="W89" s="1" t="s">
        <v>75</v>
      </c>
      <c r="X89" s="1" t="s">
        <v>75</v>
      </c>
      <c r="Y89" s="1" t="s">
        <v>75</v>
      </c>
      <c r="Z89" s="26" t="s">
        <v>75</v>
      </c>
      <c r="AA89" s="1" t="s">
        <v>76</v>
      </c>
    </row>
    <row r="90" spans="1:28" x14ac:dyDescent="0.35">
      <c r="A90" s="2">
        <v>89</v>
      </c>
      <c r="B90" s="14" t="s">
        <v>1268</v>
      </c>
      <c r="C90" s="2" t="s">
        <v>1269</v>
      </c>
      <c r="D90" s="2">
        <v>773358400</v>
      </c>
      <c r="E90" s="36">
        <v>56932474591</v>
      </c>
      <c r="F90" s="37">
        <v>44413.611111111109</v>
      </c>
      <c r="G90" s="33">
        <v>44652</v>
      </c>
      <c r="H90" s="21">
        <v>7</v>
      </c>
      <c r="I90" s="19" t="s">
        <v>2</v>
      </c>
      <c r="J90" s="2" t="s">
        <v>1704</v>
      </c>
      <c r="K90" s="2" t="s">
        <v>1705</v>
      </c>
      <c r="L90" s="2"/>
      <c r="M90" s="2"/>
      <c r="N90" s="15">
        <v>44706</v>
      </c>
      <c r="O90" s="2"/>
      <c r="P90" s="2"/>
      <c r="Q90" s="15" t="s">
        <v>1757</v>
      </c>
      <c r="R90" s="2"/>
      <c r="S90" s="2" t="s">
        <v>246</v>
      </c>
      <c r="T90" s="2" t="s">
        <v>75</v>
      </c>
      <c r="U90" s="2" t="s">
        <v>75</v>
      </c>
      <c r="V90" s="19" t="s">
        <v>75</v>
      </c>
      <c r="W90" s="2" t="s">
        <v>75</v>
      </c>
      <c r="X90" s="2" t="s">
        <v>75</v>
      </c>
      <c r="Y90" s="2" t="s">
        <v>75</v>
      </c>
      <c r="Z90" s="21" t="s">
        <v>75</v>
      </c>
      <c r="AA90" s="2" t="s">
        <v>76</v>
      </c>
    </row>
    <row r="91" spans="1:28" x14ac:dyDescent="0.35">
      <c r="A91" s="1">
        <v>90</v>
      </c>
      <c r="B91" s="6" t="s">
        <v>1268</v>
      </c>
      <c r="C91" s="1" t="s">
        <v>1269</v>
      </c>
      <c r="D91" s="1">
        <v>773358400</v>
      </c>
      <c r="E91" s="34">
        <v>56932474592</v>
      </c>
      <c r="F91" s="35">
        <v>44413.611111111109</v>
      </c>
      <c r="G91" s="32">
        <v>44652</v>
      </c>
      <c r="H91" s="26">
        <v>7</v>
      </c>
      <c r="I91" s="11" t="s">
        <v>2</v>
      </c>
      <c r="J91" s="1" t="s">
        <v>1706</v>
      </c>
      <c r="K91" s="1" t="s">
        <v>1707</v>
      </c>
      <c r="L91" s="1"/>
      <c r="M91" s="1"/>
      <c r="N91" s="7">
        <v>44706</v>
      </c>
      <c r="O91" s="1"/>
      <c r="P91" s="1"/>
      <c r="Q91" s="7" t="s">
        <v>1757</v>
      </c>
      <c r="R91" s="1"/>
      <c r="S91" s="1" t="s">
        <v>246</v>
      </c>
      <c r="T91" s="1" t="s">
        <v>75</v>
      </c>
      <c r="U91" s="1" t="s">
        <v>75</v>
      </c>
      <c r="V91" s="11" t="s">
        <v>75</v>
      </c>
      <c r="W91" s="1" t="s">
        <v>75</v>
      </c>
      <c r="X91" s="1" t="s">
        <v>75</v>
      </c>
      <c r="Y91" s="1" t="s">
        <v>75</v>
      </c>
      <c r="Z91" s="26" t="s">
        <v>75</v>
      </c>
      <c r="AA91" s="1" t="s">
        <v>76</v>
      </c>
    </row>
    <row r="92" spans="1:28" x14ac:dyDescent="0.35">
      <c r="A92" s="13">
        <v>105</v>
      </c>
      <c r="B92" s="14" t="s">
        <v>0</v>
      </c>
      <c r="C92" s="2" t="s">
        <v>1</v>
      </c>
      <c r="D92" s="2">
        <v>764518225</v>
      </c>
      <c r="E92" s="2">
        <v>56973994501</v>
      </c>
      <c r="F92" s="15">
        <v>43858</v>
      </c>
      <c r="G92" s="7">
        <v>44718</v>
      </c>
      <c r="H92" s="16">
        <v>28</v>
      </c>
      <c r="I92" s="14" t="s">
        <v>2</v>
      </c>
      <c r="J92" s="2" t="s">
        <v>409</v>
      </c>
      <c r="K92" s="2" t="s">
        <v>410</v>
      </c>
      <c r="L92" s="2" t="s">
        <v>16</v>
      </c>
      <c r="M92" s="17">
        <v>43858</v>
      </c>
      <c r="N92" s="7">
        <v>44718</v>
      </c>
      <c r="O92" s="16">
        <v>28</v>
      </c>
      <c r="P92" s="18">
        <v>10</v>
      </c>
      <c r="Q92" s="15" t="s">
        <v>1756</v>
      </c>
      <c r="R92" s="2" t="s">
        <v>6</v>
      </c>
      <c r="S92" s="2" t="s">
        <v>7</v>
      </c>
      <c r="T92" s="45" t="s">
        <v>411</v>
      </c>
      <c r="U92" s="2" t="s">
        <v>285</v>
      </c>
      <c r="V92" s="19" t="s">
        <v>136</v>
      </c>
      <c r="W92" s="19"/>
      <c r="X92" s="2" t="s">
        <v>198</v>
      </c>
      <c r="Y92" s="19">
        <v>80002</v>
      </c>
      <c r="Z92" s="2" t="s">
        <v>199</v>
      </c>
      <c r="AA92" s="20" t="s">
        <v>13</v>
      </c>
      <c r="AB92" s="2" t="s">
        <v>13</v>
      </c>
    </row>
    <row r="93" spans="1:28" x14ac:dyDescent="0.35">
      <c r="A93" s="13">
        <v>133</v>
      </c>
      <c r="B93" s="14" t="s">
        <v>0</v>
      </c>
      <c r="C93" s="2" t="s">
        <v>1</v>
      </c>
      <c r="D93" s="2">
        <v>764518225</v>
      </c>
      <c r="E93" s="2">
        <v>56975596158</v>
      </c>
      <c r="F93" s="15">
        <v>44371</v>
      </c>
      <c r="G93" s="7">
        <v>44718</v>
      </c>
      <c r="H93" s="16">
        <v>11</v>
      </c>
      <c r="I93" s="14" t="s">
        <v>2</v>
      </c>
      <c r="J93" s="2" t="s">
        <v>503</v>
      </c>
      <c r="K93" s="2" t="s">
        <v>504</v>
      </c>
      <c r="L93" s="2" t="s">
        <v>151</v>
      </c>
      <c r="M93" s="17">
        <v>44371</v>
      </c>
      <c r="N93" s="7">
        <v>44718</v>
      </c>
      <c r="O93" s="16">
        <v>11</v>
      </c>
      <c r="P93" s="18">
        <v>-7</v>
      </c>
      <c r="Q93" s="15" t="s">
        <v>1757</v>
      </c>
      <c r="R93" s="2" t="s">
        <v>6</v>
      </c>
      <c r="S93" s="2" t="s">
        <v>7</v>
      </c>
      <c r="T93" s="45" t="s">
        <v>505</v>
      </c>
      <c r="U93" s="2" t="s">
        <v>275</v>
      </c>
      <c r="V93" s="19" t="s">
        <v>165</v>
      </c>
      <c r="W93" s="19"/>
      <c r="X93" s="2" t="s">
        <v>175</v>
      </c>
      <c r="Y93" s="19">
        <v>130042</v>
      </c>
      <c r="Z93" s="2" t="s">
        <v>276</v>
      </c>
      <c r="AA93" s="20" t="s">
        <v>13</v>
      </c>
      <c r="AB93" s="2" t="s">
        <v>58</v>
      </c>
    </row>
    <row r="94" spans="1:28" x14ac:dyDescent="0.35">
      <c r="A94" s="13">
        <v>152</v>
      </c>
      <c r="B94" s="14" t="s">
        <v>0</v>
      </c>
      <c r="C94" s="2" t="s">
        <v>1</v>
      </c>
      <c r="D94" s="2">
        <v>764518225</v>
      </c>
      <c r="E94" s="2">
        <v>56978414052</v>
      </c>
      <c r="F94" s="15">
        <v>44440</v>
      </c>
      <c r="G94" s="7">
        <v>44718</v>
      </c>
      <c r="H94" s="16">
        <v>9</v>
      </c>
      <c r="I94" s="14" t="s">
        <v>2</v>
      </c>
      <c r="J94" s="2" t="s">
        <v>574</v>
      </c>
      <c r="K94" s="2" t="s">
        <v>575</v>
      </c>
      <c r="L94" s="2" t="s">
        <v>519</v>
      </c>
      <c r="M94" s="17">
        <v>44440</v>
      </c>
      <c r="N94" s="7">
        <v>44718</v>
      </c>
      <c r="O94" s="16">
        <v>9</v>
      </c>
      <c r="P94" s="18">
        <v>-9</v>
      </c>
      <c r="Q94" s="15" t="s">
        <v>1757</v>
      </c>
      <c r="R94" s="2" t="s">
        <v>6</v>
      </c>
      <c r="S94" s="2" t="s">
        <v>7</v>
      </c>
      <c r="T94" s="45" t="s">
        <v>576</v>
      </c>
      <c r="U94" s="2" t="s">
        <v>125</v>
      </c>
      <c r="V94" s="19" t="s">
        <v>165</v>
      </c>
      <c r="W94" s="19"/>
      <c r="X94" s="2" t="s">
        <v>287</v>
      </c>
      <c r="Y94" s="19">
        <v>70002</v>
      </c>
      <c r="Z94" s="2" t="s">
        <v>139</v>
      </c>
      <c r="AA94" s="20" t="s">
        <v>13</v>
      </c>
      <c r="AB94" s="2" t="s">
        <v>58</v>
      </c>
    </row>
    <row r="95" spans="1:28" x14ac:dyDescent="0.35">
      <c r="A95" s="13">
        <v>154</v>
      </c>
      <c r="B95" s="14" t="s">
        <v>0</v>
      </c>
      <c r="C95" s="2" t="s">
        <v>1</v>
      </c>
      <c r="D95" s="2">
        <v>764518225</v>
      </c>
      <c r="E95" s="2">
        <v>56978437301</v>
      </c>
      <c r="F95" s="15">
        <v>44440</v>
      </c>
      <c r="G95" s="7">
        <v>44718</v>
      </c>
      <c r="H95" s="16">
        <v>9</v>
      </c>
      <c r="I95" s="14" t="s">
        <v>2</v>
      </c>
      <c r="J95" s="2" t="s">
        <v>580</v>
      </c>
      <c r="K95" s="2" t="s">
        <v>581</v>
      </c>
      <c r="L95" s="2" t="s">
        <v>519</v>
      </c>
      <c r="M95" s="17">
        <v>44440</v>
      </c>
      <c r="N95" s="7">
        <v>44718</v>
      </c>
      <c r="O95" s="16">
        <v>9</v>
      </c>
      <c r="P95" s="18">
        <v>-9</v>
      </c>
      <c r="Q95" s="15" t="s">
        <v>1757</v>
      </c>
      <c r="R95" s="2" t="s">
        <v>6</v>
      </c>
      <c r="S95" s="2" t="s">
        <v>7</v>
      </c>
      <c r="T95" s="45" t="s">
        <v>582</v>
      </c>
      <c r="U95" s="2" t="s">
        <v>42</v>
      </c>
      <c r="V95" s="19" t="s">
        <v>583</v>
      </c>
      <c r="W95" s="19"/>
      <c r="X95" s="2" t="s">
        <v>584</v>
      </c>
      <c r="Y95" s="19">
        <v>80008</v>
      </c>
      <c r="Z95" s="2" t="s">
        <v>199</v>
      </c>
      <c r="AA95" s="20" t="s">
        <v>13</v>
      </c>
      <c r="AB95" s="2" t="s">
        <v>58</v>
      </c>
    </row>
    <row r="96" spans="1:28" x14ac:dyDescent="0.35">
      <c r="A96" s="5">
        <v>155</v>
      </c>
      <c r="B96" s="6" t="s">
        <v>0</v>
      </c>
      <c r="C96" s="1" t="s">
        <v>1</v>
      </c>
      <c r="D96" s="1">
        <v>764518225</v>
      </c>
      <c r="E96" s="1">
        <v>56978482219</v>
      </c>
      <c r="F96" s="7">
        <v>44440</v>
      </c>
      <c r="G96" s="7">
        <v>44718</v>
      </c>
      <c r="H96" s="8">
        <v>9</v>
      </c>
      <c r="I96" s="6" t="s">
        <v>2</v>
      </c>
      <c r="J96" s="1" t="s">
        <v>585</v>
      </c>
      <c r="K96" s="1" t="s">
        <v>586</v>
      </c>
      <c r="L96" s="1" t="s">
        <v>514</v>
      </c>
      <c r="M96" s="9">
        <v>44440</v>
      </c>
      <c r="N96" s="7">
        <v>44718</v>
      </c>
      <c r="O96" s="8">
        <v>9</v>
      </c>
      <c r="P96" s="10">
        <v>-9</v>
      </c>
      <c r="Q96" s="7" t="s">
        <v>1757</v>
      </c>
      <c r="R96" s="1" t="s">
        <v>6</v>
      </c>
      <c r="S96" s="1" t="s">
        <v>7</v>
      </c>
      <c r="T96" s="44" t="s">
        <v>587</v>
      </c>
      <c r="U96" s="1" t="s">
        <v>105</v>
      </c>
      <c r="V96" s="11" t="s">
        <v>446</v>
      </c>
      <c r="W96" s="11"/>
      <c r="X96" s="1" t="s">
        <v>588</v>
      </c>
      <c r="Y96" s="11">
        <v>80002</v>
      </c>
      <c r="Z96" s="1" t="s">
        <v>589</v>
      </c>
      <c r="AA96" s="12" t="s">
        <v>13</v>
      </c>
      <c r="AB96" s="1" t="s">
        <v>58</v>
      </c>
    </row>
    <row r="97" spans="1:28" x14ac:dyDescent="0.35">
      <c r="A97" s="5"/>
      <c r="B97" s="6" t="s">
        <v>0</v>
      </c>
      <c r="C97" s="1" t="s">
        <v>644</v>
      </c>
      <c r="D97" s="1">
        <v>763886921</v>
      </c>
      <c r="E97" s="1">
        <v>56948079542</v>
      </c>
      <c r="F97" s="7">
        <v>44509</v>
      </c>
      <c r="G97" s="7">
        <v>44718</v>
      </c>
      <c r="H97" s="26">
        <v>6</v>
      </c>
      <c r="I97" s="6" t="s">
        <v>2</v>
      </c>
      <c r="J97" s="1" t="s">
        <v>645</v>
      </c>
      <c r="K97" s="1" t="s">
        <v>646</v>
      </c>
      <c r="L97" s="1" t="s">
        <v>514</v>
      </c>
      <c r="M97" s="9">
        <v>44509</v>
      </c>
      <c r="N97" s="7">
        <v>44718</v>
      </c>
      <c r="O97" s="26">
        <v>6</v>
      </c>
      <c r="P97" s="6">
        <v>-12</v>
      </c>
      <c r="Q97" s="7" t="s">
        <v>1757</v>
      </c>
      <c r="R97" s="1" t="s">
        <v>6</v>
      </c>
      <c r="S97" s="1" t="s">
        <v>7</v>
      </c>
      <c r="T97" s="42" t="s">
        <v>647</v>
      </c>
      <c r="U97" s="1" t="s">
        <v>372</v>
      </c>
      <c r="V97" s="11" t="s">
        <v>373</v>
      </c>
      <c r="W97" s="11"/>
      <c r="X97" s="11" t="s">
        <v>648</v>
      </c>
      <c r="Y97" s="11">
        <v>1003</v>
      </c>
      <c r="Z97" s="29" t="s">
        <v>375</v>
      </c>
      <c r="AA97" s="12" t="s">
        <v>13</v>
      </c>
      <c r="AB97" s="1" t="s">
        <v>13</v>
      </c>
    </row>
    <row r="98" spans="1:28" x14ac:dyDescent="0.35">
      <c r="A98" s="13"/>
      <c r="B98" s="14" t="s">
        <v>0</v>
      </c>
      <c r="C98" s="19" t="s">
        <v>685</v>
      </c>
      <c r="D98" s="2">
        <v>773358400</v>
      </c>
      <c r="E98" s="19">
        <v>56931869029</v>
      </c>
      <c r="F98" s="33">
        <v>43705</v>
      </c>
      <c r="G98" s="7">
        <v>44718</v>
      </c>
      <c r="H98" s="21">
        <v>33</v>
      </c>
      <c r="I98" s="14" t="s">
        <v>2</v>
      </c>
      <c r="J98" s="19" t="s">
        <v>945</v>
      </c>
      <c r="K98" s="2" t="s">
        <v>946</v>
      </c>
      <c r="L98" s="2" t="s">
        <v>16</v>
      </c>
      <c r="M98" s="17">
        <v>43705</v>
      </c>
      <c r="N98" s="7">
        <v>44718</v>
      </c>
      <c r="O98" s="21">
        <v>33</v>
      </c>
      <c r="P98" s="14">
        <v>15</v>
      </c>
      <c r="Q98" s="15" t="s">
        <v>1756</v>
      </c>
      <c r="R98" s="2" t="s">
        <v>6</v>
      </c>
      <c r="S98" s="2" t="s">
        <v>7</v>
      </c>
      <c r="T98" s="45" t="s">
        <v>947</v>
      </c>
      <c r="U98" s="2" t="s">
        <v>492</v>
      </c>
      <c r="V98" s="19" t="s">
        <v>136</v>
      </c>
      <c r="W98" s="19" t="s">
        <v>1761</v>
      </c>
      <c r="X98" s="2" t="s">
        <v>198</v>
      </c>
      <c r="Y98" s="19">
        <v>80002</v>
      </c>
      <c r="Z98" s="2" t="s">
        <v>199</v>
      </c>
      <c r="AA98" s="20" t="s">
        <v>13</v>
      </c>
      <c r="AB98" s="2" t="s">
        <v>13</v>
      </c>
    </row>
    <row r="99" spans="1:28" x14ac:dyDescent="0.35">
      <c r="A99" s="13"/>
      <c r="B99" s="14" t="s">
        <v>0</v>
      </c>
      <c r="C99" s="19" t="s">
        <v>685</v>
      </c>
      <c r="D99" s="2">
        <v>773358400</v>
      </c>
      <c r="E99" s="19">
        <v>56932010845</v>
      </c>
      <c r="F99" s="33">
        <v>43886</v>
      </c>
      <c r="G99" s="7">
        <v>44718</v>
      </c>
      <c r="H99" s="21">
        <v>27</v>
      </c>
      <c r="I99" s="14" t="s">
        <v>2</v>
      </c>
      <c r="J99" s="19" t="s">
        <v>952</v>
      </c>
      <c r="K99" s="2" t="s">
        <v>953</v>
      </c>
      <c r="L99" s="2" t="s">
        <v>938</v>
      </c>
      <c r="M99" s="17">
        <v>44594</v>
      </c>
      <c r="N99" s="7">
        <v>44718</v>
      </c>
      <c r="O99" s="21">
        <v>4</v>
      </c>
      <c r="P99" s="14">
        <v>-14</v>
      </c>
      <c r="Q99" s="15" t="s">
        <v>1757</v>
      </c>
      <c r="R99" s="2" t="s">
        <v>6</v>
      </c>
      <c r="S99" s="2" t="s">
        <v>7</v>
      </c>
      <c r="T99" s="45" t="s">
        <v>954</v>
      </c>
      <c r="U99" s="2" t="s">
        <v>492</v>
      </c>
      <c r="V99" s="19" t="s">
        <v>136</v>
      </c>
      <c r="W99" s="19" t="s">
        <v>1761</v>
      </c>
      <c r="X99" s="2" t="s">
        <v>138</v>
      </c>
      <c r="Y99" s="19">
        <v>80002</v>
      </c>
      <c r="Z99" s="2" t="s">
        <v>199</v>
      </c>
      <c r="AA99" s="20" t="s">
        <v>13</v>
      </c>
      <c r="AB99" s="2" t="s">
        <v>58</v>
      </c>
    </row>
    <row r="100" spans="1:28" x14ac:dyDescent="0.35">
      <c r="A100" s="13"/>
      <c r="B100" s="14" t="s">
        <v>0</v>
      </c>
      <c r="C100" s="19" t="s">
        <v>685</v>
      </c>
      <c r="D100" s="2">
        <v>773358400</v>
      </c>
      <c r="E100" s="19">
        <v>56932509189</v>
      </c>
      <c r="F100" s="33">
        <v>44119</v>
      </c>
      <c r="G100" s="7">
        <v>44718</v>
      </c>
      <c r="H100" s="21">
        <v>19</v>
      </c>
      <c r="I100" s="19" t="s">
        <v>2</v>
      </c>
      <c r="J100" s="19" t="s">
        <v>964</v>
      </c>
      <c r="K100" s="2" t="s">
        <v>965</v>
      </c>
      <c r="L100" s="2" t="s">
        <v>53</v>
      </c>
      <c r="M100" s="17">
        <v>44119</v>
      </c>
      <c r="N100" s="7">
        <v>44718</v>
      </c>
      <c r="O100" s="21">
        <v>19</v>
      </c>
      <c r="P100" s="14">
        <v>1</v>
      </c>
      <c r="Q100" s="15" t="s">
        <v>1756</v>
      </c>
      <c r="R100" s="2" t="s">
        <v>6</v>
      </c>
      <c r="S100" s="2" t="s">
        <v>7</v>
      </c>
      <c r="T100" s="45" t="s">
        <v>966</v>
      </c>
      <c r="U100" s="2" t="s">
        <v>125</v>
      </c>
      <c r="V100" s="19" t="s">
        <v>215</v>
      </c>
      <c r="W100" s="19"/>
      <c r="X100" s="2" t="s">
        <v>967</v>
      </c>
      <c r="Y100" s="19">
        <v>40001</v>
      </c>
      <c r="Z100" s="2" t="s">
        <v>10</v>
      </c>
      <c r="AA100" s="20" t="s">
        <v>13</v>
      </c>
      <c r="AB100" s="2" t="s">
        <v>44</v>
      </c>
    </row>
    <row r="101" spans="1:28" x14ac:dyDescent="0.35">
      <c r="A101" s="13"/>
      <c r="B101" s="14" t="s">
        <v>0</v>
      </c>
      <c r="C101" s="19" t="s">
        <v>685</v>
      </c>
      <c r="D101" s="2">
        <v>773358400</v>
      </c>
      <c r="E101" s="19">
        <v>56942132987</v>
      </c>
      <c r="F101" s="33">
        <v>43713</v>
      </c>
      <c r="G101" s="7">
        <v>44718</v>
      </c>
      <c r="H101" s="21">
        <v>33</v>
      </c>
      <c r="I101" s="19" t="s">
        <v>2</v>
      </c>
      <c r="J101" s="19" t="s">
        <v>1034</v>
      </c>
      <c r="K101" s="2" t="s">
        <v>1035</v>
      </c>
      <c r="L101" s="2" t="s">
        <v>938</v>
      </c>
      <c r="M101" s="17">
        <v>44594</v>
      </c>
      <c r="N101" s="7">
        <v>44718</v>
      </c>
      <c r="O101" s="21">
        <v>4</v>
      </c>
      <c r="P101" s="14">
        <v>-14</v>
      </c>
      <c r="Q101" s="15" t="s">
        <v>1757</v>
      </c>
      <c r="R101" s="2" t="s">
        <v>6</v>
      </c>
      <c r="S101" s="2" t="s">
        <v>7</v>
      </c>
      <c r="T101" s="45" t="s">
        <v>1036</v>
      </c>
      <c r="U101" s="2" t="s">
        <v>492</v>
      </c>
      <c r="V101" s="19" t="s">
        <v>136</v>
      </c>
      <c r="W101" s="19" t="s">
        <v>1761</v>
      </c>
      <c r="X101" s="2" t="s">
        <v>198</v>
      </c>
      <c r="Y101" s="19">
        <v>80002</v>
      </c>
      <c r="Z101" s="2" t="s">
        <v>199</v>
      </c>
      <c r="AA101" s="20" t="s">
        <v>13</v>
      </c>
      <c r="AB101" s="2" t="s">
        <v>13</v>
      </c>
    </row>
    <row r="102" spans="1:28" x14ac:dyDescent="0.35">
      <c r="A102" s="5"/>
      <c r="B102" s="6" t="s">
        <v>0</v>
      </c>
      <c r="C102" s="11" t="s">
        <v>685</v>
      </c>
      <c r="D102" s="1">
        <v>773358400</v>
      </c>
      <c r="E102" s="11">
        <v>56944164802</v>
      </c>
      <c r="F102" s="32">
        <v>43705</v>
      </c>
      <c r="G102" s="7">
        <v>44718</v>
      </c>
      <c r="H102" s="26">
        <v>33</v>
      </c>
      <c r="I102" s="11" t="s">
        <v>2</v>
      </c>
      <c r="J102" s="11" t="s">
        <v>1044</v>
      </c>
      <c r="K102" s="1" t="s">
        <v>1045</v>
      </c>
      <c r="L102" s="1" t="s">
        <v>16</v>
      </c>
      <c r="M102" s="9">
        <v>43705</v>
      </c>
      <c r="N102" s="7">
        <v>44718</v>
      </c>
      <c r="O102" s="26">
        <v>33</v>
      </c>
      <c r="P102" s="6">
        <v>15</v>
      </c>
      <c r="Q102" s="7" t="s">
        <v>1756</v>
      </c>
      <c r="R102" s="1" t="s">
        <v>6</v>
      </c>
      <c r="S102" s="1" t="s">
        <v>7</v>
      </c>
      <c r="T102" s="44" t="s">
        <v>1762</v>
      </c>
      <c r="U102" s="1" t="s">
        <v>42</v>
      </c>
      <c r="V102" s="11" t="s">
        <v>1042</v>
      </c>
      <c r="W102" s="11"/>
      <c r="X102" s="1" t="s">
        <v>1046</v>
      </c>
      <c r="Y102" s="11">
        <v>90002</v>
      </c>
      <c r="Z102" s="1" t="s">
        <v>322</v>
      </c>
      <c r="AA102" s="12" t="s">
        <v>13</v>
      </c>
      <c r="AB102" s="1" t="s">
        <v>58</v>
      </c>
    </row>
    <row r="103" spans="1:28" x14ac:dyDescent="0.35">
      <c r="A103" s="5"/>
      <c r="B103" s="6" t="s">
        <v>0</v>
      </c>
      <c r="C103" s="11" t="s">
        <v>685</v>
      </c>
      <c r="D103" s="1">
        <v>773358400</v>
      </c>
      <c r="E103" s="11">
        <v>56973779283</v>
      </c>
      <c r="F103" s="32">
        <v>43797</v>
      </c>
      <c r="G103" s="7">
        <v>44718</v>
      </c>
      <c r="H103" s="26">
        <v>30</v>
      </c>
      <c r="I103" s="6" t="s">
        <v>2</v>
      </c>
      <c r="J103" s="11" t="s">
        <v>1154</v>
      </c>
      <c r="K103" s="1" t="s">
        <v>1155</v>
      </c>
      <c r="L103" s="1" t="s">
        <v>16</v>
      </c>
      <c r="M103" s="9">
        <v>43797</v>
      </c>
      <c r="N103" s="7">
        <v>44718</v>
      </c>
      <c r="O103" s="26">
        <v>30</v>
      </c>
      <c r="P103" s="6">
        <v>12</v>
      </c>
      <c r="Q103" s="7" t="s">
        <v>1756</v>
      </c>
      <c r="R103" s="1" t="s">
        <v>6</v>
      </c>
      <c r="S103" s="1" t="s">
        <v>7</v>
      </c>
      <c r="T103" s="44" t="s">
        <v>505</v>
      </c>
      <c r="U103" s="1" t="s">
        <v>353</v>
      </c>
      <c r="V103" s="11" t="s">
        <v>165</v>
      </c>
      <c r="W103" s="11"/>
      <c r="X103" s="1" t="s">
        <v>175</v>
      </c>
      <c r="Y103" s="11">
        <v>130018</v>
      </c>
      <c r="Z103" s="1" t="s">
        <v>354</v>
      </c>
      <c r="AA103" s="12" t="s">
        <v>13</v>
      </c>
      <c r="AB103" s="1" t="s">
        <v>58</v>
      </c>
    </row>
    <row r="104" spans="1:28" x14ac:dyDescent="0.35">
      <c r="A104" s="5"/>
      <c r="B104" s="6" t="s">
        <v>0</v>
      </c>
      <c r="C104" s="11" t="s">
        <v>685</v>
      </c>
      <c r="D104" s="1">
        <v>773358400</v>
      </c>
      <c r="E104" s="11">
        <v>56973994487</v>
      </c>
      <c r="F104" s="32">
        <v>43677</v>
      </c>
      <c r="G104" s="7">
        <v>44718</v>
      </c>
      <c r="H104" s="26">
        <v>34</v>
      </c>
      <c r="I104" s="6" t="s">
        <v>2</v>
      </c>
      <c r="J104" s="11" t="s">
        <v>1180</v>
      </c>
      <c r="K104" s="1" t="s">
        <v>1181</v>
      </c>
      <c r="L104" s="1" t="s">
        <v>16</v>
      </c>
      <c r="M104" s="9">
        <v>43677</v>
      </c>
      <c r="N104" s="7">
        <v>44718</v>
      </c>
      <c r="O104" s="26">
        <v>34</v>
      </c>
      <c r="P104" s="6">
        <v>16</v>
      </c>
      <c r="Q104" s="7" t="s">
        <v>1756</v>
      </c>
      <c r="R104" s="1" t="s">
        <v>6</v>
      </c>
      <c r="S104" s="1" t="s">
        <v>7</v>
      </c>
      <c r="T104" s="44" t="s">
        <v>1763</v>
      </c>
      <c r="U104" s="1" t="s">
        <v>285</v>
      </c>
      <c r="V104" s="11" t="s">
        <v>320</v>
      </c>
      <c r="W104" s="11"/>
      <c r="X104" s="1" t="s">
        <v>427</v>
      </c>
      <c r="Y104" s="11">
        <v>90004</v>
      </c>
      <c r="Z104" s="1" t="s">
        <v>322</v>
      </c>
      <c r="AA104" s="12" t="s">
        <v>13</v>
      </c>
      <c r="AB104" s="1" t="s">
        <v>13</v>
      </c>
    </row>
    <row r="105" spans="1:28" x14ac:dyDescent="0.35">
      <c r="A105" s="13"/>
      <c r="B105" s="14" t="s">
        <v>0</v>
      </c>
      <c r="C105" s="19" t="s">
        <v>685</v>
      </c>
      <c r="D105" s="2">
        <v>773358400</v>
      </c>
      <c r="E105" s="19">
        <v>56932396332</v>
      </c>
      <c r="F105" s="33">
        <v>44064</v>
      </c>
      <c r="G105" s="7">
        <f ca="1">TODAY()</f>
        <v>44749</v>
      </c>
      <c r="H105" s="21">
        <f ca="1">DATEDIF(F105,G105,"M")</f>
        <v>22</v>
      </c>
      <c r="I105" s="14" t="s">
        <v>2</v>
      </c>
      <c r="J105" s="19" t="s">
        <v>957</v>
      </c>
      <c r="K105" s="2" t="s">
        <v>958</v>
      </c>
      <c r="L105" s="2" t="s">
        <v>47</v>
      </c>
      <c r="M105" s="17">
        <v>44064</v>
      </c>
      <c r="N105" s="7">
        <f ca="1">TODAY()</f>
        <v>44749</v>
      </c>
      <c r="O105" s="21">
        <f ca="1">DATEDIF(M105,N105,"M")</f>
        <v>22</v>
      </c>
      <c r="P105" s="14">
        <f ca="1">O105-18</f>
        <v>4</v>
      </c>
      <c r="Q105" s="15" t="str">
        <f ca="1">IF(P105&gt;0,"Terminado","En Arriendo")</f>
        <v>Terminado</v>
      </c>
      <c r="R105" s="2" t="s">
        <v>6</v>
      </c>
      <c r="S105" s="2" t="s">
        <v>7</v>
      </c>
      <c r="T105" s="2" t="s">
        <v>193</v>
      </c>
      <c r="U105" s="2" t="s">
        <v>959</v>
      </c>
      <c r="V105" s="19" t="s">
        <v>10</v>
      </c>
      <c r="W105" s="19"/>
      <c r="X105" s="2" t="s">
        <v>68</v>
      </c>
      <c r="Y105" s="19">
        <v>130001</v>
      </c>
      <c r="Z105" s="2" t="s">
        <v>960</v>
      </c>
      <c r="AA105" s="20" t="s">
        <v>13</v>
      </c>
      <c r="AB105" s="2" t="s">
        <v>13</v>
      </c>
    </row>
    <row r="106" spans="1:28" x14ac:dyDescent="0.35">
      <c r="A106" s="5"/>
      <c r="B106" s="6" t="s">
        <v>0</v>
      </c>
      <c r="C106" s="11" t="s">
        <v>685</v>
      </c>
      <c r="D106" s="1">
        <v>773358400</v>
      </c>
      <c r="E106" s="11">
        <v>56958068040</v>
      </c>
      <c r="F106" s="32">
        <v>44224</v>
      </c>
      <c r="G106" s="7">
        <v>44721</v>
      </c>
      <c r="H106" s="26">
        <v>16</v>
      </c>
      <c r="I106" s="11" t="s">
        <v>2</v>
      </c>
      <c r="J106" s="11" t="s">
        <v>823</v>
      </c>
      <c r="K106" s="1" t="s">
        <v>824</v>
      </c>
      <c r="L106" s="1" t="s">
        <v>310</v>
      </c>
      <c r="M106" s="9">
        <v>44224</v>
      </c>
      <c r="N106" s="7">
        <v>44721</v>
      </c>
      <c r="O106" s="26">
        <v>16</v>
      </c>
      <c r="P106" s="6">
        <v>-2</v>
      </c>
      <c r="Q106" s="7" t="s">
        <v>1757</v>
      </c>
      <c r="R106" s="1" t="s">
        <v>302</v>
      </c>
      <c r="S106" s="1" t="s">
        <v>246</v>
      </c>
      <c r="T106" s="44" t="s">
        <v>825</v>
      </c>
      <c r="U106" s="1" t="s">
        <v>826</v>
      </c>
      <c r="V106" s="11" t="s">
        <v>165</v>
      </c>
      <c r="W106" s="11"/>
      <c r="X106" s="1" t="s">
        <v>327</v>
      </c>
      <c r="Y106" s="11">
        <v>130018</v>
      </c>
      <c r="Z106" s="1" t="s">
        <v>354</v>
      </c>
      <c r="AA106" s="12" t="s">
        <v>13</v>
      </c>
      <c r="AB106" s="1" t="s">
        <v>13</v>
      </c>
    </row>
    <row r="107" spans="1:28" x14ac:dyDescent="0.35">
      <c r="A107" s="13"/>
      <c r="B107" s="14" t="s">
        <v>0</v>
      </c>
      <c r="C107" s="19" t="s">
        <v>685</v>
      </c>
      <c r="D107" s="2">
        <v>773358400</v>
      </c>
      <c r="E107" s="19">
        <v>56958071996</v>
      </c>
      <c r="F107" s="33">
        <v>44224</v>
      </c>
      <c r="G107" s="7">
        <v>44721</v>
      </c>
      <c r="H107" s="21">
        <v>16</v>
      </c>
      <c r="I107" s="19" t="s">
        <v>2</v>
      </c>
      <c r="J107" s="19" t="s">
        <v>834</v>
      </c>
      <c r="K107" s="2" t="s">
        <v>835</v>
      </c>
      <c r="L107" s="2" t="s">
        <v>310</v>
      </c>
      <c r="M107" s="17">
        <v>44224</v>
      </c>
      <c r="N107" s="7">
        <v>44721</v>
      </c>
      <c r="O107" s="21">
        <v>16</v>
      </c>
      <c r="P107" s="14">
        <v>-2</v>
      </c>
      <c r="Q107" s="15" t="s">
        <v>1757</v>
      </c>
      <c r="R107" s="2" t="s">
        <v>302</v>
      </c>
      <c r="S107" s="2" t="s">
        <v>246</v>
      </c>
      <c r="T107" s="45" t="s">
        <v>825</v>
      </c>
      <c r="U107" s="2" t="s">
        <v>353</v>
      </c>
      <c r="V107" s="19" t="s">
        <v>165</v>
      </c>
      <c r="W107" s="19"/>
      <c r="X107" s="2" t="s">
        <v>327</v>
      </c>
      <c r="Y107" s="19">
        <v>130018</v>
      </c>
      <c r="Z107" s="2" t="s">
        <v>354</v>
      </c>
      <c r="AA107" s="20" t="s">
        <v>13</v>
      </c>
      <c r="AB107" s="2" t="s">
        <v>13</v>
      </c>
    </row>
    <row r="108" spans="1:28" x14ac:dyDescent="0.35">
      <c r="A108" s="13">
        <v>51</v>
      </c>
      <c r="B108" s="14" t="s">
        <v>0</v>
      </c>
      <c r="C108" s="2" t="s">
        <v>1</v>
      </c>
      <c r="D108" s="2">
        <v>764518225</v>
      </c>
      <c r="E108" s="2">
        <v>56957087367</v>
      </c>
      <c r="F108" s="15">
        <v>43684</v>
      </c>
      <c r="G108" s="7">
        <v>44721</v>
      </c>
      <c r="H108" s="16">
        <v>34</v>
      </c>
      <c r="I108" s="14" t="s">
        <v>2</v>
      </c>
      <c r="J108" s="2" t="s">
        <v>227</v>
      </c>
      <c r="K108" s="2" t="s">
        <v>228</v>
      </c>
      <c r="L108" s="2" t="s">
        <v>21</v>
      </c>
      <c r="M108" s="17">
        <v>43684</v>
      </c>
      <c r="N108" s="7">
        <v>44721</v>
      </c>
      <c r="O108" s="16">
        <v>34</v>
      </c>
      <c r="P108" s="18">
        <v>16</v>
      </c>
      <c r="Q108" s="15" t="s">
        <v>1756</v>
      </c>
      <c r="R108" s="2" t="s">
        <v>6</v>
      </c>
      <c r="S108" s="2" t="s">
        <v>7</v>
      </c>
      <c r="T108" s="47" t="s">
        <v>229</v>
      </c>
      <c r="U108" s="2" t="s">
        <v>230</v>
      </c>
      <c r="V108" s="19" t="s">
        <v>10</v>
      </c>
      <c r="W108" s="19"/>
      <c r="X108" s="2" t="s">
        <v>11</v>
      </c>
      <c r="Y108" s="19">
        <v>120219</v>
      </c>
      <c r="Z108" s="2" t="s">
        <v>231</v>
      </c>
      <c r="AA108" s="20" t="s">
        <v>13</v>
      </c>
      <c r="AB108" s="2" t="s">
        <v>13</v>
      </c>
    </row>
    <row r="109" spans="1:28" x14ac:dyDescent="0.35">
      <c r="A109" s="13">
        <v>73</v>
      </c>
      <c r="B109" s="14" t="s">
        <v>0</v>
      </c>
      <c r="C109" s="2" t="s">
        <v>1</v>
      </c>
      <c r="D109" s="2">
        <v>764518225</v>
      </c>
      <c r="E109" s="2">
        <v>56967894832</v>
      </c>
      <c r="F109" s="15">
        <v>43684</v>
      </c>
      <c r="G109" s="7">
        <v>44721</v>
      </c>
      <c r="H109" s="16">
        <v>34</v>
      </c>
      <c r="I109" s="14" t="s">
        <v>2</v>
      </c>
      <c r="J109" s="2" t="s">
        <v>305</v>
      </c>
      <c r="K109" s="2" t="s">
        <v>306</v>
      </c>
      <c r="L109" s="2" t="s">
        <v>21</v>
      </c>
      <c r="M109" s="17">
        <v>43684</v>
      </c>
      <c r="N109" s="7">
        <v>44721</v>
      </c>
      <c r="O109" s="16">
        <v>34</v>
      </c>
      <c r="P109" s="18">
        <v>16</v>
      </c>
      <c r="Q109" s="15" t="s">
        <v>1756</v>
      </c>
      <c r="R109" s="2" t="s">
        <v>6</v>
      </c>
      <c r="S109" s="2" t="s">
        <v>7</v>
      </c>
      <c r="T109" s="47" t="s">
        <v>229</v>
      </c>
      <c r="U109" s="2" t="s">
        <v>230</v>
      </c>
      <c r="V109" s="19" t="s">
        <v>10</v>
      </c>
      <c r="W109" s="19"/>
      <c r="X109" s="2" t="s">
        <v>11</v>
      </c>
      <c r="Y109" s="19">
        <v>120219</v>
      </c>
      <c r="Z109" s="2" t="s">
        <v>231</v>
      </c>
      <c r="AA109" s="20" t="s">
        <v>13</v>
      </c>
      <c r="AB109" s="2" t="s">
        <v>13</v>
      </c>
    </row>
    <row r="110" spans="1:28" x14ac:dyDescent="0.35">
      <c r="A110" s="48"/>
      <c r="B110" s="49" t="s">
        <v>0</v>
      </c>
      <c r="C110" s="50" t="s">
        <v>685</v>
      </c>
      <c r="D110" s="51">
        <v>773358400</v>
      </c>
      <c r="E110" s="50">
        <v>56966464440</v>
      </c>
      <c r="F110" s="52">
        <v>44226</v>
      </c>
      <c r="G110" s="53">
        <v>44721</v>
      </c>
      <c r="H110" s="54">
        <v>16</v>
      </c>
      <c r="I110" s="49" t="s">
        <v>2</v>
      </c>
      <c r="J110" s="50" t="s">
        <v>875</v>
      </c>
      <c r="K110" s="51" t="s">
        <v>876</v>
      </c>
      <c r="L110" s="51" t="s">
        <v>53</v>
      </c>
      <c r="M110" s="55">
        <v>44226</v>
      </c>
      <c r="N110" s="53">
        <v>44721</v>
      </c>
      <c r="O110" s="54">
        <v>16</v>
      </c>
      <c r="P110" s="49">
        <v>-2</v>
      </c>
      <c r="Q110" s="56" t="s">
        <v>1757</v>
      </c>
      <c r="R110" s="51" t="s">
        <v>6</v>
      </c>
      <c r="S110" s="51" t="s">
        <v>7</v>
      </c>
      <c r="T110" s="57" t="s">
        <v>219</v>
      </c>
      <c r="U110" s="51" t="s">
        <v>486</v>
      </c>
      <c r="V110" s="50" t="s">
        <v>215</v>
      </c>
      <c r="W110" s="50"/>
      <c r="X110" s="51" t="s">
        <v>68</v>
      </c>
      <c r="Y110" s="50">
        <v>120258</v>
      </c>
      <c r="Z110" s="51" t="s">
        <v>487</v>
      </c>
      <c r="AA110" s="58" t="s">
        <v>13</v>
      </c>
      <c r="AB110" s="51" t="s">
        <v>13</v>
      </c>
    </row>
    <row r="111" spans="1:28" x14ac:dyDescent="0.35">
      <c r="A111" s="59">
        <v>127</v>
      </c>
      <c r="B111" s="59" t="s">
        <v>0</v>
      </c>
      <c r="C111" s="59" t="s">
        <v>1</v>
      </c>
      <c r="D111" s="59">
        <v>764518225</v>
      </c>
      <c r="E111" s="59">
        <v>56974820511</v>
      </c>
      <c r="F111" s="59">
        <v>44356</v>
      </c>
      <c r="G111" s="59">
        <v>44721</v>
      </c>
      <c r="H111" s="59">
        <v>12</v>
      </c>
      <c r="I111" s="59" t="s">
        <v>2</v>
      </c>
      <c r="J111" s="59" t="s">
        <v>484</v>
      </c>
      <c r="K111" s="59" t="s">
        <v>300</v>
      </c>
      <c r="L111" s="59" t="s">
        <v>301</v>
      </c>
      <c r="M111" s="59">
        <v>1</v>
      </c>
      <c r="N111" s="59">
        <v>44721</v>
      </c>
      <c r="O111" s="59">
        <v>1469</v>
      </c>
      <c r="P111" s="59">
        <v>1451</v>
      </c>
      <c r="Q111" s="59" t="s">
        <v>1756</v>
      </c>
      <c r="R111" s="59" t="s">
        <v>245</v>
      </c>
      <c r="S111" s="59" t="s">
        <v>246</v>
      </c>
      <c r="T111" s="59" t="s">
        <v>485</v>
      </c>
      <c r="U111" s="59" t="s">
        <v>486</v>
      </c>
      <c r="V111" s="59" t="s">
        <v>215</v>
      </c>
      <c r="W111" s="59"/>
      <c r="X111" s="59" t="s">
        <v>251</v>
      </c>
      <c r="Y111" s="59">
        <v>120258</v>
      </c>
      <c r="Z111" s="59" t="s">
        <v>487</v>
      </c>
      <c r="AA111" s="59" t="s">
        <v>13</v>
      </c>
      <c r="AB111" s="59" t="s">
        <v>13</v>
      </c>
    </row>
    <row r="112" spans="1:28" x14ac:dyDescent="0.35">
      <c r="A112" s="59"/>
      <c r="B112" s="59" t="s">
        <v>0</v>
      </c>
      <c r="C112" s="59" t="s">
        <v>685</v>
      </c>
      <c r="D112" s="59">
        <v>773358400</v>
      </c>
      <c r="E112" s="59">
        <v>56932653930</v>
      </c>
      <c r="F112" s="59">
        <v>44226</v>
      </c>
      <c r="G112" s="59">
        <v>44721</v>
      </c>
      <c r="H112" s="59">
        <v>16</v>
      </c>
      <c r="I112" s="59" t="s">
        <v>2</v>
      </c>
      <c r="J112" s="59" t="s">
        <v>694</v>
      </c>
      <c r="K112" s="59" t="s">
        <v>695</v>
      </c>
      <c r="L112" s="59" t="s">
        <v>53</v>
      </c>
      <c r="M112" s="59">
        <v>44226</v>
      </c>
      <c r="N112" s="59">
        <v>44721</v>
      </c>
      <c r="O112" s="59">
        <v>16</v>
      </c>
      <c r="P112" s="59">
        <v>-2</v>
      </c>
      <c r="Q112" s="59" t="s">
        <v>1757</v>
      </c>
      <c r="R112" s="59" t="s">
        <v>6</v>
      </c>
      <c r="S112" s="59" t="s">
        <v>7</v>
      </c>
      <c r="T112" s="59" t="s">
        <v>696</v>
      </c>
      <c r="U112" s="59" t="s">
        <v>697</v>
      </c>
      <c r="V112" s="59" t="s">
        <v>215</v>
      </c>
      <c r="W112" s="59"/>
      <c r="X112" s="59" t="s">
        <v>68</v>
      </c>
      <c r="Y112" s="59">
        <v>120276</v>
      </c>
      <c r="Z112" s="59" t="s">
        <v>698</v>
      </c>
      <c r="AA112" s="59" t="s">
        <v>13</v>
      </c>
      <c r="AB112" s="59" t="s">
        <v>13</v>
      </c>
    </row>
    <row r="113" spans="1:28" x14ac:dyDescent="0.35">
      <c r="A113" s="59"/>
      <c r="B113" s="59" t="s">
        <v>0</v>
      </c>
      <c r="C113" s="59" t="s">
        <v>685</v>
      </c>
      <c r="D113" s="59">
        <v>773358400</v>
      </c>
      <c r="E113" s="59">
        <v>56944270743</v>
      </c>
      <c r="F113" s="59">
        <v>44226</v>
      </c>
      <c r="G113" s="59">
        <v>44721</v>
      </c>
      <c r="H113" s="59">
        <v>16</v>
      </c>
      <c r="I113" s="59" t="s">
        <v>2</v>
      </c>
      <c r="J113" s="59" t="s">
        <v>740</v>
      </c>
      <c r="K113" s="59" t="s">
        <v>741</v>
      </c>
      <c r="L113" s="59" t="s">
        <v>53</v>
      </c>
      <c r="M113" s="59">
        <v>44226</v>
      </c>
      <c r="N113" s="59">
        <v>44721</v>
      </c>
      <c r="O113" s="59">
        <v>16</v>
      </c>
      <c r="P113" s="59">
        <v>-2</v>
      </c>
      <c r="Q113" s="59" t="s">
        <v>1757</v>
      </c>
      <c r="R113" s="59" t="s">
        <v>6</v>
      </c>
      <c r="S113" s="59" t="s">
        <v>7</v>
      </c>
      <c r="T113" s="59" t="s">
        <v>742</v>
      </c>
      <c r="U113" s="59" t="s">
        <v>743</v>
      </c>
      <c r="V113" s="59" t="s">
        <v>215</v>
      </c>
      <c r="W113" s="59"/>
      <c r="X113" s="59" t="s">
        <v>68</v>
      </c>
      <c r="Y113" s="59">
        <v>120269</v>
      </c>
      <c r="Z113" s="59" t="s">
        <v>744</v>
      </c>
      <c r="AA113" s="59" t="s">
        <v>13</v>
      </c>
      <c r="AB113" s="59" t="s">
        <v>13</v>
      </c>
    </row>
    <row r="114" spans="1:28" x14ac:dyDescent="0.35">
      <c r="A114" s="59"/>
      <c r="B114" s="59" t="s">
        <v>0</v>
      </c>
      <c r="C114" s="59" t="s">
        <v>685</v>
      </c>
      <c r="D114" s="59">
        <v>773358400</v>
      </c>
      <c r="E114" s="59">
        <v>56944526283</v>
      </c>
      <c r="F114" s="59">
        <v>44226</v>
      </c>
      <c r="G114" s="59">
        <v>44721</v>
      </c>
      <c r="H114" s="59">
        <v>16</v>
      </c>
      <c r="I114" s="59" t="s">
        <v>2</v>
      </c>
      <c r="J114" s="59" t="s">
        <v>764</v>
      </c>
      <c r="K114" s="59" t="s">
        <v>765</v>
      </c>
      <c r="L114" s="59" t="s">
        <v>53</v>
      </c>
      <c r="M114" s="59">
        <v>44226</v>
      </c>
      <c r="N114" s="59">
        <v>44721</v>
      </c>
      <c r="O114" s="59">
        <v>16</v>
      </c>
      <c r="P114" s="59">
        <v>-2</v>
      </c>
      <c r="Q114" s="59" t="s">
        <v>1757</v>
      </c>
      <c r="R114" s="59" t="s">
        <v>6</v>
      </c>
      <c r="S114" s="59" t="s">
        <v>7</v>
      </c>
      <c r="T114" s="59" t="s">
        <v>766</v>
      </c>
      <c r="U114" s="59" t="s">
        <v>486</v>
      </c>
      <c r="V114" s="59" t="s">
        <v>215</v>
      </c>
      <c r="W114" s="59"/>
      <c r="X114" s="59" t="s">
        <v>68</v>
      </c>
      <c r="Y114" s="59">
        <v>120258</v>
      </c>
      <c r="Z114" s="59" t="s">
        <v>487</v>
      </c>
      <c r="AA114" s="59" t="s">
        <v>13</v>
      </c>
      <c r="AB114" s="59" t="s">
        <v>13</v>
      </c>
    </row>
    <row r="115" spans="1:28" x14ac:dyDescent="0.35">
      <c r="A115" s="59"/>
      <c r="B115" s="59" t="s">
        <v>0</v>
      </c>
      <c r="C115" s="59" t="s">
        <v>685</v>
      </c>
      <c r="D115" s="59">
        <v>773358400</v>
      </c>
      <c r="E115" s="59">
        <v>56944895576</v>
      </c>
      <c r="F115" s="59">
        <v>44226</v>
      </c>
      <c r="G115" s="59">
        <v>44721</v>
      </c>
      <c r="H115" s="59">
        <v>16</v>
      </c>
      <c r="I115" s="59" t="s">
        <v>2</v>
      </c>
      <c r="J115" s="59" t="s">
        <v>778</v>
      </c>
      <c r="K115" s="59" t="s">
        <v>779</v>
      </c>
      <c r="L115" s="59" t="s">
        <v>53</v>
      </c>
      <c r="M115" s="59">
        <v>44226</v>
      </c>
      <c r="N115" s="59">
        <v>44721</v>
      </c>
      <c r="O115" s="59">
        <v>16</v>
      </c>
      <c r="P115" s="59">
        <v>-2</v>
      </c>
      <c r="Q115" s="59" t="s">
        <v>1757</v>
      </c>
      <c r="R115" s="59" t="s">
        <v>6</v>
      </c>
      <c r="S115" s="59" t="s">
        <v>7</v>
      </c>
      <c r="T115" s="59" t="s">
        <v>780</v>
      </c>
      <c r="U115" s="59" t="s">
        <v>486</v>
      </c>
      <c r="V115" s="59" t="s">
        <v>215</v>
      </c>
      <c r="W115" s="59"/>
      <c r="X115" s="59" t="s">
        <v>11</v>
      </c>
      <c r="Y115" s="59">
        <v>120258</v>
      </c>
      <c r="Z115" s="59" t="s">
        <v>487</v>
      </c>
      <c r="AA115" s="59" t="s">
        <v>13</v>
      </c>
      <c r="AB115" s="59" t="s">
        <v>13</v>
      </c>
    </row>
    <row r="116" spans="1:28" x14ac:dyDescent="0.35">
      <c r="A116" s="59"/>
      <c r="B116" s="59" t="s">
        <v>0</v>
      </c>
      <c r="C116" s="59" t="s">
        <v>685</v>
      </c>
      <c r="D116" s="59">
        <v>773358400</v>
      </c>
      <c r="E116" s="59">
        <v>56949309060</v>
      </c>
      <c r="F116" s="59">
        <v>44224</v>
      </c>
      <c r="G116" s="59">
        <v>44721</v>
      </c>
      <c r="H116" s="59">
        <v>16</v>
      </c>
      <c r="I116" s="59" t="s">
        <v>2</v>
      </c>
      <c r="J116" s="59" t="s">
        <v>787</v>
      </c>
      <c r="K116" s="59" t="s">
        <v>788</v>
      </c>
      <c r="L116" s="59" t="s">
        <v>310</v>
      </c>
      <c r="M116" s="59">
        <v>44224</v>
      </c>
      <c r="N116" s="59">
        <v>44721</v>
      </c>
      <c r="O116" s="59">
        <v>16</v>
      </c>
      <c r="P116" s="59">
        <v>-2</v>
      </c>
      <c r="Q116" s="59" t="s">
        <v>1757</v>
      </c>
      <c r="R116" s="59" t="s">
        <v>302</v>
      </c>
      <c r="S116" s="59" t="s">
        <v>246</v>
      </c>
      <c r="T116" s="59" t="s">
        <v>789</v>
      </c>
      <c r="U116" s="59" t="s">
        <v>743</v>
      </c>
      <c r="V116" s="59" t="s">
        <v>215</v>
      </c>
      <c r="W116" s="59"/>
      <c r="X116" s="59" t="s">
        <v>251</v>
      </c>
      <c r="Y116" s="59">
        <v>120269</v>
      </c>
      <c r="Z116" s="59" t="s">
        <v>744</v>
      </c>
      <c r="AA116" s="59" t="s">
        <v>13</v>
      </c>
      <c r="AB116" s="59" t="s">
        <v>13</v>
      </c>
    </row>
    <row r="117" spans="1:28" x14ac:dyDescent="0.35">
      <c r="A117" s="59"/>
      <c r="B117" s="59" t="s">
        <v>0</v>
      </c>
      <c r="C117" s="59" t="s">
        <v>685</v>
      </c>
      <c r="D117" s="59">
        <v>773358400</v>
      </c>
      <c r="E117" s="59">
        <v>56949535449</v>
      </c>
      <c r="F117" s="59">
        <v>44224</v>
      </c>
      <c r="G117" s="59">
        <v>44721</v>
      </c>
      <c r="H117" s="59">
        <v>16</v>
      </c>
      <c r="I117" s="59" t="s">
        <v>2</v>
      </c>
      <c r="J117" s="59" t="s">
        <v>793</v>
      </c>
      <c r="K117" s="59" t="s">
        <v>794</v>
      </c>
      <c r="L117" s="59" t="s">
        <v>310</v>
      </c>
      <c r="M117" s="59">
        <v>44224</v>
      </c>
      <c r="N117" s="59">
        <v>44721</v>
      </c>
      <c r="O117" s="59">
        <v>16</v>
      </c>
      <c r="P117" s="59">
        <v>-2</v>
      </c>
      <c r="Q117" s="59" t="s">
        <v>1757</v>
      </c>
      <c r="R117" s="59" t="s">
        <v>302</v>
      </c>
      <c r="S117" s="59" t="s">
        <v>246</v>
      </c>
      <c r="T117" s="59" t="s">
        <v>789</v>
      </c>
      <c r="U117" s="59" t="s">
        <v>743</v>
      </c>
      <c r="V117" s="59" t="s">
        <v>215</v>
      </c>
      <c r="W117" s="59"/>
      <c r="X117" s="59" t="s">
        <v>251</v>
      </c>
      <c r="Y117" s="59">
        <v>120269</v>
      </c>
      <c r="Z117" s="59" t="s">
        <v>744</v>
      </c>
      <c r="AA117" s="59" t="s">
        <v>13</v>
      </c>
      <c r="AB117" s="59" t="s">
        <v>13</v>
      </c>
    </row>
    <row r="118" spans="1:28" x14ac:dyDescent="0.35">
      <c r="A118" s="59"/>
      <c r="B118" s="59" t="s">
        <v>0</v>
      </c>
      <c r="C118" s="59" t="s">
        <v>685</v>
      </c>
      <c r="D118" s="59">
        <v>773358400</v>
      </c>
      <c r="E118" s="59">
        <v>56966324643</v>
      </c>
      <c r="F118" s="59">
        <v>44226</v>
      </c>
      <c r="G118" s="59">
        <v>44721</v>
      </c>
      <c r="H118" s="59">
        <v>16</v>
      </c>
      <c r="I118" s="59" t="s">
        <v>2</v>
      </c>
      <c r="J118" s="59" t="s">
        <v>873</v>
      </c>
      <c r="K118" s="59" t="s">
        <v>874</v>
      </c>
      <c r="L118" s="59" t="s">
        <v>53</v>
      </c>
      <c r="M118" s="59">
        <v>44226</v>
      </c>
      <c r="N118" s="59">
        <v>44721</v>
      </c>
      <c r="O118" s="59">
        <v>16</v>
      </c>
      <c r="P118" s="59">
        <v>-2</v>
      </c>
      <c r="Q118" s="59" t="s">
        <v>1757</v>
      </c>
      <c r="R118" s="59" t="s">
        <v>6</v>
      </c>
      <c r="S118" s="59" t="s">
        <v>7</v>
      </c>
      <c r="T118" s="59" t="s">
        <v>704</v>
      </c>
      <c r="U118" s="59" t="s">
        <v>486</v>
      </c>
      <c r="V118" s="59" t="s">
        <v>215</v>
      </c>
      <c r="W118" s="59"/>
      <c r="X118" s="59" t="s">
        <v>68</v>
      </c>
      <c r="Y118" s="59">
        <v>120258</v>
      </c>
      <c r="Z118" s="59" t="s">
        <v>487</v>
      </c>
      <c r="AA118" s="59" t="s">
        <v>13</v>
      </c>
      <c r="AB118" s="59" t="s">
        <v>13</v>
      </c>
    </row>
    <row r="119" spans="1:28" x14ac:dyDescent="0.35">
      <c r="A119" s="59"/>
      <c r="B119" s="59" t="s">
        <v>0</v>
      </c>
      <c r="C119" s="59" t="s">
        <v>685</v>
      </c>
      <c r="D119" s="59">
        <v>773358400</v>
      </c>
      <c r="E119" s="59">
        <v>56969180681</v>
      </c>
      <c r="F119" s="59">
        <v>44232</v>
      </c>
      <c r="G119" s="59">
        <v>44721</v>
      </c>
      <c r="H119" s="59">
        <v>16</v>
      </c>
      <c r="I119" s="59" t="s">
        <v>2</v>
      </c>
      <c r="J119" s="59" t="s">
        <v>890</v>
      </c>
      <c r="K119" s="59" t="s">
        <v>891</v>
      </c>
      <c r="L119" s="59" t="s">
        <v>53</v>
      </c>
      <c r="M119" s="59">
        <v>44232</v>
      </c>
      <c r="N119" s="59">
        <v>44721</v>
      </c>
      <c r="O119" s="59">
        <v>16</v>
      </c>
      <c r="P119" s="59">
        <v>-2</v>
      </c>
      <c r="Q119" s="59" t="s">
        <v>1757</v>
      </c>
      <c r="R119" s="59" t="s">
        <v>6</v>
      </c>
      <c r="S119" s="59" t="s">
        <v>7</v>
      </c>
      <c r="T119" s="59" t="s">
        <v>704</v>
      </c>
      <c r="U119" s="59" t="s">
        <v>743</v>
      </c>
      <c r="V119" s="59" t="s">
        <v>215</v>
      </c>
      <c r="W119" s="59"/>
      <c r="X119" s="59" t="s">
        <v>68</v>
      </c>
      <c r="Y119" s="59">
        <v>120269</v>
      </c>
      <c r="Z119" s="59" t="s">
        <v>744</v>
      </c>
      <c r="AA119" s="59" t="s">
        <v>13</v>
      </c>
      <c r="AB119" s="59" t="s">
        <v>13</v>
      </c>
    </row>
    <row r="120" spans="1:28" x14ac:dyDescent="0.35">
      <c r="A120" s="59"/>
      <c r="B120" s="59" t="s">
        <v>0</v>
      </c>
      <c r="C120" s="59" t="s">
        <v>685</v>
      </c>
      <c r="D120" s="59">
        <v>773358400</v>
      </c>
      <c r="E120" s="59">
        <v>56973994558</v>
      </c>
      <c r="F120" s="59">
        <v>44232</v>
      </c>
      <c r="G120" s="59">
        <v>44721</v>
      </c>
      <c r="H120" s="59">
        <v>16</v>
      </c>
      <c r="I120" s="59" t="s">
        <v>2</v>
      </c>
      <c r="J120" s="59" t="s">
        <v>906</v>
      </c>
      <c r="K120" s="59" t="s">
        <v>907</v>
      </c>
      <c r="L120" s="59" t="s">
        <v>53</v>
      </c>
      <c r="M120" s="59">
        <v>44232</v>
      </c>
      <c r="N120" s="59">
        <v>44721</v>
      </c>
      <c r="O120" s="59">
        <v>16</v>
      </c>
      <c r="P120" s="59">
        <v>-2</v>
      </c>
      <c r="Q120" s="59" t="s">
        <v>1757</v>
      </c>
      <c r="R120" s="59" t="s">
        <v>6</v>
      </c>
      <c r="S120" s="59" t="s">
        <v>7</v>
      </c>
      <c r="T120" s="59" t="s">
        <v>704</v>
      </c>
      <c r="U120" s="59" t="s">
        <v>743</v>
      </c>
      <c r="V120" s="59" t="s">
        <v>215</v>
      </c>
      <c r="W120" s="59"/>
      <c r="X120" s="59" t="s">
        <v>68</v>
      </c>
      <c r="Y120" s="59">
        <v>120269</v>
      </c>
      <c r="Z120" s="59" t="s">
        <v>744</v>
      </c>
      <c r="AA120" s="59" t="s">
        <v>13</v>
      </c>
      <c r="AB120" s="59" t="s">
        <v>13</v>
      </c>
    </row>
  </sheetData>
  <autoFilter ref="A1:AA120" xr:uid="{01CD50E8-6082-4C94-BEE0-ECEFDC1802D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0517-15E0-4BBF-AA11-D821DB0C4B10}">
  <dimension ref="A3:B358"/>
  <sheetViews>
    <sheetView topLeftCell="A280" workbookViewId="0">
      <selection activeCell="A327" sqref="A327:B327"/>
    </sheetView>
  </sheetViews>
  <sheetFormatPr baseColWidth="10" defaultRowHeight="14.5" x14ac:dyDescent="0.35"/>
  <cols>
    <col min="1" max="1" width="40.6328125" bestFit="1" customWidth="1"/>
    <col min="2" max="2" width="17.453125" bestFit="1" customWidth="1"/>
  </cols>
  <sheetData>
    <row r="3" spans="1:2" x14ac:dyDescent="0.35">
      <c r="A3" s="39" t="s">
        <v>1759</v>
      </c>
      <c r="B3" t="s">
        <v>3234</v>
      </c>
    </row>
    <row r="4" spans="1:2" x14ac:dyDescent="0.35">
      <c r="A4" s="3" t="s">
        <v>2886</v>
      </c>
      <c r="B4" s="40">
        <v>1</v>
      </c>
    </row>
    <row r="5" spans="1:2" x14ac:dyDescent="0.35">
      <c r="A5" s="3" t="s">
        <v>2715</v>
      </c>
      <c r="B5" s="40">
        <v>1</v>
      </c>
    </row>
    <row r="6" spans="1:2" x14ac:dyDescent="0.35">
      <c r="A6" s="3" t="s">
        <v>2755</v>
      </c>
      <c r="B6" s="40">
        <v>1</v>
      </c>
    </row>
    <row r="7" spans="1:2" x14ac:dyDescent="0.35">
      <c r="A7" s="3" t="s">
        <v>2839</v>
      </c>
      <c r="B7" s="40">
        <v>1</v>
      </c>
    </row>
    <row r="8" spans="1:2" x14ac:dyDescent="0.35">
      <c r="A8" s="3" t="s">
        <v>2498</v>
      </c>
      <c r="B8" s="40">
        <v>1</v>
      </c>
    </row>
    <row r="9" spans="1:2" x14ac:dyDescent="0.35">
      <c r="A9" s="3" t="s">
        <v>2819</v>
      </c>
      <c r="B9" s="40">
        <v>1</v>
      </c>
    </row>
    <row r="10" spans="1:2" x14ac:dyDescent="0.35">
      <c r="A10" s="3" t="s">
        <v>2712</v>
      </c>
      <c r="B10" s="40">
        <v>1</v>
      </c>
    </row>
    <row r="11" spans="1:2" x14ac:dyDescent="0.35">
      <c r="A11" s="3" t="s">
        <v>2673</v>
      </c>
      <c r="B11" s="40">
        <v>1</v>
      </c>
    </row>
    <row r="12" spans="1:2" x14ac:dyDescent="0.35">
      <c r="A12" s="3" t="s">
        <v>2608</v>
      </c>
      <c r="B12" s="40">
        <v>1</v>
      </c>
    </row>
    <row r="13" spans="1:2" x14ac:dyDescent="0.35">
      <c r="A13" s="3" t="s">
        <v>2496</v>
      </c>
      <c r="B13" s="40">
        <v>1</v>
      </c>
    </row>
    <row r="14" spans="1:2" x14ac:dyDescent="0.35">
      <c r="A14" s="3" t="s">
        <v>2698</v>
      </c>
      <c r="B14" s="40">
        <v>1</v>
      </c>
    </row>
    <row r="15" spans="1:2" x14ac:dyDescent="0.35">
      <c r="A15" s="3" t="s">
        <v>2784</v>
      </c>
      <c r="B15" s="40">
        <v>1</v>
      </c>
    </row>
    <row r="16" spans="1:2" x14ac:dyDescent="0.35">
      <c r="A16" s="3" t="s">
        <v>2461</v>
      </c>
      <c r="B16" s="40">
        <v>1</v>
      </c>
    </row>
    <row r="17" spans="1:2" x14ac:dyDescent="0.35">
      <c r="A17" s="3" t="s">
        <v>2862</v>
      </c>
      <c r="B17" s="40">
        <v>1</v>
      </c>
    </row>
    <row r="18" spans="1:2" x14ac:dyDescent="0.35">
      <c r="A18" s="3" t="s">
        <v>2518</v>
      </c>
      <c r="B18" s="40">
        <v>1</v>
      </c>
    </row>
    <row r="19" spans="1:2" x14ac:dyDescent="0.35">
      <c r="A19" s="3" t="s">
        <v>2787</v>
      </c>
      <c r="B19" s="40">
        <v>1</v>
      </c>
    </row>
    <row r="20" spans="1:2" x14ac:dyDescent="0.35">
      <c r="A20" s="3" t="s">
        <v>2612</v>
      </c>
      <c r="B20" s="40">
        <v>1</v>
      </c>
    </row>
    <row r="21" spans="1:2" x14ac:dyDescent="0.35">
      <c r="A21" s="3" t="s">
        <v>3233</v>
      </c>
      <c r="B21" s="40">
        <v>1</v>
      </c>
    </row>
    <row r="22" spans="1:2" x14ac:dyDescent="0.35">
      <c r="A22" s="3" t="s">
        <v>2695</v>
      </c>
      <c r="B22" s="40">
        <v>1</v>
      </c>
    </row>
    <row r="23" spans="1:2" x14ac:dyDescent="0.35">
      <c r="A23" s="3" t="s">
        <v>2796</v>
      </c>
      <c r="B23" s="40">
        <v>1</v>
      </c>
    </row>
    <row r="24" spans="1:2" x14ac:dyDescent="0.35">
      <c r="A24" s="3" t="s">
        <v>2429</v>
      </c>
      <c r="B24" s="40">
        <v>1</v>
      </c>
    </row>
    <row r="25" spans="1:2" x14ac:dyDescent="0.35">
      <c r="A25" s="3" t="s">
        <v>2792</v>
      </c>
      <c r="B25" s="40">
        <v>1</v>
      </c>
    </row>
    <row r="26" spans="1:2" x14ac:dyDescent="0.35">
      <c r="A26" s="3" t="s">
        <v>2748</v>
      </c>
      <c r="B26" s="40">
        <v>1</v>
      </c>
    </row>
    <row r="27" spans="1:2" x14ac:dyDescent="0.35">
      <c r="A27" s="3" t="s">
        <v>2779</v>
      </c>
      <c r="B27" s="40">
        <v>1</v>
      </c>
    </row>
    <row r="28" spans="1:2" x14ac:dyDescent="0.35">
      <c r="A28" s="3" t="s">
        <v>1681</v>
      </c>
      <c r="B28" s="40">
        <v>1</v>
      </c>
    </row>
    <row r="29" spans="1:2" x14ac:dyDescent="0.35">
      <c r="A29" s="3" t="s">
        <v>2815</v>
      </c>
      <c r="B29" s="40">
        <v>1</v>
      </c>
    </row>
    <row r="30" spans="1:2" x14ac:dyDescent="0.35">
      <c r="A30" s="3" t="s">
        <v>2887</v>
      </c>
      <c r="B30" s="40">
        <v>1</v>
      </c>
    </row>
    <row r="31" spans="1:2" x14ac:dyDescent="0.35">
      <c r="A31" s="3" t="s">
        <v>2814</v>
      </c>
      <c r="B31" s="40">
        <v>1</v>
      </c>
    </row>
    <row r="32" spans="1:2" x14ac:dyDescent="0.35">
      <c r="A32" s="3" t="s">
        <v>2841</v>
      </c>
      <c r="B32" s="40">
        <v>1</v>
      </c>
    </row>
    <row r="33" spans="1:2" x14ac:dyDescent="0.35">
      <c r="A33" s="3" t="s">
        <v>2735</v>
      </c>
      <c r="B33" s="40">
        <v>1</v>
      </c>
    </row>
    <row r="34" spans="1:2" x14ac:dyDescent="0.35">
      <c r="A34" s="3" t="s">
        <v>2813</v>
      </c>
      <c r="B34" s="40">
        <v>1</v>
      </c>
    </row>
    <row r="35" spans="1:2" x14ac:dyDescent="0.35">
      <c r="A35" s="3" t="s">
        <v>2745</v>
      </c>
      <c r="B35" s="40">
        <v>1</v>
      </c>
    </row>
    <row r="36" spans="1:2" x14ac:dyDescent="0.35">
      <c r="A36" s="3" t="s">
        <v>260</v>
      </c>
      <c r="B36" s="40">
        <v>1</v>
      </c>
    </row>
    <row r="37" spans="1:2" x14ac:dyDescent="0.35">
      <c r="A37" s="3" t="s">
        <v>2762</v>
      </c>
      <c r="B37" s="40">
        <v>1</v>
      </c>
    </row>
    <row r="38" spans="1:2" x14ac:dyDescent="0.35">
      <c r="A38" s="3" t="s">
        <v>2734</v>
      </c>
      <c r="B38" s="40">
        <v>1</v>
      </c>
    </row>
    <row r="39" spans="1:2" x14ac:dyDescent="0.35">
      <c r="A39" s="3" t="s">
        <v>2889</v>
      </c>
      <c r="B39" s="40">
        <v>1</v>
      </c>
    </row>
    <row r="40" spans="1:2" x14ac:dyDescent="0.35">
      <c r="A40" s="3" t="s">
        <v>2769</v>
      </c>
      <c r="B40" s="40">
        <v>1</v>
      </c>
    </row>
    <row r="41" spans="1:2" x14ac:dyDescent="0.35">
      <c r="A41" s="3" t="s">
        <v>2892</v>
      </c>
      <c r="B41" s="40">
        <v>1</v>
      </c>
    </row>
    <row r="42" spans="1:2" x14ac:dyDescent="0.35">
      <c r="A42" s="3" t="s">
        <v>2765</v>
      </c>
      <c r="B42" s="40">
        <v>1</v>
      </c>
    </row>
    <row r="43" spans="1:2" x14ac:dyDescent="0.35">
      <c r="A43" s="3" t="s">
        <v>2703</v>
      </c>
      <c r="B43" s="40">
        <v>1</v>
      </c>
    </row>
    <row r="44" spans="1:2" x14ac:dyDescent="0.35">
      <c r="A44" s="3" t="s">
        <v>2743</v>
      </c>
      <c r="B44" s="40">
        <v>1</v>
      </c>
    </row>
    <row r="45" spans="1:2" x14ac:dyDescent="0.35">
      <c r="A45" s="3" t="s">
        <v>2508</v>
      </c>
      <c r="B45" s="40">
        <v>1</v>
      </c>
    </row>
    <row r="46" spans="1:2" x14ac:dyDescent="0.35">
      <c r="A46" s="3" t="s">
        <v>2505</v>
      </c>
      <c r="B46" s="40">
        <v>1</v>
      </c>
    </row>
    <row r="47" spans="1:2" x14ac:dyDescent="0.35">
      <c r="A47" s="3" t="s">
        <v>2726</v>
      </c>
      <c r="B47" s="40">
        <v>1</v>
      </c>
    </row>
    <row r="48" spans="1:2" x14ac:dyDescent="0.35">
      <c r="A48" s="3" t="s">
        <v>2686</v>
      </c>
      <c r="B48" s="40">
        <v>1</v>
      </c>
    </row>
    <row r="49" spans="1:2" x14ac:dyDescent="0.35">
      <c r="A49" s="3" t="s">
        <v>2896</v>
      </c>
      <c r="B49" s="40">
        <v>1</v>
      </c>
    </row>
    <row r="50" spans="1:2" x14ac:dyDescent="0.35">
      <c r="A50" s="3" t="s">
        <v>2738</v>
      </c>
      <c r="B50" s="40">
        <v>1</v>
      </c>
    </row>
    <row r="51" spans="1:2" x14ac:dyDescent="0.35">
      <c r="A51" s="3" t="s">
        <v>2760</v>
      </c>
      <c r="B51" s="40">
        <v>1</v>
      </c>
    </row>
    <row r="52" spans="1:2" x14ac:dyDescent="0.35">
      <c r="A52" s="3" t="s">
        <v>2803</v>
      </c>
      <c r="B52" s="40">
        <v>1</v>
      </c>
    </row>
    <row r="53" spans="1:2" x14ac:dyDescent="0.35">
      <c r="A53" s="3" t="s">
        <v>2525</v>
      </c>
      <c r="B53" s="40">
        <v>1</v>
      </c>
    </row>
    <row r="54" spans="1:2" x14ac:dyDescent="0.35">
      <c r="A54" s="3" t="s">
        <v>2807</v>
      </c>
      <c r="B54" s="40">
        <v>1</v>
      </c>
    </row>
    <row r="55" spans="1:2" x14ac:dyDescent="0.35">
      <c r="A55" s="3" t="s">
        <v>3230</v>
      </c>
      <c r="B55" s="40">
        <v>1</v>
      </c>
    </row>
    <row r="56" spans="1:2" x14ac:dyDescent="0.35">
      <c r="A56" s="3" t="s">
        <v>2445</v>
      </c>
      <c r="B56" s="40">
        <v>1</v>
      </c>
    </row>
    <row r="57" spans="1:2" x14ac:dyDescent="0.35">
      <c r="A57" s="3" t="s">
        <v>2548</v>
      </c>
      <c r="B57" s="40">
        <v>1</v>
      </c>
    </row>
    <row r="58" spans="1:2" x14ac:dyDescent="0.35">
      <c r="A58" s="3" t="s">
        <v>2542</v>
      </c>
      <c r="B58" s="40">
        <v>1</v>
      </c>
    </row>
    <row r="59" spans="1:2" x14ac:dyDescent="0.35">
      <c r="A59" s="3" t="s">
        <v>2741</v>
      </c>
      <c r="B59" s="40">
        <v>1</v>
      </c>
    </row>
    <row r="60" spans="1:2" x14ac:dyDescent="0.35">
      <c r="A60" s="3" t="s">
        <v>2764</v>
      </c>
      <c r="B60" s="40">
        <v>1</v>
      </c>
    </row>
    <row r="61" spans="1:2" x14ac:dyDescent="0.35">
      <c r="A61" s="3" t="s">
        <v>2833</v>
      </c>
      <c r="B61" s="40">
        <v>1</v>
      </c>
    </row>
    <row r="62" spans="1:2" x14ac:dyDescent="0.35">
      <c r="A62" s="3" t="s">
        <v>2582</v>
      </c>
      <c r="B62" s="40">
        <v>1</v>
      </c>
    </row>
    <row r="63" spans="1:2" x14ac:dyDescent="0.35">
      <c r="A63" s="3" t="s">
        <v>2786</v>
      </c>
      <c r="B63" s="40">
        <v>1</v>
      </c>
    </row>
    <row r="64" spans="1:2" x14ac:dyDescent="0.35">
      <c r="A64" s="3" t="s">
        <v>2494</v>
      </c>
      <c r="B64" s="40">
        <v>1</v>
      </c>
    </row>
    <row r="65" spans="1:2" x14ac:dyDescent="0.35">
      <c r="A65" s="3" t="s">
        <v>2864</v>
      </c>
      <c r="B65" s="40">
        <v>1</v>
      </c>
    </row>
    <row r="66" spans="1:2" x14ac:dyDescent="0.35">
      <c r="A66" s="3" t="s">
        <v>2574</v>
      </c>
      <c r="B66" s="40">
        <v>1</v>
      </c>
    </row>
    <row r="67" spans="1:2" x14ac:dyDescent="0.35">
      <c r="A67" s="3" t="s">
        <v>2664</v>
      </c>
      <c r="B67" s="40">
        <v>1</v>
      </c>
    </row>
    <row r="68" spans="1:2" x14ac:dyDescent="0.35">
      <c r="A68" s="3" t="s">
        <v>2411</v>
      </c>
      <c r="B68" s="40">
        <v>1</v>
      </c>
    </row>
    <row r="69" spans="1:2" x14ac:dyDescent="0.35">
      <c r="A69" s="3" t="s">
        <v>2454</v>
      </c>
      <c r="B69" s="40">
        <v>1</v>
      </c>
    </row>
    <row r="70" spans="1:2" x14ac:dyDescent="0.35">
      <c r="A70" s="3" t="s">
        <v>2516</v>
      </c>
      <c r="B70" s="40">
        <v>1</v>
      </c>
    </row>
    <row r="71" spans="1:2" x14ac:dyDescent="0.35">
      <c r="A71" s="3" t="s">
        <v>2546</v>
      </c>
      <c r="B71" s="40">
        <v>1</v>
      </c>
    </row>
    <row r="72" spans="1:2" x14ac:dyDescent="0.35">
      <c r="A72" s="3" t="s">
        <v>1801</v>
      </c>
      <c r="B72" s="40">
        <v>1</v>
      </c>
    </row>
    <row r="73" spans="1:2" x14ac:dyDescent="0.35">
      <c r="A73" s="3" t="s">
        <v>2527</v>
      </c>
      <c r="B73" s="40">
        <v>1</v>
      </c>
    </row>
    <row r="74" spans="1:2" x14ac:dyDescent="0.35">
      <c r="A74" s="3" t="s">
        <v>2837</v>
      </c>
      <c r="B74" s="40">
        <v>1</v>
      </c>
    </row>
    <row r="75" spans="1:2" x14ac:dyDescent="0.35">
      <c r="A75" s="3" t="s">
        <v>2800</v>
      </c>
      <c r="B75" s="40">
        <v>1</v>
      </c>
    </row>
    <row r="76" spans="1:2" x14ac:dyDescent="0.35">
      <c r="A76" s="3" t="s">
        <v>2653</v>
      </c>
      <c r="B76" s="40">
        <v>1</v>
      </c>
    </row>
    <row r="77" spans="1:2" x14ac:dyDescent="0.35">
      <c r="A77" s="3" t="s">
        <v>2573</v>
      </c>
      <c r="B77" s="40">
        <v>1</v>
      </c>
    </row>
    <row r="78" spans="1:2" x14ac:dyDescent="0.35">
      <c r="A78" s="3" t="s">
        <v>2690</v>
      </c>
      <c r="B78" s="40">
        <v>1</v>
      </c>
    </row>
    <row r="79" spans="1:2" x14ac:dyDescent="0.35">
      <c r="A79" s="3" t="s">
        <v>2702</v>
      </c>
      <c r="B79" s="40">
        <v>1</v>
      </c>
    </row>
    <row r="80" spans="1:2" x14ac:dyDescent="0.35">
      <c r="A80" s="3" t="s">
        <v>2551</v>
      </c>
      <c r="B80" s="40">
        <v>1</v>
      </c>
    </row>
    <row r="81" spans="1:2" x14ac:dyDescent="0.35">
      <c r="A81" s="3" t="s">
        <v>2656</v>
      </c>
      <c r="B81" s="40">
        <v>1</v>
      </c>
    </row>
    <row r="82" spans="1:2" x14ac:dyDescent="0.35">
      <c r="A82" s="3" t="s">
        <v>2560</v>
      </c>
      <c r="B82" s="40">
        <v>1</v>
      </c>
    </row>
    <row r="83" spans="1:2" x14ac:dyDescent="0.35">
      <c r="A83" s="3" t="s">
        <v>2826</v>
      </c>
      <c r="B83" s="40">
        <v>1</v>
      </c>
    </row>
    <row r="84" spans="1:2" x14ac:dyDescent="0.35">
      <c r="A84" s="3" t="s">
        <v>2860</v>
      </c>
      <c r="B84" s="40">
        <v>1</v>
      </c>
    </row>
    <row r="85" spans="1:2" x14ac:dyDescent="0.35">
      <c r="A85" s="3" t="s">
        <v>2853</v>
      </c>
      <c r="B85" s="40">
        <v>1</v>
      </c>
    </row>
    <row r="86" spans="1:2" x14ac:dyDescent="0.35">
      <c r="A86" s="3" t="s">
        <v>2723</v>
      </c>
      <c r="B86" s="40">
        <v>1</v>
      </c>
    </row>
    <row r="87" spans="1:2" x14ac:dyDescent="0.35">
      <c r="A87" s="3" t="s">
        <v>2846</v>
      </c>
      <c r="B87" s="40">
        <v>1</v>
      </c>
    </row>
    <row r="88" spans="1:2" x14ac:dyDescent="0.35">
      <c r="A88" s="3" t="s">
        <v>2600</v>
      </c>
      <c r="B88" s="40">
        <v>1</v>
      </c>
    </row>
    <row r="89" spans="1:2" x14ac:dyDescent="0.35">
      <c r="A89" s="3" t="s">
        <v>2675</v>
      </c>
      <c r="B89" s="40">
        <v>1</v>
      </c>
    </row>
    <row r="90" spans="1:2" x14ac:dyDescent="0.35">
      <c r="A90" s="3" t="s">
        <v>2621</v>
      </c>
      <c r="B90" s="40">
        <v>1</v>
      </c>
    </row>
    <row r="91" spans="1:2" x14ac:dyDescent="0.35">
      <c r="A91" s="3" t="s">
        <v>2691</v>
      </c>
      <c r="B91" s="40">
        <v>1</v>
      </c>
    </row>
    <row r="92" spans="1:2" x14ac:dyDescent="0.35">
      <c r="A92" s="3" t="s">
        <v>2478</v>
      </c>
      <c r="B92" s="40">
        <v>1</v>
      </c>
    </row>
    <row r="93" spans="1:2" x14ac:dyDescent="0.35">
      <c r="A93" s="3" t="s">
        <v>2761</v>
      </c>
      <c r="B93" s="40">
        <v>1</v>
      </c>
    </row>
    <row r="94" spans="1:2" x14ac:dyDescent="0.35">
      <c r="A94" s="3" t="s">
        <v>2725</v>
      </c>
      <c r="B94" s="40">
        <v>1</v>
      </c>
    </row>
    <row r="95" spans="1:2" x14ac:dyDescent="0.35">
      <c r="A95" s="3" t="s">
        <v>2795</v>
      </c>
      <c r="B95" s="40">
        <v>1</v>
      </c>
    </row>
    <row r="96" spans="1:2" x14ac:dyDescent="0.35">
      <c r="A96" s="3" t="s">
        <v>2753</v>
      </c>
      <c r="B96" s="40">
        <v>1</v>
      </c>
    </row>
    <row r="97" spans="1:2" x14ac:dyDescent="0.35">
      <c r="A97" s="3" t="s">
        <v>2503</v>
      </c>
      <c r="B97" s="40">
        <v>1</v>
      </c>
    </row>
    <row r="98" spans="1:2" x14ac:dyDescent="0.35">
      <c r="A98" s="3" t="s">
        <v>2810</v>
      </c>
      <c r="B98" s="40">
        <v>1</v>
      </c>
    </row>
    <row r="99" spans="1:2" x14ac:dyDescent="0.35">
      <c r="A99" s="3" t="s">
        <v>2831</v>
      </c>
      <c r="B99" s="40">
        <v>1</v>
      </c>
    </row>
    <row r="100" spans="1:2" x14ac:dyDescent="0.35">
      <c r="A100" s="3" t="s">
        <v>2870</v>
      </c>
      <c r="B100" s="40">
        <v>1</v>
      </c>
    </row>
    <row r="101" spans="1:2" x14ac:dyDescent="0.35">
      <c r="A101" s="3" t="s">
        <v>2782</v>
      </c>
      <c r="B101" s="40">
        <v>1</v>
      </c>
    </row>
    <row r="102" spans="1:2" x14ac:dyDescent="0.35">
      <c r="A102" s="3" t="s">
        <v>2626</v>
      </c>
      <c r="B102" s="40">
        <v>1</v>
      </c>
    </row>
    <row r="103" spans="1:2" x14ac:dyDescent="0.35">
      <c r="A103" s="3" t="s">
        <v>2824</v>
      </c>
      <c r="B103" s="40">
        <v>1</v>
      </c>
    </row>
    <row r="104" spans="1:2" x14ac:dyDescent="0.35">
      <c r="A104" s="3" t="s">
        <v>2812</v>
      </c>
      <c r="B104" s="40">
        <v>1</v>
      </c>
    </row>
    <row r="105" spans="1:2" x14ac:dyDescent="0.35">
      <c r="A105" s="3" t="s">
        <v>2699</v>
      </c>
      <c r="B105" s="40">
        <v>1</v>
      </c>
    </row>
    <row r="106" spans="1:2" x14ac:dyDescent="0.35">
      <c r="A106" s="3" t="s">
        <v>2758</v>
      </c>
      <c r="B106" s="40">
        <v>1</v>
      </c>
    </row>
    <row r="107" spans="1:2" x14ac:dyDescent="0.35">
      <c r="A107" s="3" t="s">
        <v>2836</v>
      </c>
      <c r="B107" s="40">
        <v>1</v>
      </c>
    </row>
    <row r="108" spans="1:2" x14ac:dyDescent="0.35">
      <c r="A108" s="3" t="s">
        <v>2799</v>
      </c>
      <c r="B108" s="40">
        <v>1</v>
      </c>
    </row>
    <row r="109" spans="1:2" x14ac:dyDescent="0.35">
      <c r="A109" s="3" t="s">
        <v>2709</v>
      </c>
      <c r="B109" s="40">
        <v>1</v>
      </c>
    </row>
    <row r="110" spans="1:2" x14ac:dyDescent="0.35">
      <c r="A110" s="3" t="s">
        <v>2655</v>
      </c>
      <c r="B110" s="40">
        <v>1</v>
      </c>
    </row>
    <row r="111" spans="1:2" x14ac:dyDescent="0.35">
      <c r="A111" s="3" t="s">
        <v>2705</v>
      </c>
      <c r="B111" s="40">
        <v>1</v>
      </c>
    </row>
    <row r="112" spans="1:2" x14ac:dyDescent="0.35">
      <c r="A112" s="3" t="s">
        <v>2736</v>
      </c>
      <c r="B112" s="40">
        <v>1</v>
      </c>
    </row>
    <row r="113" spans="1:2" x14ac:dyDescent="0.35">
      <c r="A113" s="3" t="s">
        <v>2631</v>
      </c>
      <c r="B113" s="40">
        <v>1</v>
      </c>
    </row>
    <row r="114" spans="1:2" x14ac:dyDescent="0.35">
      <c r="A114" s="3" t="s">
        <v>2681</v>
      </c>
      <c r="B114" s="40">
        <v>1</v>
      </c>
    </row>
    <row r="115" spans="1:2" x14ac:dyDescent="0.35">
      <c r="A115" s="3" t="s">
        <v>2727</v>
      </c>
      <c r="B115" s="40">
        <v>1</v>
      </c>
    </row>
    <row r="116" spans="1:2" x14ac:dyDescent="0.35">
      <c r="A116" s="3" t="s">
        <v>2883</v>
      </c>
      <c r="B116" s="40">
        <v>1</v>
      </c>
    </row>
    <row r="117" spans="1:2" x14ac:dyDescent="0.35">
      <c r="A117" s="3" t="s">
        <v>2443</v>
      </c>
      <c r="B117" s="40">
        <v>1</v>
      </c>
    </row>
    <row r="118" spans="1:2" x14ac:dyDescent="0.35">
      <c r="A118" s="3" t="s">
        <v>2550</v>
      </c>
      <c r="B118" s="40">
        <v>1</v>
      </c>
    </row>
    <row r="119" spans="1:2" x14ac:dyDescent="0.35">
      <c r="A119" s="3" t="s">
        <v>2554</v>
      </c>
      <c r="B119" s="40">
        <v>1</v>
      </c>
    </row>
    <row r="120" spans="1:2" x14ac:dyDescent="0.35">
      <c r="A120" s="3" t="s">
        <v>2847</v>
      </c>
      <c r="B120" s="40">
        <v>1</v>
      </c>
    </row>
    <row r="121" spans="1:2" x14ac:dyDescent="0.35">
      <c r="A121" s="3" t="s">
        <v>2683</v>
      </c>
      <c r="B121" s="40">
        <v>1</v>
      </c>
    </row>
    <row r="122" spans="1:2" x14ac:dyDescent="0.35">
      <c r="A122" s="3" t="s">
        <v>2512</v>
      </c>
      <c r="B122" s="40">
        <v>1</v>
      </c>
    </row>
    <row r="123" spans="1:2" x14ac:dyDescent="0.35">
      <c r="A123" s="3" t="s">
        <v>2634</v>
      </c>
      <c r="B123" s="40">
        <v>1</v>
      </c>
    </row>
    <row r="124" spans="1:2" x14ac:dyDescent="0.35">
      <c r="A124" s="3" t="s">
        <v>2781</v>
      </c>
      <c r="B124" s="40">
        <v>1</v>
      </c>
    </row>
    <row r="125" spans="1:2" x14ac:dyDescent="0.35">
      <c r="A125" s="3" t="s">
        <v>2483</v>
      </c>
      <c r="B125" s="40">
        <v>1</v>
      </c>
    </row>
    <row r="126" spans="1:2" x14ac:dyDescent="0.35">
      <c r="A126" s="3" t="s">
        <v>2654</v>
      </c>
      <c r="B126" s="40">
        <v>1</v>
      </c>
    </row>
    <row r="127" spans="1:2" x14ac:dyDescent="0.35">
      <c r="A127" s="3" t="s">
        <v>2437</v>
      </c>
      <c r="B127" s="40">
        <v>1</v>
      </c>
    </row>
    <row r="128" spans="1:2" x14ac:dyDescent="0.35">
      <c r="A128" s="3" t="s">
        <v>2747</v>
      </c>
      <c r="B128" s="40">
        <v>1</v>
      </c>
    </row>
    <row r="129" spans="1:2" x14ac:dyDescent="0.35">
      <c r="A129" s="3" t="s">
        <v>2469</v>
      </c>
      <c r="B129" s="40">
        <v>1</v>
      </c>
    </row>
    <row r="130" spans="1:2" x14ac:dyDescent="0.35">
      <c r="A130" s="3" t="s">
        <v>2504</v>
      </c>
      <c r="B130" s="40">
        <v>1</v>
      </c>
    </row>
    <row r="131" spans="1:2" x14ac:dyDescent="0.35">
      <c r="A131" s="3" t="s">
        <v>2757</v>
      </c>
      <c r="B131" s="40">
        <v>1</v>
      </c>
    </row>
    <row r="132" spans="1:2" x14ac:dyDescent="0.35">
      <c r="A132" s="3" t="s">
        <v>2777</v>
      </c>
      <c r="B132" s="40">
        <v>1</v>
      </c>
    </row>
    <row r="133" spans="1:2" x14ac:dyDescent="0.35">
      <c r="A133" s="3" t="s">
        <v>2776</v>
      </c>
      <c r="B133" s="40">
        <v>1</v>
      </c>
    </row>
    <row r="134" spans="1:2" x14ac:dyDescent="0.35">
      <c r="A134" s="3" t="s">
        <v>2756</v>
      </c>
      <c r="B134" s="40">
        <v>1</v>
      </c>
    </row>
    <row r="135" spans="1:2" x14ac:dyDescent="0.35">
      <c r="A135" s="3" t="s">
        <v>2749</v>
      </c>
      <c r="B135" s="40">
        <v>1</v>
      </c>
    </row>
    <row r="136" spans="1:2" x14ac:dyDescent="0.35">
      <c r="A136" s="3" t="s">
        <v>2751</v>
      </c>
      <c r="B136" s="40">
        <v>1</v>
      </c>
    </row>
    <row r="137" spans="1:2" x14ac:dyDescent="0.35">
      <c r="A137" s="3" t="s">
        <v>2694</v>
      </c>
      <c r="B137" s="40">
        <v>1</v>
      </c>
    </row>
    <row r="138" spans="1:2" x14ac:dyDescent="0.35">
      <c r="A138" s="3" t="s">
        <v>2538</v>
      </c>
      <c r="B138" s="40">
        <v>1</v>
      </c>
    </row>
    <row r="139" spans="1:2" x14ac:dyDescent="0.35">
      <c r="A139" s="3" t="s">
        <v>2413</v>
      </c>
      <c r="B139" s="40">
        <v>1</v>
      </c>
    </row>
    <row r="140" spans="1:2" x14ac:dyDescent="0.35">
      <c r="A140" s="3" t="s">
        <v>3231</v>
      </c>
      <c r="B140" s="40">
        <v>1</v>
      </c>
    </row>
    <row r="141" spans="1:2" x14ac:dyDescent="0.35">
      <c r="A141" s="3" t="s">
        <v>2472</v>
      </c>
      <c r="B141" s="40">
        <v>1</v>
      </c>
    </row>
    <row r="142" spans="1:2" x14ac:dyDescent="0.35">
      <c r="A142" s="3" t="s">
        <v>2658</v>
      </c>
      <c r="B142" s="40">
        <v>1</v>
      </c>
    </row>
    <row r="143" spans="1:2" x14ac:dyDescent="0.35">
      <c r="A143" s="3" t="s">
        <v>2754</v>
      </c>
      <c r="B143" s="40">
        <v>1</v>
      </c>
    </row>
    <row r="144" spans="1:2" x14ac:dyDescent="0.35">
      <c r="A144" s="3" t="s">
        <v>2838</v>
      </c>
      <c r="B144" s="40">
        <v>1</v>
      </c>
    </row>
    <row r="145" spans="1:2" x14ac:dyDescent="0.35">
      <c r="A145" s="3" t="s">
        <v>2596</v>
      </c>
      <c r="B145" s="40">
        <v>1</v>
      </c>
    </row>
    <row r="146" spans="1:2" x14ac:dyDescent="0.35">
      <c r="A146" s="3" t="s">
        <v>2722</v>
      </c>
      <c r="B146" s="40">
        <v>1</v>
      </c>
    </row>
    <row r="147" spans="1:2" x14ac:dyDescent="0.35">
      <c r="A147" s="3" t="s">
        <v>2514</v>
      </c>
      <c r="B147" s="40">
        <v>1</v>
      </c>
    </row>
    <row r="148" spans="1:2" x14ac:dyDescent="0.35">
      <c r="A148" s="3" t="s">
        <v>2558</v>
      </c>
      <c r="B148" s="40">
        <v>1</v>
      </c>
    </row>
    <row r="149" spans="1:2" x14ac:dyDescent="0.35">
      <c r="A149" s="3" t="s">
        <v>2510</v>
      </c>
      <c r="B149" s="40">
        <v>1</v>
      </c>
    </row>
    <row r="150" spans="1:2" x14ac:dyDescent="0.35">
      <c r="A150" s="3" t="s">
        <v>2834</v>
      </c>
      <c r="B150" s="40">
        <v>1</v>
      </c>
    </row>
    <row r="151" spans="1:2" x14ac:dyDescent="0.35">
      <c r="A151" s="3" t="s">
        <v>2460</v>
      </c>
      <c r="B151" s="40">
        <v>1</v>
      </c>
    </row>
    <row r="152" spans="1:2" x14ac:dyDescent="0.35">
      <c r="A152" s="3" t="s">
        <v>2783</v>
      </c>
      <c r="B152" s="40">
        <v>1</v>
      </c>
    </row>
    <row r="153" spans="1:2" x14ac:dyDescent="0.35">
      <c r="A153" s="3" t="s">
        <v>2640</v>
      </c>
      <c r="B153" s="40">
        <v>1</v>
      </c>
    </row>
    <row r="154" spans="1:2" x14ac:dyDescent="0.35">
      <c r="A154" s="3" t="s">
        <v>2808</v>
      </c>
      <c r="B154" s="40">
        <v>1</v>
      </c>
    </row>
    <row r="155" spans="1:2" x14ac:dyDescent="0.35">
      <c r="A155" s="3" t="s">
        <v>2802</v>
      </c>
      <c r="B155" s="40">
        <v>1</v>
      </c>
    </row>
    <row r="156" spans="1:2" x14ac:dyDescent="0.35">
      <c r="A156" s="3" t="s">
        <v>2579</v>
      </c>
      <c r="B156" s="40">
        <v>1</v>
      </c>
    </row>
    <row r="157" spans="1:2" x14ac:dyDescent="0.35">
      <c r="A157" s="3" t="s">
        <v>2688</v>
      </c>
      <c r="B157" s="40">
        <v>1</v>
      </c>
    </row>
    <row r="158" spans="1:2" x14ac:dyDescent="0.35">
      <c r="A158" s="3" t="s">
        <v>2788</v>
      </c>
      <c r="B158" s="40">
        <v>1</v>
      </c>
    </row>
    <row r="159" spans="1:2" x14ac:dyDescent="0.35">
      <c r="A159" s="3" t="s">
        <v>2856</v>
      </c>
      <c r="B159" s="40">
        <v>1</v>
      </c>
    </row>
    <row r="160" spans="1:2" x14ac:dyDescent="0.35">
      <c r="A160" s="3" t="s">
        <v>2729</v>
      </c>
      <c r="B160" s="40">
        <v>1</v>
      </c>
    </row>
    <row r="161" spans="1:2" x14ac:dyDescent="0.35">
      <c r="A161" s="3" t="s">
        <v>2420</v>
      </c>
      <c r="B161" s="40">
        <v>1</v>
      </c>
    </row>
    <row r="162" spans="1:2" x14ac:dyDescent="0.35">
      <c r="A162" s="3" t="s">
        <v>2877</v>
      </c>
      <c r="B162" s="40">
        <v>1</v>
      </c>
    </row>
    <row r="163" spans="1:2" x14ac:dyDescent="0.35">
      <c r="A163" s="3" t="s">
        <v>2670</v>
      </c>
      <c r="B163" s="40">
        <v>1</v>
      </c>
    </row>
    <row r="164" spans="1:2" x14ac:dyDescent="0.35">
      <c r="A164" s="3" t="s">
        <v>2731</v>
      </c>
      <c r="B164" s="40">
        <v>1</v>
      </c>
    </row>
    <row r="165" spans="1:2" x14ac:dyDescent="0.35">
      <c r="A165" s="3" t="s">
        <v>2492</v>
      </c>
      <c r="B165" s="40">
        <v>1</v>
      </c>
    </row>
    <row r="166" spans="1:2" x14ac:dyDescent="0.35">
      <c r="A166" s="3" t="s">
        <v>2874</v>
      </c>
      <c r="B166" s="40">
        <v>1</v>
      </c>
    </row>
    <row r="167" spans="1:2" x14ac:dyDescent="0.35">
      <c r="A167" s="3" t="s">
        <v>2801</v>
      </c>
      <c r="B167" s="40">
        <v>1</v>
      </c>
    </row>
    <row r="168" spans="1:2" x14ac:dyDescent="0.35">
      <c r="A168" s="3" t="s">
        <v>2849</v>
      </c>
      <c r="B168" s="40">
        <v>1</v>
      </c>
    </row>
    <row r="169" spans="1:2" x14ac:dyDescent="0.35">
      <c r="A169" s="3" t="s">
        <v>2593</v>
      </c>
      <c r="B169" s="40">
        <v>1</v>
      </c>
    </row>
    <row r="170" spans="1:2" x14ac:dyDescent="0.35">
      <c r="A170" s="3" t="s">
        <v>2844</v>
      </c>
      <c r="B170" s="40">
        <v>1</v>
      </c>
    </row>
    <row r="171" spans="1:2" x14ac:dyDescent="0.35">
      <c r="A171" s="3" t="s">
        <v>2806</v>
      </c>
      <c r="B171" s="40">
        <v>1</v>
      </c>
    </row>
    <row r="172" spans="1:2" x14ac:dyDescent="0.35">
      <c r="A172" s="3" t="s">
        <v>2868</v>
      </c>
      <c r="B172" s="40">
        <v>1</v>
      </c>
    </row>
    <row r="173" spans="1:2" x14ac:dyDescent="0.35">
      <c r="A173" s="3" t="s">
        <v>2668</v>
      </c>
      <c r="B173" s="40">
        <v>1</v>
      </c>
    </row>
    <row r="174" spans="1:2" x14ac:dyDescent="0.35">
      <c r="A174" s="3" t="s">
        <v>2721</v>
      </c>
      <c r="B174" s="40">
        <v>1</v>
      </c>
    </row>
    <row r="175" spans="1:2" x14ac:dyDescent="0.35">
      <c r="A175" s="3" t="s">
        <v>2851</v>
      </c>
      <c r="B175" s="40">
        <v>1</v>
      </c>
    </row>
    <row r="176" spans="1:2" x14ac:dyDescent="0.35">
      <c r="A176" s="3" t="s">
        <v>2866</v>
      </c>
      <c r="B176" s="40">
        <v>1</v>
      </c>
    </row>
    <row r="177" spans="1:2" x14ac:dyDescent="0.35">
      <c r="A177" s="3" t="s">
        <v>2835</v>
      </c>
      <c r="B177" s="40">
        <v>1</v>
      </c>
    </row>
    <row r="178" spans="1:2" x14ac:dyDescent="0.35">
      <c r="A178" s="3" t="s">
        <v>2884</v>
      </c>
      <c r="B178" s="40">
        <v>1</v>
      </c>
    </row>
    <row r="179" spans="1:2" x14ac:dyDescent="0.35">
      <c r="A179" s="3" t="s">
        <v>2717</v>
      </c>
      <c r="B179" s="40">
        <v>1</v>
      </c>
    </row>
    <row r="180" spans="1:2" x14ac:dyDescent="0.35">
      <c r="A180" s="3" t="s">
        <v>2750</v>
      </c>
      <c r="B180" s="40">
        <v>1</v>
      </c>
    </row>
    <row r="181" spans="1:2" x14ac:dyDescent="0.35">
      <c r="A181" s="3" t="s">
        <v>2485</v>
      </c>
      <c r="B181" s="40">
        <v>1</v>
      </c>
    </row>
    <row r="182" spans="1:2" x14ac:dyDescent="0.35">
      <c r="A182" s="3" t="s">
        <v>2798</v>
      </c>
      <c r="B182" s="40">
        <v>1</v>
      </c>
    </row>
    <row r="183" spans="1:2" x14ac:dyDescent="0.35">
      <c r="A183" s="3" t="s">
        <v>2440</v>
      </c>
      <c r="B183" s="40">
        <v>1</v>
      </c>
    </row>
    <row r="184" spans="1:2" x14ac:dyDescent="0.35">
      <c r="A184" s="3" t="s">
        <v>2476</v>
      </c>
      <c r="B184" s="40">
        <v>1</v>
      </c>
    </row>
    <row r="185" spans="1:2" x14ac:dyDescent="0.35">
      <c r="A185" s="3" t="s">
        <v>2716</v>
      </c>
      <c r="B185" s="40">
        <v>1</v>
      </c>
    </row>
    <row r="186" spans="1:2" x14ac:dyDescent="0.35">
      <c r="A186" s="3" t="s">
        <v>2669</v>
      </c>
      <c r="B186" s="40">
        <v>1</v>
      </c>
    </row>
    <row r="187" spans="1:2" x14ac:dyDescent="0.35">
      <c r="A187" s="3" t="s">
        <v>2845</v>
      </c>
      <c r="B187" s="40">
        <v>1</v>
      </c>
    </row>
    <row r="188" spans="1:2" x14ac:dyDescent="0.35">
      <c r="A188" s="3" t="s">
        <v>3232</v>
      </c>
      <c r="B188" s="40">
        <v>1</v>
      </c>
    </row>
    <row r="189" spans="1:2" x14ac:dyDescent="0.35">
      <c r="A189" s="3" t="s">
        <v>2467</v>
      </c>
      <c r="B189" s="40">
        <v>1</v>
      </c>
    </row>
    <row r="190" spans="1:2" x14ac:dyDescent="0.35">
      <c r="A190" s="3" t="s">
        <v>2728</v>
      </c>
      <c r="B190" s="40">
        <v>1</v>
      </c>
    </row>
    <row r="191" spans="1:2" x14ac:dyDescent="0.35">
      <c r="A191" s="3" t="s">
        <v>2580</v>
      </c>
      <c r="B191" s="40">
        <v>1</v>
      </c>
    </row>
    <row r="192" spans="1:2" x14ac:dyDescent="0.35">
      <c r="A192" s="3" t="s">
        <v>2843</v>
      </c>
      <c r="B192" s="40">
        <v>1</v>
      </c>
    </row>
    <row r="193" spans="1:2" x14ac:dyDescent="0.35">
      <c r="A193" s="3" t="s">
        <v>2488</v>
      </c>
      <c r="B193" s="40">
        <v>1</v>
      </c>
    </row>
    <row r="194" spans="1:2" x14ac:dyDescent="0.35">
      <c r="A194" s="3" t="s">
        <v>2632</v>
      </c>
      <c r="B194" s="40">
        <v>1</v>
      </c>
    </row>
    <row r="195" spans="1:2" x14ac:dyDescent="0.35">
      <c r="A195" s="3" t="s">
        <v>2827</v>
      </c>
      <c r="B195" s="40">
        <v>1</v>
      </c>
    </row>
    <row r="196" spans="1:2" x14ac:dyDescent="0.35">
      <c r="A196" s="3" t="s">
        <v>2552</v>
      </c>
      <c r="B196" s="40">
        <v>1</v>
      </c>
    </row>
    <row r="197" spans="1:2" x14ac:dyDescent="0.35">
      <c r="A197" s="3" t="s">
        <v>2416</v>
      </c>
      <c r="B197" s="40">
        <v>1</v>
      </c>
    </row>
    <row r="198" spans="1:2" x14ac:dyDescent="0.35">
      <c r="A198" s="3" t="s">
        <v>2556</v>
      </c>
      <c r="B198" s="40">
        <v>1</v>
      </c>
    </row>
    <row r="199" spans="1:2" x14ac:dyDescent="0.35">
      <c r="A199" s="3" t="s">
        <v>2885</v>
      </c>
      <c r="B199" s="40">
        <v>1</v>
      </c>
    </row>
    <row r="200" spans="1:2" x14ac:dyDescent="0.35">
      <c r="A200" s="3" t="s">
        <v>2490</v>
      </c>
      <c r="B200" s="40">
        <v>1</v>
      </c>
    </row>
    <row r="201" spans="1:2" x14ac:dyDescent="0.35">
      <c r="A201" s="3" t="s">
        <v>2537</v>
      </c>
      <c r="B201" s="40">
        <v>1</v>
      </c>
    </row>
    <row r="202" spans="1:2" x14ac:dyDescent="0.35">
      <c r="A202" s="3" t="s">
        <v>2828</v>
      </c>
      <c r="B202" s="40">
        <v>1</v>
      </c>
    </row>
    <row r="203" spans="1:2" x14ac:dyDescent="0.35">
      <c r="A203" s="3" t="s">
        <v>2854</v>
      </c>
      <c r="B203" s="40">
        <v>1</v>
      </c>
    </row>
    <row r="204" spans="1:2" x14ac:dyDescent="0.35">
      <c r="A204" s="3" t="s">
        <v>2876</v>
      </c>
      <c r="B204" s="40">
        <v>1</v>
      </c>
    </row>
    <row r="205" spans="1:2" x14ac:dyDescent="0.35">
      <c r="A205" s="3" t="s">
        <v>2638</v>
      </c>
      <c r="B205" s="40">
        <v>1</v>
      </c>
    </row>
    <row r="206" spans="1:2" x14ac:dyDescent="0.35">
      <c r="A206" s="3" t="s">
        <v>2708</v>
      </c>
      <c r="B206" s="40">
        <v>1</v>
      </c>
    </row>
    <row r="207" spans="1:2" x14ac:dyDescent="0.35">
      <c r="A207" s="3" t="s">
        <v>2872</v>
      </c>
      <c r="B207" s="40">
        <v>1</v>
      </c>
    </row>
    <row r="208" spans="1:2" x14ac:dyDescent="0.35">
      <c r="A208" s="3" t="s">
        <v>2869</v>
      </c>
      <c r="B208" s="40">
        <v>1</v>
      </c>
    </row>
    <row r="209" spans="1:2" x14ac:dyDescent="0.35">
      <c r="A209" s="3" t="s">
        <v>2867</v>
      </c>
      <c r="B209" s="40">
        <v>1</v>
      </c>
    </row>
    <row r="210" spans="1:2" x14ac:dyDescent="0.35">
      <c r="A210" s="3" t="s">
        <v>2871</v>
      </c>
      <c r="B210" s="40">
        <v>1</v>
      </c>
    </row>
    <row r="211" spans="1:2" x14ac:dyDescent="0.35">
      <c r="A211" s="3" t="s">
        <v>2855</v>
      </c>
      <c r="B211" s="40">
        <v>1</v>
      </c>
    </row>
    <row r="212" spans="1:2" x14ac:dyDescent="0.35">
      <c r="A212" s="3" t="s">
        <v>2875</v>
      </c>
      <c r="B212" s="40">
        <v>1</v>
      </c>
    </row>
    <row r="213" spans="1:2" x14ac:dyDescent="0.35">
      <c r="A213" s="3" t="s">
        <v>2427</v>
      </c>
      <c r="B213" s="40">
        <v>1</v>
      </c>
    </row>
    <row r="214" spans="1:2" x14ac:dyDescent="0.35">
      <c r="A214" s="3" t="s">
        <v>2830</v>
      </c>
      <c r="B214" s="40">
        <v>1</v>
      </c>
    </row>
    <row r="215" spans="1:2" x14ac:dyDescent="0.35">
      <c r="A215" s="3" t="s">
        <v>2737</v>
      </c>
      <c r="B215" s="40">
        <v>1</v>
      </c>
    </row>
    <row r="216" spans="1:2" x14ac:dyDescent="0.35">
      <c r="A216" s="3" t="s">
        <v>2603</v>
      </c>
      <c r="B216" s="40">
        <v>1</v>
      </c>
    </row>
    <row r="217" spans="1:2" x14ac:dyDescent="0.35">
      <c r="A217" s="3" t="s">
        <v>2513</v>
      </c>
      <c r="B217" s="40">
        <v>1</v>
      </c>
    </row>
    <row r="218" spans="1:2" x14ac:dyDescent="0.35">
      <c r="A218" s="3" t="s">
        <v>2456</v>
      </c>
      <c r="B218" s="40">
        <v>1</v>
      </c>
    </row>
    <row r="219" spans="1:2" x14ac:dyDescent="0.35">
      <c r="A219" s="3" t="s">
        <v>2697</v>
      </c>
      <c r="B219" s="40">
        <v>1</v>
      </c>
    </row>
    <row r="220" spans="1:2" x14ac:dyDescent="0.35">
      <c r="A220" s="3" t="s">
        <v>2393</v>
      </c>
      <c r="B220" s="40">
        <v>1</v>
      </c>
    </row>
    <row r="221" spans="1:2" x14ac:dyDescent="0.35">
      <c r="A221" s="3" t="s">
        <v>2682</v>
      </c>
      <c r="B221" s="40">
        <v>1</v>
      </c>
    </row>
    <row r="222" spans="1:2" x14ac:dyDescent="0.35">
      <c r="A222" s="3" t="s">
        <v>2816</v>
      </c>
      <c r="B222" s="40">
        <v>1</v>
      </c>
    </row>
    <row r="223" spans="1:2" x14ac:dyDescent="0.35">
      <c r="A223" s="3" t="s">
        <v>2660</v>
      </c>
      <c r="B223" s="40">
        <v>1</v>
      </c>
    </row>
    <row r="224" spans="1:2" x14ac:dyDescent="0.35">
      <c r="A224" s="3" t="s">
        <v>2718</v>
      </c>
      <c r="B224" s="40">
        <v>1</v>
      </c>
    </row>
    <row r="225" spans="1:2" x14ac:dyDescent="0.35">
      <c r="A225" s="3" t="s">
        <v>2502</v>
      </c>
      <c r="B225" s="40">
        <v>1</v>
      </c>
    </row>
    <row r="226" spans="1:2" x14ac:dyDescent="0.35">
      <c r="A226" s="3" t="s">
        <v>2805</v>
      </c>
      <c r="B226" s="40">
        <v>1</v>
      </c>
    </row>
    <row r="227" spans="1:2" x14ac:dyDescent="0.35">
      <c r="A227" s="3" t="s">
        <v>2549</v>
      </c>
      <c r="B227" s="40">
        <v>1</v>
      </c>
    </row>
    <row r="228" spans="1:2" x14ac:dyDescent="0.35">
      <c r="A228" s="3" t="s">
        <v>2852</v>
      </c>
      <c r="B228" s="40">
        <v>1</v>
      </c>
    </row>
    <row r="229" spans="1:2" x14ac:dyDescent="0.35">
      <c r="A229" s="3" t="s">
        <v>2895</v>
      </c>
      <c r="B229" s="40">
        <v>1</v>
      </c>
    </row>
    <row r="230" spans="1:2" x14ac:dyDescent="0.35">
      <c r="A230" s="3" t="s">
        <v>2385</v>
      </c>
      <c r="B230" s="40">
        <v>1</v>
      </c>
    </row>
    <row r="231" spans="1:2" x14ac:dyDescent="0.35">
      <c r="A231" s="3" t="s">
        <v>2701</v>
      </c>
      <c r="B231" s="40">
        <v>1</v>
      </c>
    </row>
    <row r="232" spans="1:2" x14ac:dyDescent="0.35">
      <c r="A232" s="3" t="s">
        <v>2714</v>
      </c>
      <c r="B232" s="40">
        <v>1</v>
      </c>
    </row>
    <row r="233" spans="1:2" x14ac:dyDescent="0.35">
      <c r="A233" s="3" t="s">
        <v>2820</v>
      </c>
      <c r="B233" s="40">
        <v>1</v>
      </c>
    </row>
    <row r="234" spans="1:2" x14ac:dyDescent="0.35">
      <c r="A234" s="3" t="s">
        <v>2713</v>
      </c>
      <c r="B234" s="40">
        <v>1</v>
      </c>
    </row>
    <row r="235" spans="1:2" x14ac:dyDescent="0.35">
      <c r="A235" s="3" t="s">
        <v>2733</v>
      </c>
      <c r="B235" s="40">
        <v>1</v>
      </c>
    </row>
    <row r="236" spans="1:2" x14ac:dyDescent="0.35">
      <c r="A236" s="3" t="s">
        <v>2500</v>
      </c>
      <c r="B236" s="40">
        <v>1</v>
      </c>
    </row>
    <row r="237" spans="1:2" x14ac:dyDescent="0.35">
      <c r="A237" s="3" t="s">
        <v>2794</v>
      </c>
      <c r="B237" s="40">
        <v>1</v>
      </c>
    </row>
    <row r="238" spans="1:2" x14ac:dyDescent="0.35">
      <c r="A238" s="3" t="s">
        <v>2730</v>
      </c>
      <c r="B238" s="40">
        <v>1</v>
      </c>
    </row>
    <row r="239" spans="1:2" x14ac:dyDescent="0.35">
      <c r="A239" s="3" t="s">
        <v>2778</v>
      </c>
      <c r="B239" s="40">
        <v>1</v>
      </c>
    </row>
    <row r="240" spans="1:2" x14ac:dyDescent="0.35">
      <c r="A240" s="3" t="s">
        <v>2879</v>
      </c>
      <c r="B240" s="40">
        <v>1</v>
      </c>
    </row>
    <row r="241" spans="1:2" x14ac:dyDescent="0.35">
      <c r="A241" s="3" t="s">
        <v>2679</v>
      </c>
      <c r="B241" s="40">
        <v>1</v>
      </c>
    </row>
    <row r="242" spans="1:2" x14ac:dyDescent="0.35">
      <c r="A242" s="3" t="s">
        <v>2562</v>
      </c>
      <c r="B242" s="40">
        <v>1</v>
      </c>
    </row>
    <row r="243" spans="1:2" x14ac:dyDescent="0.35">
      <c r="A243" s="3" t="s">
        <v>2572</v>
      </c>
      <c r="B243" s="40">
        <v>1</v>
      </c>
    </row>
    <row r="244" spans="1:2" x14ac:dyDescent="0.35">
      <c r="A244" s="3" t="s">
        <v>2707</v>
      </c>
      <c r="B244" s="40">
        <v>1</v>
      </c>
    </row>
    <row r="245" spans="1:2" x14ac:dyDescent="0.35">
      <c r="A245" s="3" t="s">
        <v>2687</v>
      </c>
      <c r="B245" s="40">
        <v>1</v>
      </c>
    </row>
    <row r="246" spans="1:2" x14ac:dyDescent="0.35">
      <c r="A246" s="3" t="s">
        <v>2880</v>
      </c>
      <c r="B246" s="40">
        <v>1</v>
      </c>
    </row>
    <row r="247" spans="1:2" x14ac:dyDescent="0.35">
      <c r="A247" s="3" t="s">
        <v>2861</v>
      </c>
      <c r="B247" s="40">
        <v>1</v>
      </c>
    </row>
    <row r="248" spans="1:2" x14ac:dyDescent="0.35">
      <c r="A248" s="3" t="s">
        <v>2821</v>
      </c>
      <c r="B248" s="40">
        <v>1</v>
      </c>
    </row>
    <row r="249" spans="1:2" x14ac:dyDescent="0.35">
      <c r="A249" s="3" t="s">
        <v>2431</v>
      </c>
      <c r="B249" s="40">
        <v>1</v>
      </c>
    </row>
    <row r="250" spans="1:2" x14ac:dyDescent="0.35">
      <c r="A250" s="3" t="s">
        <v>2720</v>
      </c>
      <c r="B250" s="40">
        <v>1</v>
      </c>
    </row>
    <row r="251" spans="1:2" x14ac:dyDescent="0.35">
      <c r="A251" s="3" t="s">
        <v>2857</v>
      </c>
      <c r="B251" s="40">
        <v>1</v>
      </c>
    </row>
    <row r="252" spans="1:2" x14ac:dyDescent="0.35">
      <c r="A252" s="3" t="s">
        <v>2780</v>
      </c>
      <c r="B252" s="40">
        <v>1</v>
      </c>
    </row>
    <row r="253" spans="1:2" x14ac:dyDescent="0.35">
      <c r="A253" s="3" t="s">
        <v>2398</v>
      </c>
      <c r="B253" s="40">
        <v>1</v>
      </c>
    </row>
    <row r="254" spans="1:2" x14ac:dyDescent="0.35">
      <c r="A254" s="3" t="s">
        <v>2744</v>
      </c>
      <c r="B254" s="40">
        <v>1</v>
      </c>
    </row>
    <row r="255" spans="1:2" x14ac:dyDescent="0.35">
      <c r="A255" s="3" t="s">
        <v>2651</v>
      </c>
      <c r="B255" s="40">
        <v>1</v>
      </c>
    </row>
    <row r="256" spans="1:2" x14ac:dyDescent="0.35">
      <c r="A256" s="3" t="s">
        <v>2804</v>
      </c>
      <c r="B256" s="40">
        <v>1</v>
      </c>
    </row>
    <row r="257" spans="1:2" x14ac:dyDescent="0.35">
      <c r="A257" s="3" t="s">
        <v>2540</v>
      </c>
      <c r="B257" s="40">
        <v>1</v>
      </c>
    </row>
    <row r="258" spans="1:2" x14ac:dyDescent="0.35">
      <c r="A258" s="3" t="s">
        <v>2850</v>
      </c>
      <c r="B258" s="40">
        <v>1</v>
      </c>
    </row>
    <row r="259" spans="1:2" x14ac:dyDescent="0.35">
      <c r="A259" s="3" t="s">
        <v>2818</v>
      </c>
      <c r="B259" s="40">
        <v>1</v>
      </c>
    </row>
    <row r="260" spans="1:2" x14ac:dyDescent="0.35">
      <c r="A260" s="3" t="s">
        <v>2678</v>
      </c>
      <c r="B260" s="40">
        <v>1</v>
      </c>
    </row>
    <row r="261" spans="1:2" x14ac:dyDescent="0.35">
      <c r="A261" s="3" t="s">
        <v>2773</v>
      </c>
      <c r="B261" s="40">
        <v>1</v>
      </c>
    </row>
    <row r="262" spans="1:2" x14ac:dyDescent="0.35">
      <c r="A262" s="3" t="s">
        <v>2858</v>
      </c>
      <c r="B262" s="40">
        <v>1</v>
      </c>
    </row>
    <row r="263" spans="1:2" x14ac:dyDescent="0.35">
      <c r="A263" s="3" t="s">
        <v>2693</v>
      </c>
      <c r="B263" s="40">
        <v>1</v>
      </c>
    </row>
    <row r="264" spans="1:2" x14ac:dyDescent="0.35">
      <c r="A264" s="3" t="s">
        <v>2791</v>
      </c>
      <c r="B264" s="40">
        <v>1</v>
      </c>
    </row>
    <row r="265" spans="1:2" x14ac:dyDescent="0.35">
      <c r="A265" s="3" t="s">
        <v>2797</v>
      </c>
      <c r="B265" s="40">
        <v>1</v>
      </c>
    </row>
    <row r="266" spans="1:2" x14ac:dyDescent="0.35">
      <c r="A266" s="3" t="s">
        <v>2785</v>
      </c>
      <c r="B266" s="40">
        <v>1</v>
      </c>
    </row>
    <row r="267" spans="1:2" x14ac:dyDescent="0.35">
      <c r="A267" s="3" t="s">
        <v>2592</v>
      </c>
      <c r="B267" s="40">
        <v>1</v>
      </c>
    </row>
    <row r="268" spans="1:2" x14ac:dyDescent="0.35">
      <c r="A268" s="3" t="s">
        <v>2677</v>
      </c>
      <c r="B268" s="40">
        <v>1</v>
      </c>
    </row>
    <row r="269" spans="1:2" x14ac:dyDescent="0.35">
      <c r="A269" s="3" t="s">
        <v>2789</v>
      </c>
      <c r="B269" s="40">
        <v>1</v>
      </c>
    </row>
    <row r="270" spans="1:2" x14ac:dyDescent="0.35">
      <c r="A270" s="3" t="s">
        <v>2775</v>
      </c>
      <c r="B270" s="40">
        <v>1</v>
      </c>
    </row>
    <row r="271" spans="1:2" x14ac:dyDescent="0.35">
      <c r="A271" s="3" t="s">
        <v>2463</v>
      </c>
      <c r="B271" s="40">
        <v>1</v>
      </c>
    </row>
    <row r="272" spans="1:2" x14ac:dyDescent="0.35">
      <c r="A272" s="3" t="s">
        <v>2636</v>
      </c>
      <c r="B272" s="40">
        <v>1</v>
      </c>
    </row>
    <row r="273" spans="1:2" x14ac:dyDescent="0.35">
      <c r="A273" s="3" t="s">
        <v>2481</v>
      </c>
      <c r="B273" s="40">
        <v>1</v>
      </c>
    </row>
    <row r="274" spans="1:2" x14ac:dyDescent="0.35">
      <c r="A274" s="3" t="s">
        <v>2766</v>
      </c>
      <c r="B274" s="40">
        <v>1</v>
      </c>
    </row>
    <row r="275" spans="1:2" x14ac:dyDescent="0.35">
      <c r="A275" s="3" t="s">
        <v>2891</v>
      </c>
      <c r="B275" s="40">
        <v>1</v>
      </c>
    </row>
    <row r="276" spans="1:2" x14ac:dyDescent="0.35">
      <c r="A276" s="3" t="s">
        <v>2767</v>
      </c>
      <c r="B276" s="40">
        <v>1</v>
      </c>
    </row>
    <row r="277" spans="1:2" x14ac:dyDescent="0.35">
      <c r="A277" s="3" t="s">
        <v>2768</v>
      </c>
      <c r="B277" s="40">
        <v>1</v>
      </c>
    </row>
    <row r="278" spans="1:2" x14ac:dyDescent="0.35">
      <c r="A278" s="3" t="s">
        <v>2771</v>
      </c>
      <c r="B278" s="40">
        <v>1</v>
      </c>
    </row>
    <row r="279" spans="1:2" x14ac:dyDescent="0.35">
      <c r="A279" s="3" t="s">
        <v>2829</v>
      </c>
      <c r="B279" s="40">
        <v>1</v>
      </c>
    </row>
    <row r="280" spans="1:2" x14ac:dyDescent="0.35">
      <c r="A280" s="3" t="s">
        <v>2894</v>
      </c>
      <c r="B280" s="40">
        <v>1</v>
      </c>
    </row>
    <row r="281" spans="1:2" x14ac:dyDescent="0.35">
      <c r="A281" s="3" t="s">
        <v>2893</v>
      </c>
      <c r="B281" s="40">
        <v>1</v>
      </c>
    </row>
    <row r="282" spans="1:2" x14ac:dyDescent="0.35">
      <c r="A282" s="3" t="s">
        <v>2706</v>
      </c>
      <c r="B282" s="40">
        <v>1</v>
      </c>
    </row>
    <row r="283" spans="1:2" x14ac:dyDescent="0.35">
      <c r="A283" s="3" t="s">
        <v>2890</v>
      </c>
      <c r="B283" s="40">
        <v>1</v>
      </c>
    </row>
    <row r="284" spans="1:2" x14ac:dyDescent="0.35">
      <c r="A284" s="3" t="s">
        <v>2842</v>
      </c>
      <c r="B284" s="40">
        <v>1</v>
      </c>
    </row>
    <row r="285" spans="1:2" x14ac:dyDescent="0.35">
      <c r="A285" s="3" t="s">
        <v>2840</v>
      </c>
      <c r="B285" s="40">
        <v>1</v>
      </c>
    </row>
    <row r="286" spans="1:2" x14ac:dyDescent="0.35">
      <c r="A286" s="3" t="s">
        <v>2696</v>
      </c>
      <c r="B286" s="40">
        <v>1</v>
      </c>
    </row>
    <row r="287" spans="1:2" x14ac:dyDescent="0.35">
      <c r="A287" s="3" t="s">
        <v>2770</v>
      </c>
      <c r="B287" s="40">
        <v>1</v>
      </c>
    </row>
    <row r="288" spans="1:2" x14ac:dyDescent="0.35">
      <c r="A288" s="3" t="s">
        <v>2888</v>
      </c>
      <c r="B288" s="40">
        <v>1</v>
      </c>
    </row>
    <row r="289" spans="1:2" x14ac:dyDescent="0.35">
      <c r="A289" s="3" t="s">
        <v>2822</v>
      </c>
      <c r="B289" s="40">
        <v>1</v>
      </c>
    </row>
    <row r="290" spans="1:2" x14ac:dyDescent="0.35">
      <c r="A290" s="3" t="s">
        <v>2759</v>
      </c>
      <c r="B290" s="40">
        <v>1</v>
      </c>
    </row>
    <row r="291" spans="1:2" x14ac:dyDescent="0.35">
      <c r="A291" s="3" t="s">
        <v>2685</v>
      </c>
      <c r="B291" s="40">
        <v>1</v>
      </c>
    </row>
    <row r="292" spans="1:2" x14ac:dyDescent="0.35">
      <c r="A292" s="3" t="s">
        <v>2666</v>
      </c>
      <c r="B292" s="40">
        <v>1</v>
      </c>
    </row>
    <row r="293" spans="1:2" x14ac:dyDescent="0.35">
      <c r="A293" s="3" t="s">
        <v>2832</v>
      </c>
      <c r="B293" s="40">
        <v>1</v>
      </c>
    </row>
    <row r="294" spans="1:2" x14ac:dyDescent="0.35">
      <c r="A294" s="3" t="s">
        <v>2746</v>
      </c>
      <c r="B294" s="40">
        <v>1</v>
      </c>
    </row>
    <row r="295" spans="1:2" x14ac:dyDescent="0.35">
      <c r="A295" s="3" t="s">
        <v>2544</v>
      </c>
      <c r="B295" s="40">
        <v>1</v>
      </c>
    </row>
    <row r="296" spans="1:2" x14ac:dyDescent="0.35">
      <c r="A296" s="3" t="s">
        <v>2564</v>
      </c>
      <c r="B296" s="40">
        <v>1</v>
      </c>
    </row>
    <row r="297" spans="1:2" x14ac:dyDescent="0.35">
      <c r="A297" s="3" t="s">
        <v>2663</v>
      </c>
      <c r="B297" s="40">
        <v>1</v>
      </c>
    </row>
    <row r="298" spans="1:2" x14ac:dyDescent="0.35">
      <c r="A298" s="3" t="s">
        <v>2865</v>
      </c>
      <c r="B298" s="40">
        <v>1</v>
      </c>
    </row>
    <row r="299" spans="1:2" x14ac:dyDescent="0.35">
      <c r="A299" s="3" t="s">
        <v>2817</v>
      </c>
      <c r="B299" s="40">
        <v>1</v>
      </c>
    </row>
    <row r="300" spans="1:2" x14ac:dyDescent="0.35">
      <c r="A300" s="3" t="s">
        <v>2501</v>
      </c>
      <c r="B300" s="40">
        <v>1</v>
      </c>
    </row>
    <row r="301" spans="1:2" x14ac:dyDescent="0.35">
      <c r="A301" s="3" t="s">
        <v>2570</v>
      </c>
      <c r="B301" s="40">
        <v>1</v>
      </c>
    </row>
    <row r="302" spans="1:2" x14ac:dyDescent="0.35">
      <c r="A302" s="3" t="s">
        <v>2591</v>
      </c>
      <c r="B302" s="40">
        <v>1</v>
      </c>
    </row>
    <row r="303" spans="1:2" x14ac:dyDescent="0.35">
      <c r="A303" s="3" t="s">
        <v>2689</v>
      </c>
      <c r="B303" s="40">
        <v>1</v>
      </c>
    </row>
    <row r="304" spans="1:2" x14ac:dyDescent="0.35">
      <c r="A304" s="3" t="s">
        <v>2739</v>
      </c>
      <c r="B304" s="40">
        <v>1</v>
      </c>
    </row>
    <row r="305" spans="1:2" x14ac:dyDescent="0.35">
      <c r="A305" s="3" t="s">
        <v>2823</v>
      </c>
      <c r="B305" s="40">
        <v>1</v>
      </c>
    </row>
    <row r="306" spans="1:2" x14ac:dyDescent="0.35">
      <c r="A306" s="3" t="s">
        <v>2763</v>
      </c>
      <c r="B306" s="40">
        <v>1</v>
      </c>
    </row>
    <row r="307" spans="1:2" x14ac:dyDescent="0.35">
      <c r="A307" s="3" t="s">
        <v>2426</v>
      </c>
      <c r="B307" s="40">
        <v>1</v>
      </c>
    </row>
    <row r="308" spans="1:2" x14ac:dyDescent="0.35">
      <c r="A308" s="3" t="s">
        <v>2882</v>
      </c>
      <c r="B308" s="40">
        <v>1</v>
      </c>
    </row>
    <row r="309" spans="1:2" x14ac:dyDescent="0.35">
      <c r="A309" s="3" t="s">
        <v>2790</v>
      </c>
      <c r="B309" s="40">
        <v>1</v>
      </c>
    </row>
    <row r="310" spans="1:2" x14ac:dyDescent="0.35">
      <c r="A310" s="3" t="s">
        <v>2710</v>
      </c>
      <c r="B310" s="40">
        <v>1</v>
      </c>
    </row>
    <row r="311" spans="1:2" x14ac:dyDescent="0.35">
      <c r="A311" s="3" t="s">
        <v>2704</v>
      </c>
      <c r="B311" s="40">
        <v>1</v>
      </c>
    </row>
    <row r="312" spans="1:2" x14ac:dyDescent="0.35">
      <c r="A312" s="3" t="s">
        <v>2732</v>
      </c>
      <c r="B312" s="40">
        <v>1</v>
      </c>
    </row>
    <row r="313" spans="1:2" x14ac:dyDescent="0.35">
      <c r="A313" s="3" t="s">
        <v>2639</v>
      </c>
      <c r="B313" s="40">
        <v>1</v>
      </c>
    </row>
    <row r="314" spans="1:2" x14ac:dyDescent="0.35">
      <c r="A314" s="3" t="s">
        <v>2724</v>
      </c>
      <c r="B314" s="40">
        <v>1</v>
      </c>
    </row>
    <row r="315" spans="1:2" x14ac:dyDescent="0.35">
      <c r="A315" s="3" t="s">
        <v>2684</v>
      </c>
      <c r="B315" s="40">
        <v>1</v>
      </c>
    </row>
    <row r="316" spans="1:2" x14ac:dyDescent="0.35">
      <c r="A316" s="3" t="s">
        <v>2848</v>
      </c>
      <c r="B316" s="40">
        <v>1</v>
      </c>
    </row>
    <row r="317" spans="1:2" x14ac:dyDescent="0.35">
      <c r="A317" s="3" t="s">
        <v>2605</v>
      </c>
      <c r="B317" s="40">
        <v>1</v>
      </c>
    </row>
    <row r="318" spans="1:2" x14ac:dyDescent="0.35">
      <c r="A318" s="3" t="s">
        <v>2585</v>
      </c>
      <c r="B318" s="40">
        <v>1</v>
      </c>
    </row>
    <row r="319" spans="1:2" x14ac:dyDescent="0.35">
      <c r="A319" s="3" t="s">
        <v>2811</v>
      </c>
      <c r="B319" s="40">
        <v>1</v>
      </c>
    </row>
    <row r="320" spans="1:2" x14ac:dyDescent="0.35">
      <c r="A320" s="3" t="s">
        <v>2680</v>
      </c>
      <c r="B320" s="40">
        <v>1</v>
      </c>
    </row>
    <row r="321" spans="1:2" x14ac:dyDescent="0.35">
      <c r="A321" s="3" t="s">
        <v>2859</v>
      </c>
      <c r="B321" s="40">
        <v>1</v>
      </c>
    </row>
    <row r="322" spans="1:2" x14ac:dyDescent="0.35">
      <c r="A322" s="3" t="s">
        <v>2809</v>
      </c>
      <c r="B322" s="40">
        <v>1</v>
      </c>
    </row>
    <row r="323" spans="1:2" x14ac:dyDescent="0.35">
      <c r="A323" s="3" t="s">
        <v>2667</v>
      </c>
      <c r="B323" s="40">
        <v>1</v>
      </c>
    </row>
    <row r="324" spans="1:2" x14ac:dyDescent="0.35">
      <c r="A324" s="3" t="s">
        <v>2692</v>
      </c>
      <c r="B324" s="40">
        <v>1</v>
      </c>
    </row>
    <row r="325" spans="1:2" x14ac:dyDescent="0.35">
      <c r="A325" s="3" t="s">
        <v>2873</v>
      </c>
      <c r="B325" s="40">
        <v>1</v>
      </c>
    </row>
    <row r="326" spans="1:2" x14ac:dyDescent="0.35">
      <c r="A326" s="3" t="s">
        <v>2700</v>
      </c>
      <c r="B326" s="40">
        <v>1</v>
      </c>
    </row>
    <row r="327" spans="1:2" x14ac:dyDescent="0.35">
      <c r="A327" s="3" t="s">
        <v>2672</v>
      </c>
      <c r="B327" s="40">
        <v>1</v>
      </c>
    </row>
    <row r="328" spans="1:2" x14ac:dyDescent="0.35">
      <c r="A328" s="3" t="s">
        <v>2740</v>
      </c>
      <c r="B328" s="40">
        <v>1</v>
      </c>
    </row>
    <row r="329" spans="1:2" x14ac:dyDescent="0.35">
      <c r="A329" s="3" t="s">
        <v>2466</v>
      </c>
      <c r="B329" s="40">
        <v>1</v>
      </c>
    </row>
    <row r="330" spans="1:2" x14ac:dyDescent="0.35">
      <c r="A330" s="3" t="s">
        <v>2711</v>
      </c>
      <c r="B330" s="40">
        <v>1</v>
      </c>
    </row>
    <row r="331" spans="1:2" x14ac:dyDescent="0.35">
      <c r="A331" s="3" t="s">
        <v>2676</v>
      </c>
      <c r="B331" s="40">
        <v>1</v>
      </c>
    </row>
    <row r="332" spans="1:2" x14ac:dyDescent="0.35">
      <c r="A332" s="3" t="s">
        <v>2529</v>
      </c>
      <c r="B332" s="40">
        <v>1</v>
      </c>
    </row>
    <row r="333" spans="1:2" x14ac:dyDescent="0.35">
      <c r="A333" s="3" t="s">
        <v>2881</v>
      </c>
      <c r="B333" s="40">
        <v>1</v>
      </c>
    </row>
    <row r="334" spans="1:2" x14ac:dyDescent="0.35">
      <c r="A334" s="3" t="s">
        <v>2719</v>
      </c>
      <c r="B334" s="40">
        <v>1</v>
      </c>
    </row>
    <row r="335" spans="1:2" x14ac:dyDescent="0.35">
      <c r="A335" s="3" t="s">
        <v>2742</v>
      </c>
      <c r="B335" s="40">
        <v>1</v>
      </c>
    </row>
    <row r="336" spans="1:2" x14ac:dyDescent="0.35">
      <c r="A336" s="3" t="s">
        <v>2674</v>
      </c>
      <c r="B336" s="40">
        <v>1</v>
      </c>
    </row>
    <row r="337" spans="1:2" x14ac:dyDescent="0.35">
      <c r="A337" s="3" t="s">
        <v>2665</v>
      </c>
      <c r="B337" s="40">
        <v>1</v>
      </c>
    </row>
    <row r="338" spans="1:2" x14ac:dyDescent="0.35">
      <c r="A338" s="3" t="s">
        <v>2752</v>
      </c>
      <c r="B338" s="40">
        <v>1</v>
      </c>
    </row>
    <row r="339" spans="1:2" x14ac:dyDescent="0.35">
      <c r="A339" s="3" t="s">
        <v>2825</v>
      </c>
      <c r="B339" s="40">
        <v>1</v>
      </c>
    </row>
    <row r="340" spans="1:2" x14ac:dyDescent="0.35">
      <c r="A340" s="3" t="s">
        <v>2547</v>
      </c>
      <c r="B340" s="40">
        <v>1</v>
      </c>
    </row>
    <row r="341" spans="1:2" x14ac:dyDescent="0.35">
      <c r="A341" s="3" t="s">
        <v>2878</v>
      </c>
      <c r="B341" s="40">
        <v>1</v>
      </c>
    </row>
    <row r="342" spans="1:2" x14ac:dyDescent="0.35">
      <c r="A342" s="3" t="s">
        <v>2647</v>
      </c>
      <c r="B342" s="40">
        <v>1</v>
      </c>
    </row>
    <row r="343" spans="1:2" x14ac:dyDescent="0.35">
      <c r="A343" s="3" t="s">
        <v>2774</v>
      </c>
      <c r="B343" s="40">
        <v>1</v>
      </c>
    </row>
    <row r="344" spans="1:2" x14ac:dyDescent="0.35">
      <c r="A344" s="3" t="s">
        <v>2671</v>
      </c>
      <c r="B344" s="40">
        <v>1</v>
      </c>
    </row>
    <row r="345" spans="1:2" x14ac:dyDescent="0.35">
      <c r="A345" s="3" t="s">
        <v>2772</v>
      </c>
      <c r="B345" s="40">
        <v>1</v>
      </c>
    </row>
    <row r="346" spans="1:2" x14ac:dyDescent="0.35">
      <c r="A346" s="3" t="s">
        <v>2465</v>
      </c>
      <c r="B346" s="40">
        <v>1</v>
      </c>
    </row>
    <row r="347" spans="1:2" x14ac:dyDescent="0.35">
      <c r="A347" s="3" t="s">
        <v>2793</v>
      </c>
      <c r="B347" s="40">
        <v>1</v>
      </c>
    </row>
    <row r="348" spans="1:2" x14ac:dyDescent="0.35">
      <c r="A348" s="3" t="s">
        <v>2863</v>
      </c>
      <c r="B348" s="40">
        <v>1</v>
      </c>
    </row>
    <row r="349" spans="1:2" x14ac:dyDescent="0.35">
      <c r="A349" s="3" t="s">
        <v>2487</v>
      </c>
      <c r="B349" s="40">
        <v>1</v>
      </c>
    </row>
    <row r="350" spans="1:2" x14ac:dyDescent="0.35">
      <c r="A350" s="3" t="s">
        <v>3235</v>
      </c>
      <c r="B350" s="40">
        <v>1</v>
      </c>
    </row>
    <row r="351" spans="1:2" x14ac:dyDescent="0.35">
      <c r="A351" s="3" t="s">
        <v>3236</v>
      </c>
      <c r="B351" s="40">
        <v>1</v>
      </c>
    </row>
    <row r="352" spans="1:2" x14ac:dyDescent="0.35">
      <c r="A352" s="3" t="s">
        <v>2471</v>
      </c>
      <c r="B352" s="40">
        <v>1</v>
      </c>
    </row>
    <row r="353" spans="1:2" x14ac:dyDescent="0.35">
      <c r="A353" s="3" t="s">
        <v>3237</v>
      </c>
      <c r="B353" s="40">
        <v>1</v>
      </c>
    </row>
    <row r="354" spans="1:2" x14ac:dyDescent="0.35">
      <c r="A354" s="3" t="s">
        <v>3238</v>
      </c>
      <c r="B354" s="40">
        <v>1</v>
      </c>
    </row>
    <row r="355" spans="1:2" x14ac:dyDescent="0.35">
      <c r="A355" s="3" t="s">
        <v>3239</v>
      </c>
      <c r="B355" s="40">
        <v>1</v>
      </c>
    </row>
    <row r="356" spans="1:2" x14ac:dyDescent="0.35">
      <c r="A356" s="3" t="s">
        <v>3240</v>
      </c>
      <c r="B356" s="40">
        <v>1</v>
      </c>
    </row>
    <row r="357" spans="1:2" x14ac:dyDescent="0.35">
      <c r="A357" s="3" t="s">
        <v>3241</v>
      </c>
      <c r="B357" s="40">
        <v>1</v>
      </c>
    </row>
    <row r="358" spans="1:2" x14ac:dyDescent="0.35">
      <c r="A358" s="3" t="s">
        <v>1758</v>
      </c>
      <c r="B358" s="40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5FB9-E910-4BD9-8A1A-7C326146C8CE}">
  <dimension ref="A1:L186"/>
  <sheetViews>
    <sheetView workbookViewId="0">
      <selection activeCell="A187" sqref="A187"/>
    </sheetView>
  </sheetViews>
  <sheetFormatPr baseColWidth="10" defaultRowHeight="14.5" x14ac:dyDescent="0.35"/>
  <cols>
    <col min="1" max="1" width="30.90625" bestFit="1" customWidth="1"/>
    <col min="2" max="2" width="12.7265625" bestFit="1" customWidth="1"/>
    <col min="3" max="3" width="13.81640625" bestFit="1" customWidth="1"/>
    <col min="4" max="4" width="12.54296875" bestFit="1" customWidth="1"/>
    <col min="5" max="5" width="13.1796875" bestFit="1" customWidth="1"/>
    <col min="6" max="6" width="25.90625" bestFit="1" customWidth="1"/>
    <col min="7" max="7" width="14.6328125" bestFit="1" customWidth="1"/>
    <col min="8" max="8" width="14.54296875" bestFit="1" customWidth="1"/>
    <col min="10" max="10" width="28.54296875" bestFit="1" customWidth="1"/>
    <col min="11" max="11" width="10.36328125" bestFit="1" customWidth="1"/>
    <col min="12" max="12" width="22.90625" bestFit="1" customWidth="1"/>
  </cols>
  <sheetData>
    <row r="1" spans="1:12" x14ac:dyDescent="0.35">
      <c r="A1" t="s">
        <v>2375</v>
      </c>
      <c r="B1" t="s">
        <v>2372</v>
      </c>
      <c r="C1" t="s">
        <v>2373</v>
      </c>
      <c r="D1" t="s">
        <v>2374</v>
      </c>
      <c r="E1" t="s">
        <v>2381</v>
      </c>
      <c r="F1" t="s">
        <v>2377</v>
      </c>
      <c r="G1" t="s">
        <v>2376</v>
      </c>
      <c r="H1" t="s">
        <v>2380</v>
      </c>
      <c r="I1" t="s">
        <v>2379</v>
      </c>
      <c r="J1" t="s">
        <v>2382</v>
      </c>
      <c r="K1" t="s">
        <v>2383</v>
      </c>
      <c r="L1" t="s">
        <v>2378</v>
      </c>
    </row>
    <row r="2" spans="1:12" x14ac:dyDescent="0.35">
      <c r="A2" s="40" t="s">
        <v>2512</v>
      </c>
      <c r="B2">
        <v>345</v>
      </c>
      <c r="C2" s="40" t="s">
        <v>2350</v>
      </c>
      <c r="D2" s="40" t="s">
        <v>2447</v>
      </c>
      <c r="E2" s="40" t="s">
        <v>1815</v>
      </c>
      <c r="F2" s="40" t="s">
        <v>2390</v>
      </c>
      <c r="G2" s="40" t="s">
        <v>2386</v>
      </c>
      <c r="H2" s="40" t="s">
        <v>2387</v>
      </c>
      <c r="I2" s="40" t="s">
        <v>2354</v>
      </c>
      <c r="J2" s="40" t="s">
        <v>2389</v>
      </c>
      <c r="L2" s="40" t="s">
        <v>2388</v>
      </c>
    </row>
    <row r="3" spans="1:12" x14ac:dyDescent="0.35">
      <c r="A3" s="40" t="s">
        <v>2513</v>
      </c>
      <c r="B3">
        <v>351</v>
      </c>
      <c r="C3" s="40" t="s">
        <v>2350</v>
      </c>
      <c r="D3" s="40" t="s">
        <v>2447</v>
      </c>
      <c r="E3" s="40" t="s">
        <v>1815</v>
      </c>
      <c r="F3" s="40" t="s">
        <v>2390</v>
      </c>
      <c r="G3" s="40" t="s">
        <v>2386</v>
      </c>
      <c r="H3" s="40" t="s">
        <v>2387</v>
      </c>
      <c r="I3" s="40" t="s">
        <v>2354</v>
      </c>
      <c r="J3" s="40" t="s">
        <v>2389</v>
      </c>
      <c r="L3" s="40" t="s">
        <v>2388</v>
      </c>
    </row>
    <row r="4" spans="1:12" x14ac:dyDescent="0.35">
      <c r="A4" s="40" t="s">
        <v>2385</v>
      </c>
      <c r="B4">
        <v>363</v>
      </c>
      <c r="C4" s="40" t="s">
        <v>2353</v>
      </c>
      <c r="D4" s="40" t="s">
        <v>2384</v>
      </c>
      <c r="E4" s="40" t="s">
        <v>1815</v>
      </c>
      <c r="F4" s="40" t="s">
        <v>2390</v>
      </c>
      <c r="G4" s="40" t="s">
        <v>2386</v>
      </c>
      <c r="H4" s="40" t="s">
        <v>2387</v>
      </c>
      <c r="I4" s="40" t="s">
        <v>2354</v>
      </c>
      <c r="J4" s="40" t="s">
        <v>2389</v>
      </c>
      <c r="L4" s="40" t="s">
        <v>2388</v>
      </c>
    </row>
    <row r="5" spans="1:12" x14ac:dyDescent="0.35">
      <c r="A5" s="40" t="s">
        <v>2391</v>
      </c>
      <c r="B5">
        <v>365</v>
      </c>
      <c r="C5" s="40" t="s">
        <v>2353</v>
      </c>
      <c r="D5" s="40" t="s">
        <v>2384</v>
      </c>
      <c r="E5" s="40" t="s">
        <v>1815</v>
      </c>
      <c r="F5" s="40" t="s">
        <v>2390</v>
      </c>
      <c r="G5" s="40" t="s">
        <v>2386</v>
      </c>
      <c r="H5" s="40" t="s">
        <v>2387</v>
      </c>
      <c r="I5" s="40" t="s">
        <v>2354</v>
      </c>
      <c r="J5" s="40" t="s">
        <v>2389</v>
      </c>
      <c r="L5" s="40" t="s">
        <v>2388</v>
      </c>
    </row>
    <row r="6" spans="1:12" x14ac:dyDescent="0.35">
      <c r="A6" s="40" t="s">
        <v>2393</v>
      </c>
      <c r="B6">
        <v>367</v>
      </c>
      <c r="C6" s="40" t="s">
        <v>2352</v>
      </c>
      <c r="D6" s="40" t="s">
        <v>2392</v>
      </c>
      <c r="E6" s="40" t="s">
        <v>1815</v>
      </c>
      <c r="F6" s="40" t="s">
        <v>2390</v>
      </c>
      <c r="G6" s="40" t="s">
        <v>2386</v>
      </c>
      <c r="H6" s="40" t="s">
        <v>2387</v>
      </c>
      <c r="I6" s="40" t="s">
        <v>2354</v>
      </c>
      <c r="J6" s="40" t="s">
        <v>2389</v>
      </c>
      <c r="L6" s="40" t="s">
        <v>2388</v>
      </c>
    </row>
    <row r="7" spans="1:12" x14ac:dyDescent="0.35">
      <c r="A7" s="40" t="s">
        <v>2514</v>
      </c>
      <c r="B7">
        <v>248</v>
      </c>
      <c r="C7" s="40" t="s">
        <v>2350</v>
      </c>
      <c r="D7" s="40" t="s">
        <v>2447</v>
      </c>
      <c r="E7" s="40" t="s">
        <v>1816</v>
      </c>
      <c r="F7" s="40" t="s">
        <v>2424</v>
      </c>
      <c r="G7" s="40" t="s">
        <v>2407</v>
      </c>
      <c r="H7" s="40" t="s">
        <v>2408</v>
      </c>
      <c r="I7" s="40" t="s">
        <v>2354</v>
      </c>
      <c r="J7" s="40" t="s">
        <v>2389</v>
      </c>
      <c r="L7" s="40" t="s">
        <v>2515</v>
      </c>
    </row>
    <row r="8" spans="1:12" x14ac:dyDescent="0.35">
      <c r="A8" s="40" t="s">
        <v>2516</v>
      </c>
      <c r="B8">
        <v>271</v>
      </c>
      <c r="C8" s="40" t="s">
        <v>2350</v>
      </c>
      <c r="D8" s="40" t="s">
        <v>2447</v>
      </c>
      <c r="E8" s="40" t="s">
        <v>1817</v>
      </c>
      <c r="F8" s="40" t="s">
        <v>2402</v>
      </c>
      <c r="G8" s="40" t="s">
        <v>2407</v>
      </c>
      <c r="H8" s="40" t="s">
        <v>2408</v>
      </c>
      <c r="I8" s="40" t="s">
        <v>2354</v>
      </c>
      <c r="J8" s="40" t="s">
        <v>2389</v>
      </c>
      <c r="L8" s="40" t="s">
        <v>2517</v>
      </c>
    </row>
    <row r="9" spans="1:12" x14ac:dyDescent="0.35">
      <c r="A9" s="40" t="s">
        <v>2518</v>
      </c>
      <c r="B9">
        <v>249</v>
      </c>
      <c r="C9" s="40" t="s">
        <v>2350</v>
      </c>
      <c r="D9" s="40" t="s">
        <v>2447</v>
      </c>
      <c r="E9" s="40" t="s">
        <v>1815</v>
      </c>
      <c r="F9" s="40" t="s">
        <v>2390</v>
      </c>
      <c r="G9" s="40" t="s">
        <v>2399</v>
      </c>
      <c r="H9" s="40" t="s">
        <v>2400</v>
      </c>
      <c r="I9" s="40" t="s">
        <v>2396</v>
      </c>
      <c r="J9" s="40" t="s">
        <v>2397</v>
      </c>
      <c r="L9" s="40" t="s">
        <v>2519</v>
      </c>
    </row>
    <row r="10" spans="1:12" x14ac:dyDescent="0.35">
      <c r="A10" s="40" t="s">
        <v>2520</v>
      </c>
      <c r="B10">
        <v>358</v>
      </c>
      <c r="C10" s="40" t="s">
        <v>2350</v>
      </c>
      <c r="D10" s="40" t="s">
        <v>2447</v>
      </c>
      <c r="E10" s="40" t="s">
        <v>1815</v>
      </c>
      <c r="F10" s="40" t="s">
        <v>2390</v>
      </c>
      <c r="G10" s="40" t="s">
        <v>2432</v>
      </c>
      <c r="H10" s="40" t="s">
        <v>2433</v>
      </c>
      <c r="I10" s="40" t="s">
        <v>2396</v>
      </c>
      <c r="J10" s="40" t="s">
        <v>2397</v>
      </c>
      <c r="L10" s="40" t="s">
        <v>2388</v>
      </c>
    </row>
    <row r="11" spans="1:12" x14ac:dyDescent="0.35">
      <c r="A11" s="40" t="s">
        <v>2394</v>
      </c>
      <c r="B11">
        <v>408</v>
      </c>
      <c r="C11" s="40" t="s">
        <v>2353</v>
      </c>
      <c r="D11" s="40" t="s">
        <v>2384</v>
      </c>
      <c r="E11" s="40" t="s">
        <v>1815</v>
      </c>
      <c r="F11" s="40" t="s">
        <v>2390</v>
      </c>
      <c r="G11" s="40" t="s">
        <v>2386</v>
      </c>
      <c r="H11" s="40" t="s">
        <v>2387</v>
      </c>
      <c r="I11" s="40" t="s">
        <v>2396</v>
      </c>
      <c r="J11" s="40" t="s">
        <v>2397</v>
      </c>
      <c r="K11">
        <v>963852741</v>
      </c>
      <c r="L11" s="40" t="s">
        <v>2395</v>
      </c>
    </row>
    <row r="12" spans="1:12" x14ac:dyDescent="0.35">
      <c r="A12" s="40" t="s">
        <v>2521</v>
      </c>
      <c r="B12">
        <v>246</v>
      </c>
      <c r="C12" s="40" t="s">
        <v>2350</v>
      </c>
      <c r="D12" s="40" t="s">
        <v>2447</v>
      </c>
      <c r="E12" s="40" t="s">
        <v>1816</v>
      </c>
      <c r="F12" s="40" t="s">
        <v>2424</v>
      </c>
      <c r="G12" s="40" t="s">
        <v>2386</v>
      </c>
      <c r="H12" s="40" t="s">
        <v>2387</v>
      </c>
      <c r="I12" s="40" t="s">
        <v>2396</v>
      </c>
      <c r="J12" s="40" t="s">
        <v>2397</v>
      </c>
      <c r="L12" s="40" t="s">
        <v>2522</v>
      </c>
    </row>
    <row r="13" spans="1:12" x14ac:dyDescent="0.35">
      <c r="A13" s="40" t="s">
        <v>2398</v>
      </c>
      <c r="B13">
        <v>263</v>
      </c>
      <c r="C13" s="40" t="s">
        <v>2353</v>
      </c>
      <c r="D13" s="40" t="s">
        <v>2384</v>
      </c>
      <c r="E13" s="40" t="s">
        <v>1817</v>
      </c>
      <c r="F13" s="40" t="s">
        <v>2402</v>
      </c>
      <c r="G13" s="40" t="s">
        <v>2399</v>
      </c>
      <c r="H13" s="40" t="s">
        <v>2400</v>
      </c>
      <c r="I13" s="40" t="s">
        <v>2396</v>
      </c>
      <c r="J13" s="40" t="s">
        <v>2397</v>
      </c>
      <c r="L13" s="40" t="s">
        <v>2401</v>
      </c>
    </row>
    <row r="14" spans="1:12" x14ac:dyDescent="0.35">
      <c r="A14" s="40" t="s">
        <v>2403</v>
      </c>
      <c r="B14">
        <v>366</v>
      </c>
      <c r="C14" s="40" t="s">
        <v>2353</v>
      </c>
      <c r="D14" s="40" t="s">
        <v>2384</v>
      </c>
      <c r="E14" s="40" t="s">
        <v>1817</v>
      </c>
      <c r="F14" s="40" t="s">
        <v>2402</v>
      </c>
      <c r="G14" s="40" t="s">
        <v>2386</v>
      </c>
      <c r="H14" s="40" t="s">
        <v>2387</v>
      </c>
      <c r="I14" s="40" t="s">
        <v>2396</v>
      </c>
      <c r="J14" s="40" t="s">
        <v>2397</v>
      </c>
      <c r="L14" s="40" t="s">
        <v>2388</v>
      </c>
    </row>
    <row r="15" spans="1:12" x14ac:dyDescent="0.35">
      <c r="A15" s="40" t="s">
        <v>2523</v>
      </c>
      <c r="B15">
        <v>376</v>
      </c>
      <c r="C15" s="40" t="s">
        <v>2350</v>
      </c>
      <c r="D15" s="40" t="s">
        <v>2447</v>
      </c>
      <c r="E15" s="40" t="s">
        <v>1817</v>
      </c>
      <c r="F15" s="40" t="s">
        <v>2402</v>
      </c>
      <c r="G15" s="40" t="s">
        <v>2407</v>
      </c>
      <c r="H15" s="40" t="s">
        <v>2408</v>
      </c>
      <c r="I15" s="40" t="s">
        <v>2396</v>
      </c>
      <c r="J15" s="40" t="s">
        <v>2397</v>
      </c>
      <c r="L15" s="40" t="s">
        <v>2388</v>
      </c>
    </row>
    <row r="16" spans="1:12" x14ac:dyDescent="0.35">
      <c r="A16" s="40" t="s">
        <v>1801</v>
      </c>
      <c r="B16">
        <v>223</v>
      </c>
      <c r="C16" s="40" t="s">
        <v>2350</v>
      </c>
      <c r="D16" s="40" t="s">
        <v>2447</v>
      </c>
      <c r="E16" s="40" t="s">
        <v>1815</v>
      </c>
      <c r="F16" s="40" t="s">
        <v>2390</v>
      </c>
      <c r="G16" s="40" t="s">
        <v>2386</v>
      </c>
      <c r="H16" s="40" t="s">
        <v>2387</v>
      </c>
      <c r="I16" s="40" t="s">
        <v>2355</v>
      </c>
      <c r="J16" s="40" t="s">
        <v>2405</v>
      </c>
      <c r="L16" s="40" t="s">
        <v>2524</v>
      </c>
    </row>
    <row r="17" spans="1:12" x14ac:dyDescent="0.35">
      <c r="A17" s="40" t="s">
        <v>2525</v>
      </c>
      <c r="B17">
        <v>229</v>
      </c>
      <c r="C17" s="40" t="s">
        <v>2350</v>
      </c>
      <c r="D17" s="40" t="s">
        <v>2447</v>
      </c>
      <c r="E17" s="40" t="s">
        <v>1815</v>
      </c>
      <c r="F17" s="40" t="s">
        <v>2390</v>
      </c>
      <c r="G17" s="40" t="s">
        <v>2432</v>
      </c>
      <c r="H17" s="40" t="s">
        <v>2433</v>
      </c>
      <c r="I17" s="40" t="s">
        <v>2355</v>
      </c>
      <c r="J17" s="40" t="s">
        <v>2405</v>
      </c>
      <c r="L17" s="40" t="s">
        <v>2526</v>
      </c>
    </row>
    <row r="18" spans="1:12" x14ac:dyDescent="0.35">
      <c r="A18" s="40" t="s">
        <v>2527</v>
      </c>
      <c r="B18">
        <v>242</v>
      </c>
      <c r="C18" s="40" t="s">
        <v>2350</v>
      </c>
      <c r="D18" s="40" t="s">
        <v>2447</v>
      </c>
      <c r="E18" s="40" t="s">
        <v>1815</v>
      </c>
      <c r="F18" s="40" t="s">
        <v>2390</v>
      </c>
      <c r="G18" s="40" t="s">
        <v>2386</v>
      </c>
      <c r="H18" s="40" t="s">
        <v>2387</v>
      </c>
      <c r="I18" s="40" t="s">
        <v>2355</v>
      </c>
      <c r="J18" s="40" t="s">
        <v>2405</v>
      </c>
      <c r="L18" s="40" t="s">
        <v>2528</v>
      </c>
    </row>
    <row r="19" spans="1:12" x14ac:dyDescent="0.35">
      <c r="A19" s="40" t="s">
        <v>2529</v>
      </c>
      <c r="B19">
        <v>245</v>
      </c>
      <c r="C19" s="40" t="s">
        <v>2350</v>
      </c>
      <c r="D19" s="40" t="s">
        <v>2447</v>
      </c>
      <c r="E19" s="40" t="s">
        <v>1815</v>
      </c>
      <c r="F19" s="40" t="s">
        <v>2390</v>
      </c>
      <c r="G19" s="40" t="s">
        <v>2386</v>
      </c>
      <c r="H19" s="40" t="s">
        <v>2387</v>
      </c>
      <c r="I19" s="40" t="s">
        <v>2355</v>
      </c>
      <c r="J19" s="40" t="s">
        <v>2405</v>
      </c>
      <c r="L19" s="40" t="s">
        <v>2530</v>
      </c>
    </row>
    <row r="20" spans="1:12" x14ac:dyDescent="0.35">
      <c r="A20" s="40" t="s">
        <v>2531</v>
      </c>
      <c r="B20">
        <v>334</v>
      </c>
      <c r="C20" s="40" t="s">
        <v>2350</v>
      </c>
      <c r="D20" s="40" t="s">
        <v>2447</v>
      </c>
      <c r="E20" s="40" t="s">
        <v>1815</v>
      </c>
      <c r="F20" s="40" t="s">
        <v>2390</v>
      </c>
      <c r="G20" s="40" t="s">
        <v>2386</v>
      </c>
      <c r="H20" s="40" t="s">
        <v>2387</v>
      </c>
      <c r="I20" s="40" t="s">
        <v>2355</v>
      </c>
      <c r="J20" s="40" t="s">
        <v>2405</v>
      </c>
      <c r="L20" s="40" t="s">
        <v>2388</v>
      </c>
    </row>
    <row r="21" spans="1:12" x14ac:dyDescent="0.35">
      <c r="A21" s="40" t="s">
        <v>2532</v>
      </c>
      <c r="B21">
        <v>347</v>
      </c>
      <c r="C21" s="40" t="s">
        <v>2350</v>
      </c>
      <c r="D21" s="40" t="s">
        <v>2447</v>
      </c>
      <c r="E21" s="40" t="s">
        <v>1815</v>
      </c>
      <c r="F21" s="40" t="s">
        <v>2390</v>
      </c>
      <c r="G21" s="40" t="s">
        <v>2386</v>
      </c>
      <c r="H21" s="40" t="s">
        <v>2387</v>
      </c>
      <c r="I21" s="40" t="s">
        <v>2355</v>
      </c>
      <c r="J21" s="40" t="s">
        <v>2405</v>
      </c>
      <c r="L21" s="40" t="s">
        <v>2388</v>
      </c>
    </row>
    <row r="22" spans="1:12" x14ac:dyDescent="0.35">
      <c r="A22" s="40" t="s">
        <v>2404</v>
      </c>
      <c r="B22">
        <v>401</v>
      </c>
      <c r="C22" s="40" t="s">
        <v>2352</v>
      </c>
      <c r="D22" s="40" t="s">
        <v>2392</v>
      </c>
      <c r="E22" s="40" t="s">
        <v>1815</v>
      </c>
      <c r="F22" s="40" t="s">
        <v>2390</v>
      </c>
      <c r="G22" s="40" t="s">
        <v>2386</v>
      </c>
      <c r="H22" s="40" t="s">
        <v>2387</v>
      </c>
      <c r="I22" s="40" t="s">
        <v>2355</v>
      </c>
      <c r="J22" s="40" t="s">
        <v>2405</v>
      </c>
      <c r="L22" s="40" t="s">
        <v>2388</v>
      </c>
    </row>
    <row r="23" spans="1:12" x14ac:dyDescent="0.35">
      <c r="A23" s="40" t="s">
        <v>2406</v>
      </c>
      <c r="B23">
        <v>352</v>
      </c>
      <c r="C23" s="40" t="s">
        <v>2353</v>
      </c>
      <c r="D23" s="40" t="s">
        <v>2384</v>
      </c>
      <c r="E23" s="40" t="s">
        <v>1815</v>
      </c>
      <c r="F23" s="40" t="s">
        <v>2390</v>
      </c>
      <c r="G23" s="40" t="s">
        <v>2407</v>
      </c>
      <c r="H23" s="40" t="s">
        <v>2408</v>
      </c>
      <c r="I23" s="40" t="s">
        <v>2357</v>
      </c>
      <c r="J23" s="40" t="s">
        <v>2409</v>
      </c>
      <c r="L23" s="40" t="s">
        <v>2388</v>
      </c>
    </row>
    <row r="24" spans="1:12" x14ac:dyDescent="0.35">
      <c r="A24" s="40" t="s">
        <v>2410</v>
      </c>
      <c r="B24">
        <v>364</v>
      </c>
      <c r="C24" s="40" t="s">
        <v>2353</v>
      </c>
      <c r="D24" s="40" t="s">
        <v>2384</v>
      </c>
      <c r="E24" s="40" t="s">
        <v>1815</v>
      </c>
      <c r="F24" s="40" t="s">
        <v>2390</v>
      </c>
      <c r="G24" s="40" t="s">
        <v>2386</v>
      </c>
      <c r="H24" s="40" t="s">
        <v>2387</v>
      </c>
      <c r="I24" s="40" t="s">
        <v>2357</v>
      </c>
      <c r="J24" s="40" t="s">
        <v>2409</v>
      </c>
      <c r="L24" s="40" t="s">
        <v>2388</v>
      </c>
    </row>
    <row r="25" spans="1:12" x14ac:dyDescent="0.35">
      <c r="A25" s="40" t="s">
        <v>2533</v>
      </c>
      <c r="B25">
        <v>321</v>
      </c>
      <c r="C25" s="40" t="s">
        <v>2350</v>
      </c>
      <c r="D25" s="40" t="s">
        <v>2447</v>
      </c>
      <c r="E25" s="40" t="s">
        <v>1815</v>
      </c>
      <c r="F25" s="40" t="s">
        <v>2390</v>
      </c>
      <c r="G25" s="40" t="s">
        <v>2386</v>
      </c>
      <c r="H25" s="40" t="s">
        <v>2387</v>
      </c>
      <c r="I25" s="40" t="s">
        <v>2358</v>
      </c>
      <c r="J25" s="40" t="s">
        <v>2412</v>
      </c>
      <c r="L25" s="40" t="s">
        <v>2388</v>
      </c>
    </row>
    <row r="26" spans="1:12" x14ac:dyDescent="0.35">
      <c r="A26" s="40" t="s">
        <v>2534</v>
      </c>
      <c r="B26">
        <v>362</v>
      </c>
      <c r="C26" s="40" t="s">
        <v>2350</v>
      </c>
      <c r="D26" s="40" t="s">
        <v>2447</v>
      </c>
      <c r="E26" s="40" t="s">
        <v>1815</v>
      </c>
      <c r="F26" s="40" t="s">
        <v>2390</v>
      </c>
      <c r="G26" s="40" t="s">
        <v>2386</v>
      </c>
      <c r="H26" s="40" t="s">
        <v>2387</v>
      </c>
      <c r="I26" s="40" t="s">
        <v>2358</v>
      </c>
      <c r="J26" s="40" t="s">
        <v>2412</v>
      </c>
      <c r="L26" s="40" t="s">
        <v>2388</v>
      </c>
    </row>
    <row r="27" spans="1:12" x14ac:dyDescent="0.35">
      <c r="A27" s="40" t="s">
        <v>2411</v>
      </c>
      <c r="B27">
        <v>390</v>
      </c>
      <c r="C27" s="40" t="s">
        <v>2352</v>
      </c>
      <c r="D27" s="40" t="s">
        <v>2392</v>
      </c>
      <c r="E27" s="40" t="s">
        <v>1815</v>
      </c>
      <c r="F27" s="40" t="s">
        <v>2390</v>
      </c>
      <c r="G27" s="40" t="s">
        <v>2386</v>
      </c>
      <c r="H27" s="40" t="s">
        <v>2387</v>
      </c>
      <c r="I27" s="40" t="s">
        <v>2358</v>
      </c>
      <c r="J27" s="40" t="s">
        <v>2412</v>
      </c>
      <c r="L27" s="40" t="s">
        <v>2388</v>
      </c>
    </row>
    <row r="28" spans="1:12" x14ac:dyDescent="0.35">
      <c r="A28" s="40" t="s">
        <v>2535</v>
      </c>
      <c r="B28">
        <v>279</v>
      </c>
      <c r="C28" s="40" t="s">
        <v>2350</v>
      </c>
      <c r="D28" s="40" t="s">
        <v>2447</v>
      </c>
      <c r="E28" s="40" t="s">
        <v>1816</v>
      </c>
      <c r="F28" s="40" t="s">
        <v>2424</v>
      </c>
      <c r="G28" s="40" t="s">
        <v>2386</v>
      </c>
      <c r="H28" s="40" t="s">
        <v>2387</v>
      </c>
      <c r="I28" s="40" t="s">
        <v>2358</v>
      </c>
      <c r="J28" s="40" t="s">
        <v>2412</v>
      </c>
      <c r="L28" s="40" t="s">
        <v>2536</v>
      </c>
    </row>
    <row r="29" spans="1:12" x14ac:dyDescent="0.35">
      <c r="A29" s="40" t="s">
        <v>2521</v>
      </c>
      <c r="B29">
        <v>286</v>
      </c>
      <c r="C29" s="40" t="s">
        <v>2350</v>
      </c>
      <c r="D29" s="40" t="s">
        <v>2447</v>
      </c>
      <c r="E29" s="40" t="s">
        <v>1816</v>
      </c>
      <c r="F29" s="40" t="s">
        <v>2424</v>
      </c>
      <c r="G29" s="40" t="s">
        <v>2386</v>
      </c>
      <c r="H29" s="40" t="s">
        <v>2387</v>
      </c>
      <c r="I29" s="40" t="s">
        <v>2358</v>
      </c>
      <c r="J29" s="40" t="s">
        <v>2412</v>
      </c>
      <c r="L29" s="40" t="s">
        <v>2522</v>
      </c>
    </row>
    <row r="30" spans="1:12" x14ac:dyDescent="0.35">
      <c r="A30" s="40" t="s">
        <v>2537</v>
      </c>
      <c r="B30">
        <v>328</v>
      </c>
      <c r="C30" s="40" t="s">
        <v>2350</v>
      </c>
      <c r="D30" s="40" t="s">
        <v>2447</v>
      </c>
      <c r="E30" s="40" t="s">
        <v>1817</v>
      </c>
      <c r="F30" s="40" t="s">
        <v>2402</v>
      </c>
      <c r="G30" s="40" t="s">
        <v>2386</v>
      </c>
      <c r="H30" s="40" t="s">
        <v>2387</v>
      </c>
      <c r="I30" s="40" t="s">
        <v>2358</v>
      </c>
      <c r="J30" s="40" t="s">
        <v>2412</v>
      </c>
      <c r="L30" s="40" t="s">
        <v>2388</v>
      </c>
    </row>
    <row r="31" spans="1:12" x14ac:dyDescent="0.35">
      <c r="A31" s="40" t="s">
        <v>2413</v>
      </c>
      <c r="B31">
        <v>221</v>
      </c>
      <c r="C31" s="40" t="s">
        <v>2352</v>
      </c>
      <c r="D31" s="40" t="s">
        <v>2392</v>
      </c>
      <c r="E31" s="40" t="s">
        <v>1815</v>
      </c>
      <c r="F31" s="40" t="s">
        <v>2390</v>
      </c>
      <c r="G31" s="40" t="s">
        <v>2386</v>
      </c>
      <c r="H31" s="40" t="s">
        <v>2387</v>
      </c>
      <c r="I31" s="40" t="s">
        <v>2368</v>
      </c>
      <c r="J31" s="40" t="s">
        <v>2415</v>
      </c>
      <c r="L31" s="40" t="s">
        <v>2414</v>
      </c>
    </row>
    <row r="32" spans="1:12" x14ac:dyDescent="0.35">
      <c r="A32" s="40" t="s">
        <v>2538</v>
      </c>
      <c r="B32">
        <v>222</v>
      </c>
      <c r="C32" s="40" t="s">
        <v>2350</v>
      </c>
      <c r="D32" s="40" t="s">
        <v>2447</v>
      </c>
      <c r="E32" s="40" t="s">
        <v>1815</v>
      </c>
      <c r="F32" s="40" t="s">
        <v>2390</v>
      </c>
      <c r="G32" s="40" t="s">
        <v>2386</v>
      </c>
      <c r="H32" s="40" t="s">
        <v>2387</v>
      </c>
      <c r="I32" s="40" t="s">
        <v>2368</v>
      </c>
      <c r="J32" s="40" t="s">
        <v>2415</v>
      </c>
      <c r="L32" s="40" t="s">
        <v>2539</v>
      </c>
    </row>
    <row r="33" spans="1:12" x14ac:dyDescent="0.35">
      <c r="A33" s="40" t="s">
        <v>2416</v>
      </c>
      <c r="B33">
        <v>389</v>
      </c>
      <c r="C33" s="40" t="s">
        <v>2352</v>
      </c>
      <c r="D33" s="40" t="s">
        <v>2392</v>
      </c>
      <c r="E33" s="40" t="s">
        <v>1815</v>
      </c>
      <c r="F33" s="40" t="s">
        <v>2390</v>
      </c>
      <c r="G33" s="40" t="s">
        <v>2386</v>
      </c>
      <c r="H33" s="40" t="s">
        <v>2387</v>
      </c>
      <c r="I33" s="40" t="s">
        <v>2368</v>
      </c>
      <c r="J33" s="40" t="s">
        <v>2415</v>
      </c>
      <c r="L33" s="40" t="s">
        <v>2388</v>
      </c>
    </row>
    <row r="34" spans="1:12" x14ac:dyDescent="0.35">
      <c r="A34" s="40" t="s">
        <v>2417</v>
      </c>
      <c r="B34">
        <v>228</v>
      </c>
      <c r="C34" s="40" t="s">
        <v>2353</v>
      </c>
      <c r="D34" s="40" t="s">
        <v>2384</v>
      </c>
      <c r="E34" s="40" t="s">
        <v>1815</v>
      </c>
      <c r="F34" s="40" t="s">
        <v>2390</v>
      </c>
      <c r="G34" s="40" t="s">
        <v>2407</v>
      </c>
      <c r="H34" s="40" t="s">
        <v>2408</v>
      </c>
      <c r="I34" s="40" t="s">
        <v>2367</v>
      </c>
      <c r="J34" s="40" t="s">
        <v>2419</v>
      </c>
      <c r="L34" s="40" t="s">
        <v>2418</v>
      </c>
    </row>
    <row r="35" spans="1:12" x14ac:dyDescent="0.35">
      <c r="A35" s="40" t="s">
        <v>2420</v>
      </c>
      <c r="B35">
        <v>274</v>
      </c>
      <c r="C35" s="40" t="s">
        <v>2353</v>
      </c>
      <c r="D35" s="40" t="s">
        <v>2384</v>
      </c>
      <c r="E35" s="40" t="s">
        <v>1815</v>
      </c>
      <c r="F35" s="40" t="s">
        <v>2390</v>
      </c>
      <c r="G35" s="40" t="s">
        <v>2386</v>
      </c>
      <c r="H35" s="40" t="s">
        <v>2387</v>
      </c>
      <c r="I35" s="40" t="s">
        <v>2367</v>
      </c>
      <c r="J35" s="40" t="s">
        <v>2419</v>
      </c>
      <c r="L35" s="40" t="s">
        <v>2421</v>
      </c>
    </row>
    <row r="36" spans="1:12" x14ac:dyDescent="0.35">
      <c r="A36" s="40" t="s">
        <v>2540</v>
      </c>
      <c r="B36">
        <v>285</v>
      </c>
      <c r="C36" s="40" t="s">
        <v>2350</v>
      </c>
      <c r="D36" s="40" t="s">
        <v>2447</v>
      </c>
      <c r="E36" s="40" t="s">
        <v>1815</v>
      </c>
      <c r="F36" s="40" t="s">
        <v>2390</v>
      </c>
      <c r="G36" s="40" t="s">
        <v>2386</v>
      </c>
      <c r="H36" s="40" t="s">
        <v>2387</v>
      </c>
      <c r="I36" s="40" t="s">
        <v>2367</v>
      </c>
      <c r="J36" s="40" t="s">
        <v>2419</v>
      </c>
      <c r="L36" s="40" t="s">
        <v>2541</v>
      </c>
    </row>
    <row r="37" spans="1:12" x14ac:dyDescent="0.35">
      <c r="A37" s="40" t="s">
        <v>2422</v>
      </c>
      <c r="B37">
        <v>235</v>
      </c>
      <c r="C37" s="40" t="s">
        <v>2353</v>
      </c>
      <c r="D37" s="40" t="s">
        <v>2384</v>
      </c>
      <c r="E37" s="40" t="s">
        <v>1816</v>
      </c>
      <c r="F37" s="40" t="s">
        <v>2424</v>
      </c>
      <c r="G37" s="40" t="s">
        <v>2386</v>
      </c>
      <c r="H37" s="40" t="s">
        <v>2387</v>
      </c>
      <c r="I37" s="40" t="s">
        <v>2367</v>
      </c>
      <c r="J37" s="40" t="s">
        <v>2419</v>
      </c>
      <c r="L37" s="40" t="s">
        <v>2423</v>
      </c>
    </row>
    <row r="38" spans="1:12" x14ac:dyDescent="0.35">
      <c r="A38" s="40" t="s">
        <v>2425</v>
      </c>
      <c r="B38">
        <v>346</v>
      </c>
      <c r="C38" s="40" t="s">
        <v>2353</v>
      </c>
      <c r="D38" s="40" t="s">
        <v>2384</v>
      </c>
      <c r="E38" s="40" t="s">
        <v>1816</v>
      </c>
      <c r="F38" s="40" t="s">
        <v>2424</v>
      </c>
      <c r="G38" s="40" t="s">
        <v>2386</v>
      </c>
      <c r="H38" s="40" t="s">
        <v>2387</v>
      </c>
      <c r="I38" s="40" t="s">
        <v>2367</v>
      </c>
      <c r="J38" s="40" t="s">
        <v>2419</v>
      </c>
      <c r="L38" s="40" t="s">
        <v>2388</v>
      </c>
    </row>
    <row r="39" spans="1:12" x14ac:dyDescent="0.35">
      <c r="A39" s="40" t="s">
        <v>2426</v>
      </c>
      <c r="B39">
        <v>356</v>
      </c>
      <c r="C39" s="40" t="s">
        <v>2353</v>
      </c>
      <c r="D39" s="40" t="s">
        <v>2384</v>
      </c>
      <c r="E39" s="40" t="s">
        <v>1816</v>
      </c>
      <c r="F39" s="40" t="s">
        <v>2424</v>
      </c>
      <c r="G39" s="40" t="s">
        <v>2386</v>
      </c>
      <c r="H39" s="40" t="s">
        <v>2387</v>
      </c>
      <c r="I39" s="40" t="s">
        <v>2367</v>
      </c>
      <c r="J39" s="40" t="s">
        <v>2419</v>
      </c>
      <c r="L39" s="40" t="s">
        <v>2388</v>
      </c>
    </row>
    <row r="40" spans="1:12" x14ac:dyDescent="0.35">
      <c r="A40" s="40" t="s">
        <v>2427</v>
      </c>
      <c r="B40">
        <v>269</v>
      </c>
      <c r="C40" s="40" t="s">
        <v>2353</v>
      </c>
      <c r="D40" s="40" t="s">
        <v>2384</v>
      </c>
      <c r="E40" s="40" t="s">
        <v>1817</v>
      </c>
      <c r="F40" s="40" t="s">
        <v>2402</v>
      </c>
      <c r="G40" s="40" t="s">
        <v>2407</v>
      </c>
      <c r="H40" s="40" t="s">
        <v>2408</v>
      </c>
      <c r="I40" s="40" t="s">
        <v>2367</v>
      </c>
      <c r="J40" s="40" t="s">
        <v>2419</v>
      </c>
      <c r="L40" s="40" t="s">
        <v>2428</v>
      </c>
    </row>
    <row r="41" spans="1:12" x14ac:dyDescent="0.35">
      <c r="A41" s="40" t="s">
        <v>2429</v>
      </c>
      <c r="B41">
        <v>288</v>
      </c>
      <c r="C41" s="40" t="s">
        <v>2353</v>
      </c>
      <c r="D41" s="40" t="s">
        <v>2384</v>
      </c>
      <c r="E41" s="40" t="s">
        <v>1817</v>
      </c>
      <c r="F41" s="40" t="s">
        <v>2402</v>
      </c>
      <c r="G41" s="40" t="s">
        <v>2386</v>
      </c>
      <c r="H41" s="40" t="s">
        <v>2387</v>
      </c>
      <c r="I41" s="40" t="s">
        <v>2367</v>
      </c>
      <c r="J41" s="40" t="s">
        <v>2419</v>
      </c>
      <c r="L41" s="40" t="s">
        <v>2430</v>
      </c>
    </row>
    <row r="42" spans="1:12" x14ac:dyDescent="0.35">
      <c r="A42" s="40" t="s">
        <v>2431</v>
      </c>
      <c r="B42">
        <v>404</v>
      </c>
      <c r="C42" s="40" t="s">
        <v>2353</v>
      </c>
      <c r="D42" s="40" t="s">
        <v>2384</v>
      </c>
      <c r="E42" s="40" t="s">
        <v>1815</v>
      </c>
      <c r="F42" s="40" t="s">
        <v>2390</v>
      </c>
      <c r="G42" s="40" t="s">
        <v>2432</v>
      </c>
      <c r="H42" s="40" t="s">
        <v>2433</v>
      </c>
      <c r="I42" s="40" t="s">
        <v>2435</v>
      </c>
      <c r="J42" s="40" t="s">
        <v>2436</v>
      </c>
      <c r="L42" s="40" t="s">
        <v>2434</v>
      </c>
    </row>
    <row r="43" spans="1:12" x14ac:dyDescent="0.35">
      <c r="A43" s="40" t="s">
        <v>2437</v>
      </c>
      <c r="B43">
        <v>243</v>
      </c>
      <c r="C43" s="40" t="s">
        <v>2353</v>
      </c>
      <c r="D43" s="40" t="s">
        <v>2384</v>
      </c>
      <c r="E43" s="40" t="s">
        <v>1817</v>
      </c>
      <c r="F43" s="40" t="s">
        <v>2402</v>
      </c>
      <c r="G43" s="40" t="s">
        <v>2407</v>
      </c>
      <c r="H43" s="40" t="s">
        <v>2408</v>
      </c>
      <c r="I43" s="40" t="s">
        <v>2363</v>
      </c>
      <c r="J43" s="40" t="s">
        <v>2439</v>
      </c>
      <c r="L43" s="40" t="s">
        <v>2438</v>
      </c>
    </row>
    <row r="44" spans="1:12" x14ac:dyDescent="0.35">
      <c r="A44" s="40" t="s">
        <v>2440</v>
      </c>
      <c r="B44">
        <v>348</v>
      </c>
      <c r="C44" s="40" t="s">
        <v>2353</v>
      </c>
      <c r="D44" s="40" t="s">
        <v>2384</v>
      </c>
      <c r="E44" s="40" t="s">
        <v>1817</v>
      </c>
      <c r="F44" s="40" t="s">
        <v>2402</v>
      </c>
      <c r="G44" s="40" t="s">
        <v>2386</v>
      </c>
      <c r="H44" s="40" t="s">
        <v>2387</v>
      </c>
      <c r="I44" s="40" t="s">
        <v>2363</v>
      </c>
      <c r="J44" s="40" t="s">
        <v>2439</v>
      </c>
      <c r="L44" s="40" t="s">
        <v>2388</v>
      </c>
    </row>
    <row r="45" spans="1:12" x14ac:dyDescent="0.35">
      <c r="A45" s="40" t="s">
        <v>2542</v>
      </c>
      <c r="B45">
        <v>272</v>
      </c>
      <c r="C45" s="40" t="s">
        <v>2350</v>
      </c>
      <c r="D45" s="40" t="s">
        <v>2447</v>
      </c>
      <c r="E45" s="40" t="s">
        <v>1815</v>
      </c>
      <c r="F45" s="40" t="s">
        <v>2390</v>
      </c>
      <c r="G45" s="40" t="s">
        <v>2399</v>
      </c>
      <c r="H45" s="40" t="s">
        <v>2400</v>
      </c>
      <c r="I45" s="40" t="s">
        <v>2365</v>
      </c>
      <c r="J45" s="40" t="s">
        <v>2442</v>
      </c>
      <c r="L45" s="40" t="s">
        <v>2543</v>
      </c>
    </row>
    <row r="46" spans="1:12" x14ac:dyDescent="0.35">
      <c r="A46" s="40" t="s">
        <v>2544</v>
      </c>
      <c r="B46">
        <v>282</v>
      </c>
      <c r="C46" s="40" t="s">
        <v>2350</v>
      </c>
      <c r="D46" s="40" t="s">
        <v>2447</v>
      </c>
      <c r="E46" s="40" t="s">
        <v>1815</v>
      </c>
      <c r="F46" s="40" t="s">
        <v>2390</v>
      </c>
      <c r="G46" s="40" t="s">
        <v>2432</v>
      </c>
      <c r="H46" s="40" t="s">
        <v>2433</v>
      </c>
      <c r="I46" s="40" t="s">
        <v>2365</v>
      </c>
      <c r="J46" s="40" t="s">
        <v>2442</v>
      </c>
      <c r="L46" s="40" t="s">
        <v>2545</v>
      </c>
    </row>
    <row r="47" spans="1:12" x14ac:dyDescent="0.35">
      <c r="A47" s="40" t="s">
        <v>2546</v>
      </c>
      <c r="B47">
        <v>349</v>
      </c>
      <c r="C47" s="40" t="s">
        <v>2350</v>
      </c>
      <c r="D47" s="40" t="s">
        <v>2447</v>
      </c>
      <c r="E47" s="40" t="s">
        <v>1815</v>
      </c>
      <c r="F47" s="40" t="s">
        <v>2390</v>
      </c>
      <c r="G47" s="40" t="s">
        <v>2386</v>
      </c>
      <c r="H47" s="40" t="s">
        <v>2387</v>
      </c>
      <c r="I47" s="40" t="s">
        <v>2365</v>
      </c>
      <c r="J47" s="40" t="s">
        <v>2442</v>
      </c>
      <c r="L47" s="40" t="s">
        <v>2388</v>
      </c>
    </row>
    <row r="48" spans="1:12" x14ac:dyDescent="0.35">
      <c r="A48" s="40" t="s">
        <v>2547</v>
      </c>
      <c r="B48">
        <v>392</v>
      </c>
      <c r="C48" s="40" t="s">
        <v>2350</v>
      </c>
      <c r="D48" s="40" t="s">
        <v>2447</v>
      </c>
      <c r="E48" s="40" t="s">
        <v>1815</v>
      </c>
      <c r="F48" s="40" t="s">
        <v>2390</v>
      </c>
      <c r="G48" s="40" t="s">
        <v>2432</v>
      </c>
      <c r="H48" s="40" t="s">
        <v>2433</v>
      </c>
      <c r="I48" s="40" t="s">
        <v>2365</v>
      </c>
      <c r="J48" s="40" t="s">
        <v>2442</v>
      </c>
      <c r="L48" s="40" t="s">
        <v>2388</v>
      </c>
    </row>
    <row r="49" spans="1:12" x14ac:dyDescent="0.35">
      <c r="A49" s="40" t="s">
        <v>2548</v>
      </c>
      <c r="B49">
        <v>393</v>
      </c>
      <c r="C49" s="40" t="s">
        <v>2350</v>
      </c>
      <c r="D49" s="40" t="s">
        <v>2447</v>
      </c>
      <c r="E49" s="40" t="s">
        <v>1815</v>
      </c>
      <c r="F49" s="40" t="s">
        <v>2390</v>
      </c>
      <c r="G49" s="40" t="s">
        <v>2432</v>
      </c>
      <c r="H49" s="40" t="s">
        <v>2433</v>
      </c>
      <c r="I49" s="40" t="s">
        <v>2365</v>
      </c>
      <c r="J49" s="40" t="s">
        <v>2442</v>
      </c>
      <c r="L49" s="40" t="s">
        <v>2388</v>
      </c>
    </row>
    <row r="50" spans="1:12" x14ac:dyDescent="0.35">
      <c r="A50" s="40" t="s">
        <v>2549</v>
      </c>
      <c r="B50">
        <v>394</v>
      </c>
      <c r="C50" s="40" t="s">
        <v>2350</v>
      </c>
      <c r="D50" s="40" t="s">
        <v>2447</v>
      </c>
      <c r="E50" s="40" t="s">
        <v>1815</v>
      </c>
      <c r="F50" s="40" t="s">
        <v>2390</v>
      </c>
      <c r="G50" s="40" t="s">
        <v>2432</v>
      </c>
      <c r="H50" s="40" t="s">
        <v>2433</v>
      </c>
      <c r="I50" s="40" t="s">
        <v>2365</v>
      </c>
      <c r="J50" s="40" t="s">
        <v>2442</v>
      </c>
      <c r="L50" s="40" t="s">
        <v>2388</v>
      </c>
    </row>
    <row r="51" spans="1:12" x14ac:dyDescent="0.35">
      <c r="A51" s="40" t="s">
        <v>2550</v>
      </c>
      <c r="B51">
        <v>395</v>
      </c>
      <c r="C51" s="40" t="s">
        <v>2350</v>
      </c>
      <c r="D51" s="40" t="s">
        <v>2447</v>
      </c>
      <c r="E51" s="40" t="s">
        <v>1815</v>
      </c>
      <c r="F51" s="40" t="s">
        <v>2390</v>
      </c>
      <c r="G51" s="40" t="s">
        <v>2432</v>
      </c>
      <c r="H51" s="40" t="s">
        <v>2433</v>
      </c>
      <c r="I51" s="40" t="s">
        <v>2365</v>
      </c>
      <c r="J51" s="40" t="s">
        <v>2442</v>
      </c>
      <c r="L51" s="40" t="s">
        <v>2388</v>
      </c>
    </row>
    <row r="52" spans="1:12" x14ac:dyDescent="0.35">
      <c r="A52" s="40" t="s">
        <v>2551</v>
      </c>
      <c r="B52">
        <v>397</v>
      </c>
      <c r="C52" s="40" t="s">
        <v>2350</v>
      </c>
      <c r="D52" s="40" t="s">
        <v>2447</v>
      </c>
      <c r="E52" s="40" t="s">
        <v>1815</v>
      </c>
      <c r="F52" s="40" t="s">
        <v>2390</v>
      </c>
      <c r="G52" s="40" t="s">
        <v>2432</v>
      </c>
      <c r="H52" s="40" t="s">
        <v>2433</v>
      </c>
      <c r="I52" s="40" t="s">
        <v>2365</v>
      </c>
      <c r="J52" s="40" t="s">
        <v>2442</v>
      </c>
      <c r="L52" s="40" t="s">
        <v>2388</v>
      </c>
    </row>
    <row r="53" spans="1:12" x14ac:dyDescent="0.35">
      <c r="A53" s="40" t="s">
        <v>2441</v>
      </c>
      <c r="B53">
        <v>398</v>
      </c>
      <c r="C53" s="40" t="s">
        <v>2353</v>
      </c>
      <c r="D53" s="40" t="s">
        <v>2384</v>
      </c>
      <c r="E53" s="40" t="s">
        <v>1815</v>
      </c>
      <c r="F53" s="40" t="s">
        <v>2390</v>
      </c>
      <c r="G53" s="40" t="s">
        <v>2432</v>
      </c>
      <c r="H53" s="40" t="s">
        <v>2433</v>
      </c>
      <c r="I53" s="40" t="s">
        <v>2365</v>
      </c>
      <c r="J53" s="40" t="s">
        <v>2442</v>
      </c>
      <c r="L53" s="40" t="s">
        <v>2388</v>
      </c>
    </row>
    <row r="54" spans="1:12" x14ac:dyDescent="0.35">
      <c r="A54" s="40" t="s">
        <v>2552</v>
      </c>
      <c r="B54">
        <v>230</v>
      </c>
      <c r="C54" s="40" t="s">
        <v>2350</v>
      </c>
      <c r="D54" s="40" t="s">
        <v>2447</v>
      </c>
      <c r="E54" s="40" t="s">
        <v>1816</v>
      </c>
      <c r="F54" s="40" t="s">
        <v>2424</v>
      </c>
      <c r="G54" s="40" t="s">
        <v>2386</v>
      </c>
      <c r="H54" s="40" t="s">
        <v>2387</v>
      </c>
      <c r="I54" s="40" t="s">
        <v>2365</v>
      </c>
      <c r="J54" s="40" t="s">
        <v>2442</v>
      </c>
      <c r="L54" s="40" t="s">
        <v>2553</v>
      </c>
    </row>
    <row r="55" spans="1:12" x14ac:dyDescent="0.35">
      <c r="A55" s="40" t="s">
        <v>2554</v>
      </c>
      <c r="B55">
        <v>236</v>
      </c>
      <c r="C55" s="40" t="s">
        <v>2350</v>
      </c>
      <c r="D55" s="40" t="s">
        <v>2447</v>
      </c>
      <c r="E55" s="40" t="s">
        <v>1816</v>
      </c>
      <c r="F55" s="40" t="s">
        <v>2424</v>
      </c>
      <c r="G55" s="40" t="s">
        <v>2386</v>
      </c>
      <c r="H55" s="40" t="s">
        <v>2387</v>
      </c>
      <c r="I55" s="40" t="s">
        <v>2365</v>
      </c>
      <c r="J55" s="40" t="s">
        <v>2442</v>
      </c>
      <c r="L55" s="40" t="s">
        <v>2555</v>
      </c>
    </row>
    <row r="56" spans="1:12" x14ac:dyDescent="0.35">
      <c r="A56" s="40" t="s">
        <v>2556</v>
      </c>
      <c r="B56">
        <v>250</v>
      </c>
      <c r="C56" s="40" t="s">
        <v>2350</v>
      </c>
      <c r="D56" s="40" t="s">
        <v>2447</v>
      </c>
      <c r="E56" s="40" t="s">
        <v>1816</v>
      </c>
      <c r="F56" s="40" t="s">
        <v>2424</v>
      </c>
      <c r="G56" s="40" t="s">
        <v>2386</v>
      </c>
      <c r="H56" s="40" t="s">
        <v>2387</v>
      </c>
      <c r="I56" s="40" t="s">
        <v>2365</v>
      </c>
      <c r="J56" s="40" t="s">
        <v>2442</v>
      </c>
      <c r="L56" s="40" t="s">
        <v>2557</v>
      </c>
    </row>
    <row r="57" spans="1:12" x14ac:dyDescent="0.35">
      <c r="A57" s="40" t="s">
        <v>2558</v>
      </c>
      <c r="B57">
        <v>260</v>
      </c>
      <c r="C57" s="40" t="s">
        <v>2350</v>
      </c>
      <c r="D57" s="40" t="s">
        <v>2447</v>
      </c>
      <c r="E57" s="40" t="s">
        <v>1816</v>
      </c>
      <c r="F57" s="40" t="s">
        <v>2424</v>
      </c>
      <c r="G57" s="40" t="s">
        <v>2386</v>
      </c>
      <c r="H57" s="40" t="s">
        <v>2387</v>
      </c>
      <c r="I57" s="40" t="s">
        <v>2365</v>
      </c>
      <c r="J57" s="40" t="s">
        <v>2442</v>
      </c>
      <c r="L57" s="40" t="s">
        <v>2559</v>
      </c>
    </row>
    <row r="58" spans="1:12" x14ac:dyDescent="0.35">
      <c r="A58" s="40" t="s">
        <v>2560</v>
      </c>
      <c r="B58">
        <v>267</v>
      </c>
      <c r="C58" s="40" t="s">
        <v>2350</v>
      </c>
      <c r="D58" s="40" t="s">
        <v>2447</v>
      </c>
      <c r="E58" s="40" t="s">
        <v>1816</v>
      </c>
      <c r="F58" s="40" t="s">
        <v>2424</v>
      </c>
      <c r="G58" s="40" t="s">
        <v>2386</v>
      </c>
      <c r="H58" s="40" t="s">
        <v>2387</v>
      </c>
      <c r="I58" s="40" t="s">
        <v>2365</v>
      </c>
      <c r="J58" s="40" t="s">
        <v>2442</v>
      </c>
      <c r="L58" s="40" t="s">
        <v>2561</v>
      </c>
    </row>
    <row r="59" spans="1:12" x14ac:dyDescent="0.35">
      <c r="A59" s="40" t="s">
        <v>2443</v>
      </c>
      <c r="B59">
        <v>275</v>
      </c>
      <c r="C59" s="40" t="s">
        <v>2353</v>
      </c>
      <c r="D59" s="40" t="s">
        <v>2384</v>
      </c>
      <c r="E59" s="40" t="s">
        <v>1816</v>
      </c>
      <c r="F59" s="40" t="s">
        <v>2424</v>
      </c>
      <c r="G59" s="40" t="s">
        <v>2432</v>
      </c>
      <c r="H59" s="40" t="s">
        <v>2433</v>
      </c>
      <c r="I59" s="40" t="s">
        <v>2365</v>
      </c>
      <c r="J59" s="40" t="s">
        <v>2442</v>
      </c>
      <c r="L59" s="40" t="s">
        <v>2444</v>
      </c>
    </row>
    <row r="60" spans="1:12" x14ac:dyDescent="0.35">
      <c r="A60" s="40" t="s">
        <v>2562</v>
      </c>
      <c r="B60">
        <v>277</v>
      </c>
      <c r="C60" s="40" t="s">
        <v>2350</v>
      </c>
      <c r="D60" s="40" t="s">
        <v>2447</v>
      </c>
      <c r="E60" s="40" t="s">
        <v>1816</v>
      </c>
      <c r="F60" s="40" t="s">
        <v>2424</v>
      </c>
      <c r="G60" s="40" t="s">
        <v>2386</v>
      </c>
      <c r="H60" s="40" t="s">
        <v>2387</v>
      </c>
      <c r="I60" s="40" t="s">
        <v>2365</v>
      </c>
      <c r="J60" s="40" t="s">
        <v>2442</v>
      </c>
      <c r="L60" s="40" t="s">
        <v>2563</v>
      </c>
    </row>
    <row r="61" spans="1:12" x14ac:dyDescent="0.35">
      <c r="A61" s="40" t="s">
        <v>2445</v>
      </c>
      <c r="B61">
        <v>278</v>
      </c>
      <c r="C61" s="40" t="s">
        <v>2353</v>
      </c>
      <c r="D61" s="40" t="s">
        <v>2384</v>
      </c>
      <c r="E61" s="40" t="s">
        <v>1816</v>
      </c>
      <c r="F61" s="40" t="s">
        <v>2424</v>
      </c>
      <c r="G61" s="40" t="s">
        <v>2432</v>
      </c>
      <c r="H61" s="40" t="s">
        <v>2433</v>
      </c>
      <c r="I61" s="40" t="s">
        <v>2365</v>
      </c>
      <c r="J61" s="40" t="s">
        <v>2442</v>
      </c>
      <c r="L61" s="40" t="s">
        <v>2446</v>
      </c>
    </row>
    <row r="62" spans="1:12" x14ac:dyDescent="0.35">
      <c r="A62" s="40" t="s">
        <v>2564</v>
      </c>
      <c r="B62">
        <v>280</v>
      </c>
      <c r="C62" s="40" t="s">
        <v>2350</v>
      </c>
      <c r="D62" s="40" t="s">
        <v>2447</v>
      </c>
      <c r="E62" s="40" t="s">
        <v>1816</v>
      </c>
      <c r="F62" s="40" t="s">
        <v>2424</v>
      </c>
      <c r="G62" s="40" t="s">
        <v>2386</v>
      </c>
      <c r="H62" s="40" t="s">
        <v>2387</v>
      </c>
      <c r="I62" s="40" t="s">
        <v>2365</v>
      </c>
      <c r="J62" s="40" t="s">
        <v>2442</v>
      </c>
      <c r="L62" s="40" t="s">
        <v>2565</v>
      </c>
    </row>
    <row r="63" spans="1:12" x14ac:dyDescent="0.35">
      <c r="A63" s="40" t="s">
        <v>2566</v>
      </c>
      <c r="B63">
        <v>287</v>
      </c>
      <c r="C63" s="40" t="s">
        <v>2350</v>
      </c>
      <c r="D63" s="40" t="s">
        <v>2447</v>
      </c>
      <c r="E63" s="40" t="s">
        <v>1816</v>
      </c>
      <c r="F63" s="40" t="s">
        <v>2424</v>
      </c>
      <c r="G63" s="40" t="s">
        <v>2399</v>
      </c>
      <c r="H63" s="40" t="s">
        <v>2400</v>
      </c>
      <c r="I63" s="40" t="s">
        <v>2365</v>
      </c>
      <c r="J63" s="40" t="s">
        <v>2442</v>
      </c>
      <c r="L63" s="40" t="s">
        <v>2388</v>
      </c>
    </row>
    <row r="64" spans="1:12" x14ac:dyDescent="0.35">
      <c r="A64" s="40" t="s">
        <v>2567</v>
      </c>
      <c r="B64">
        <v>289</v>
      </c>
      <c r="C64" s="40" t="s">
        <v>2350</v>
      </c>
      <c r="D64" s="40" t="s">
        <v>2447</v>
      </c>
      <c r="E64" s="40" t="s">
        <v>1816</v>
      </c>
      <c r="F64" s="40" t="s">
        <v>2424</v>
      </c>
      <c r="G64" s="40" t="s">
        <v>2432</v>
      </c>
      <c r="H64" s="40" t="s">
        <v>2433</v>
      </c>
      <c r="I64" s="40" t="s">
        <v>2365</v>
      </c>
      <c r="J64" s="40" t="s">
        <v>2442</v>
      </c>
      <c r="L64" s="40" t="s">
        <v>2568</v>
      </c>
    </row>
    <row r="65" spans="1:12" x14ac:dyDescent="0.35">
      <c r="A65" s="40" t="s">
        <v>2569</v>
      </c>
      <c r="B65">
        <v>291</v>
      </c>
      <c r="C65" s="40" t="s">
        <v>2350</v>
      </c>
      <c r="D65" s="40" t="s">
        <v>2447</v>
      </c>
      <c r="E65" s="40" t="s">
        <v>1816</v>
      </c>
      <c r="F65" s="40" t="s">
        <v>2424</v>
      </c>
      <c r="G65" s="40" t="s">
        <v>2399</v>
      </c>
      <c r="H65" s="40" t="s">
        <v>2400</v>
      </c>
      <c r="I65" s="40" t="s">
        <v>2365</v>
      </c>
      <c r="J65" s="40" t="s">
        <v>2442</v>
      </c>
      <c r="L65" s="40" t="s">
        <v>2388</v>
      </c>
    </row>
    <row r="66" spans="1:12" x14ac:dyDescent="0.35">
      <c r="A66" s="40" t="s">
        <v>2570</v>
      </c>
      <c r="B66">
        <v>301</v>
      </c>
      <c r="C66" s="40" t="s">
        <v>2350</v>
      </c>
      <c r="D66" s="40" t="s">
        <v>2447</v>
      </c>
      <c r="E66" s="40" t="s">
        <v>1816</v>
      </c>
      <c r="F66" s="40" t="s">
        <v>2424</v>
      </c>
      <c r="G66" s="40" t="s">
        <v>2386</v>
      </c>
      <c r="H66" s="40" t="s">
        <v>2387</v>
      </c>
      <c r="I66" s="40" t="s">
        <v>2365</v>
      </c>
      <c r="J66" s="40" t="s">
        <v>2442</v>
      </c>
      <c r="L66" s="40" t="s">
        <v>2571</v>
      </c>
    </row>
    <row r="67" spans="1:12" x14ac:dyDescent="0.35">
      <c r="A67" s="40" t="s">
        <v>2572</v>
      </c>
      <c r="B67">
        <v>304</v>
      </c>
      <c r="C67" s="40" t="s">
        <v>2350</v>
      </c>
      <c r="D67" s="40" t="s">
        <v>2447</v>
      </c>
      <c r="E67" s="40" t="s">
        <v>1816</v>
      </c>
      <c r="F67" s="40" t="s">
        <v>2424</v>
      </c>
      <c r="G67" s="40" t="s">
        <v>2386</v>
      </c>
      <c r="H67" s="40" t="s">
        <v>2387</v>
      </c>
      <c r="I67" s="40" t="s">
        <v>2365</v>
      </c>
      <c r="J67" s="40" t="s">
        <v>2442</v>
      </c>
      <c r="L67" s="40" t="s">
        <v>2388</v>
      </c>
    </row>
    <row r="68" spans="1:12" x14ac:dyDescent="0.35">
      <c r="A68" s="40" t="s">
        <v>2573</v>
      </c>
      <c r="B68">
        <v>331</v>
      </c>
      <c r="C68" s="40" t="s">
        <v>2350</v>
      </c>
      <c r="D68" s="40" t="s">
        <v>2447</v>
      </c>
      <c r="E68" s="40" t="s">
        <v>1816</v>
      </c>
      <c r="F68" s="40" t="s">
        <v>2424</v>
      </c>
      <c r="G68" s="40" t="s">
        <v>2407</v>
      </c>
      <c r="H68" s="40" t="s">
        <v>2408</v>
      </c>
      <c r="I68" s="40" t="s">
        <v>2365</v>
      </c>
      <c r="J68" s="40" t="s">
        <v>2442</v>
      </c>
      <c r="L68" s="40" t="s">
        <v>2388</v>
      </c>
    </row>
    <row r="69" spans="1:12" x14ac:dyDescent="0.35">
      <c r="A69" s="40" t="s">
        <v>2574</v>
      </c>
      <c r="B69">
        <v>333</v>
      </c>
      <c r="C69" s="40" t="s">
        <v>2350</v>
      </c>
      <c r="D69" s="40" t="s">
        <v>2447</v>
      </c>
      <c r="E69" s="40" t="s">
        <v>1816</v>
      </c>
      <c r="F69" s="40" t="s">
        <v>2424</v>
      </c>
      <c r="G69" s="40" t="s">
        <v>2386</v>
      </c>
      <c r="H69" s="40" t="s">
        <v>2387</v>
      </c>
      <c r="I69" s="40" t="s">
        <v>2365</v>
      </c>
      <c r="J69" s="40" t="s">
        <v>2442</v>
      </c>
      <c r="L69" s="40" t="s">
        <v>2388</v>
      </c>
    </row>
    <row r="70" spans="1:12" x14ac:dyDescent="0.35">
      <c r="A70" s="40" t="s">
        <v>2575</v>
      </c>
      <c r="B70">
        <v>336</v>
      </c>
      <c r="C70" s="40" t="s">
        <v>2350</v>
      </c>
      <c r="D70" s="40" t="s">
        <v>2447</v>
      </c>
      <c r="E70" s="40" t="s">
        <v>1816</v>
      </c>
      <c r="F70" s="40" t="s">
        <v>2424</v>
      </c>
      <c r="G70" s="40" t="s">
        <v>2386</v>
      </c>
      <c r="H70" s="40" t="s">
        <v>2387</v>
      </c>
      <c r="I70" s="40" t="s">
        <v>2365</v>
      </c>
      <c r="J70" s="40" t="s">
        <v>2442</v>
      </c>
      <c r="L70" s="40" t="s">
        <v>2388</v>
      </c>
    </row>
    <row r="71" spans="1:12" x14ac:dyDescent="0.35">
      <c r="A71" s="40" t="s">
        <v>2576</v>
      </c>
      <c r="B71">
        <v>338</v>
      </c>
      <c r="C71" s="40" t="s">
        <v>2350</v>
      </c>
      <c r="D71" s="40" t="s">
        <v>2447</v>
      </c>
      <c r="E71" s="40" t="s">
        <v>1816</v>
      </c>
      <c r="F71" s="40" t="s">
        <v>2424</v>
      </c>
      <c r="G71" s="40" t="s">
        <v>2399</v>
      </c>
      <c r="H71" s="40" t="s">
        <v>2400</v>
      </c>
      <c r="I71" s="40" t="s">
        <v>2365</v>
      </c>
      <c r="J71" s="40" t="s">
        <v>2442</v>
      </c>
      <c r="L71" s="40" t="s">
        <v>2388</v>
      </c>
    </row>
    <row r="72" spans="1:12" x14ac:dyDescent="0.35">
      <c r="A72" s="40" t="s">
        <v>2577</v>
      </c>
      <c r="B72">
        <v>339</v>
      </c>
      <c r="C72" s="40" t="s">
        <v>2350</v>
      </c>
      <c r="D72" s="40" t="s">
        <v>2447</v>
      </c>
      <c r="E72" s="40" t="s">
        <v>1816</v>
      </c>
      <c r="F72" s="40" t="s">
        <v>2424</v>
      </c>
      <c r="G72" s="40" t="s">
        <v>2399</v>
      </c>
      <c r="H72" s="40" t="s">
        <v>2400</v>
      </c>
      <c r="I72" s="40" t="s">
        <v>2365</v>
      </c>
      <c r="J72" s="40" t="s">
        <v>2442</v>
      </c>
      <c r="L72" s="40" t="s">
        <v>2388</v>
      </c>
    </row>
    <row r="73" spans="1:12" x14ac:dyDescent="0.35">
      <c r="A73" s="40" t="s">
        <v>2578</v>
      </c>
      <c r="B73">
        <v>342</v>
      </c>
      <c r="C73" s="40" t="s">
        <v>2350</v>
      </c>
      <c r="D73" s="40" t="s">
        <v>2447</v>
      </c>
      <c r="E73" s="40" t="s">
        <v>1816</v>
      </c>
      <c r="F73" s="40" t="s">
        <v>2424</v>
      </c>
      <c r="G73" s="40" t="s">
        <v>2399</v>
      </c>
      <c r="H73" s="40" t="s">
        <v>2400</v>
      </c>
      <c r="I73" s="40" t="s">
        <v>2365</v>
      </c>
      <c r="J73" s="40" t="s">
        <v>2442</v>
      </c>
      <c r="L73" s="40" t="s">
        <v>2388</v>
      </c>
    </row>
    <row r="74" spans="1:12" x14ac:dyDescent="0.35">
      <c r="A74" s="40" t="s">
        <v>2579</v>
      </c>
      <c r="B74">
        <v>344</v>
      </c>
      <c r="C74" s="40" t="s">
        <v>2350</v>
      </c>
      <c r="D74" s="40" t="s">
        <v>2447</v>
      </c>
      <c r="E74" s="40" t="s">
        <v>1816</v>
      </c>
      <c r="F74" s="40" t="s">
        <v>2424</v>
      </c>
      <c r="G74" s="40" t="s">
        <v>2399</v>
      </c>
      <c r="H74" s="40" t="s">
        <v>2400</v>
      </c>
      <c r="I74" s="40" t="s">
        <v>2365</v>
      </c>
      <c r="J74" s="40" t="s">
        <v>2442</v>
      </c>
      <c r="L74" s="40" t="s">
        <v>2388</v>
      </c>
    </row>
    <row r="75" spans="1:12" x14ac:dyDescent="0.35">
      <c r="A75" s="40" t="s">
        <v>2580</v>
      </c>
      <c r="B75">
        <v>374</v>
      </c>
      <c r="C75" s="40" t="s">
        <v>2350</v>
      </c>
      <c r="D75" s="40" t="s">
        <v>2447</v>
      </c>
      <c r="E75" s="40" t="s">
        <v>1816</v>
      </c>
      <c r="F75" s="40" t="s">
        <v>2424</v>
      </c>
      <c r="G75" s="40" t="s">
        <v>2386</v>
      </c>
      <c r="H75" s="40" t="s">
        <v>2387</v>
      </c>
      <c r="I75" s="40" t="s">
        <v>2365</v>
      </c>
      <c r="J75" s="40" t="s">
        <v>2442</v>
      </c>
      <c r="L75" s="40" t="s">
        <v>2388</v>
      </c>
    </row>
    <row r="76" spans="1:12" x14ac:dyDescent="0.35">
      <c r="A76" s="40" t="s">
        <v>2581</v>
      </c>
      <c r="B76">
        <v>385</v>
      </c>
      <c r="C76" s="40" t="s">
        <v>2350</v>
      </c>
      <c r="D76" s="40" t="s">
        <v>2447</v>
      </c>
      <c r="E76" s="40" t="s">
        <v>1816</v>
      </c>
      <c r="F76" s="40" t="s">
        <v>2424</v>
      </c>
      <c r="G76" s="40" t="s">
        <v>2386</v>
      </c>
      <c r="H76" s="40" t="s">
        <v>2387</v>
      </c>
      <c r="I76" s="40" t="s">
        <v>2365</v>
      </c>
      <c r="J76" s="40" t="s">
        <v>2442</v>
      </c>
      <c r="L76" s="40" t="s">
        <v>2388</v>
      </c>
    </row>
    <row r="77" spans="1:12" x14ac:dyDescent="0.35">
      <c r="A77" s="40" t="s">
        <v>2582</v>
      </c>
      <c r="B77">
        <v>388</v>
      </c>
      <c r="C77" s="40" t="s">
        <v>2350</v>
      </c>
      <c r="D77" s="40" t="s">
        <v>2447</v>
      </c>
      <c r="E77" s="40" t="s">
        <v>1816</v>
      </c>
      <c r="F77" s="40" t="s">
        <v>2424</v>
      </c>
      <c r="G77" s="40" t="s">
        <v>2386</v>
      </c>
      <c r="H77" s="40" t="s">
        <v>2387</v>
      </c>
      <c r="I77" s="40" t="s">
        <v>2365</v>
      </c>
      <c r="J77" s="40" t="s">
        <v>2442</v>
      </c>
      <c r="L77" s="40" t="s">
        <v>2388</v>
      </c>
    </row>
    <row r="78" spans="1:12" x14ac:dyDescent="0.35">
      <c r="A78" s="40" t="s">
        <v>2448</v>
      </c>
      <c r="B78">
        <v>402</v>
      </c>
      <c r="C78" s="40" t="s">
        <v>2350</v>
      </c>
      <c r="D78" s="40" t="s">
        <v>2447</v>
      </c>
      <c r="E78" s="40" t="s">
        <v>1816</v>
      </c>
      <c r="F78" s="40" t="s">
        <v>2424</v>
      </c>
      <c r="G78" s="40" t="s">
        <v>2432</v>
      </c>
      <c r="H78" s="40" t="s">
        <v>2433</v>
      </c>
      <c r="I78" s="40" t="s">
        <v>2365</v>
      </c>
      <c r="J78" s="40" t="s">
        <v>2442</v>
      </c>
      <c r="L78" s="40" t="s">
        <v>2388</v>
      </c>
    </row>
    <row r="79" spans="1:12" x14ac:dyDescent="0.35">
      <c r="A79" s="40" t="s">
        <v>2583</v>
      </c>
      <c r="B79">
        <v>224</v>
      </c>
      <c r="C79" s="40" t="s">
        <v>2350</v>
      </c>
      <c r="D79" s="40" t="s">
        <v>2447</v>
      </c>
      <c r="E79" s="40" t="s">
        <v>1817</v>
      </c>
      <c r="F79" s="40" t="s">
        <v>2402</v>
      </c>
      <c r="G79" s="40" t="s">
        <v>2432</v>
      </c>
      <c r="H79" s="40" t="s">
        <v>2433</v>
      </c>
      <c r="I79" s="40" t="s">
        <v>2365</v>
      </c>
      <c r="J79" s="40" t="s">
        <v>2442</v>
      </c>
      <c r="L79" s="40" t="s">
        <v>2388</v>
      </c>
    </row>
    <row r="80" spans="1:12" x14ac:dyDescent="0.35">
      <c r="A80" s="40" t="s">
        <v>2584</v>
      </c>
      <c r="B80">
        <v>225</v>
      </c>
      <c r="C80" s="40" t="s">
        <v>2350</v>
      </c>
      <c r="D80" s="40" t="s">
        <v>2447</v>
      </c>
      <c r="E80" s="40" t="s">
        <v>1817</v>
      </c>
      <c r="F80" s="40" t="s">
        <v>2402</v>
      </c>
      <c r="G80" s="40" t="s">
        <v>2432</v>
      </c>
      <c r="H80" s="40" t="s">
        <v>2433</v>
      </c>
      <c r="I80" s="40" t="s">
        <v>2365</v>
      </c>
      <c r="J80" s="40" t="s">
        <v>2442</v>
      </c>
      <c r="L80" s="40" t="s">
        <v>2388</v>
      </c>
    </row>
    <row r="81" spans="1:12" x14ac:dyDescent="0.35">
      <c r="A81" s="40" t="s">
        <v>2585</v>
      </c>
      <c r="B81">
        <v>284</v>
      </c>
      <c r="C81" s="40" t="s">
        <v>2350</v>
      </c>
      <c r="D81" s="40" t="s">
        <v>2447</v>
      </c>
      <c r="E81" s="40" t="s">
        <v>1817</v>
      </c>
      <c r="F81" s="40" t="s">
        <v>2402</v>
      </c>
      <c r="G81" s="40" t="s">
        <v>2386</v>
      </c>
      <c r="H81" s="40" t="s">
        <v>2387</v>
      </c>
      <c r="I81" s="40" t="s">
        <v>2365</v>
      </c>
      <c r="J81" s="40" t="s">
        <v>2442</v>
      </c>
      <c r="L81" s="40" t="s">
        <v>2586</v>
      </c>
    </row>
    <row r="82" spans="1:12" x14ac:dyDescent="0.35">
      <c r="A82" s="40" t="s">
        <v>2587</v>
      </c>
      <c r="B82">
        <v>292</v>
      </c>
      <c r="C82" s="40" t="s">
        <v>2350</v>
      </c>
      <c r="D82" s="40" t="s">
        <v>2447</v>
      </c>
      <c r="E82" s="40" t="s">
        <v>1817</v>
      </c>
      <c r="F82" s="40" t="s">
        <v>2402</v>
      </c>
      <c r="G82" s="40" t="s">
        <v>2432</v>
      </c>
      <c r="H82" s="40" t="s">
        <v>2433</v>
      </c>
      <c r="I82" s="40" t="s">
        <v>2365</v>
      </c>
      <c r="J82" s="40" t="s">
        <v>2442</v>
      </c>
      <c r="L82" s="40" t="s">
        <v>2388</v>
      </c>
    </row>
    <row r="83" spans="1:12" x14ac:dyDescent="0.35">
      <c r="A83" s="40" t="s">
        <v>2588</v>
      </c>
      <c r="B83">
        <v>302</v>
      </c>
      <c r="C83" s="40" t="s">
        <v>2350</v>
      </c>
      <c r="D83" s="40" t="s">
        <v>2447</v>
      </c>
      <c r="E83" s="40" t="s">
        <v>1817</v>
      </c>
      <c r="F83" s="40" t="s">
        <v>2402</v>
      </c>
      <c r="G83" s="40" t="s">
        <v>2432</v>
      </c>
      <c r="H83" s="40" t="s">
        <v>2433</v>
      </c>
      <c r="I83" s="40" t="s">
        <v>2365</v>
      </c>
      <c r="J83" s="40" t="s">
        <v>2442</v>
      </c>
      <c r="L83" s="40" t="s">
        <v>2589</v>
      </c>
    </row>
    <row r="84" spans="1:12" x14ac:dyDescent="0.35">
      <c r="A84" s="40" t="s">
        <v>2590</v>
      </c>
      <c r="B84">
        <v>313</v>
      </c>
      <c r="C84" s="40" t="s">
        <v>2350</v>
      </c>
      <c r="D84" s="40" t="s">
        <v>2447</v>
      </c>
      <c r="E84" s="40" t="s">
        <v>1817</v>
      </c>
      <c r="F84" s="40" t="s">
        <v>2402</v>
      </c>
      <c r="G84" s="40" t="s">
        <v>2399</v>
      </c>
      <c r="H84" s="40" t="s">
        <v>2400</v>
      </c>
      <c r="I84" s="40" t="s">
        <v>2365</v>
      </c>
      <c r="J84" s="40" t="s">
        <v>2442</v>
      </c>
      <c r="L84" s="40" t="s">
        <v>2388</v>
      </c>
    </row>
    <row r="85" spans="1:12" x14ac:dyDescent="0.35">
      <c r="A85" s="40" t="s">
        <v>2591</v>
      </c>
      <c r="B85">
        <v>337</v>
      </c>
      <c r="C85" s="40" t="s">
        <v>2350</v>
      </c>
      <c r="D85" s="40" t="s">
        <v>2447</v>
      </c>
      <c r="E85" s="40" t="s">
        <v>1817</v>
      </c>
      <c r="F85" s="40" t="s">
        <v>2402</v>
      </c>
      <c r="G85" s="40" t="s">
        <v>2386</v>
      </c>
      <c r="H85" s="40" t="s">
        <v>2387</v>
      </c>
      <c r="I85" s="40" t="s">
        <v>2365</v>
      </c>
      <c r="J85" s="40" t="s">
        <v>2442</v>
      </c>
      <c r="L85" s="40" t="s">
        <v>2388</v>
      </c>
    </row>
    <row r="86" spans="1:12" x14ac:dyDescent="0.35">
      <c r="A86" s="40" t="s">
        <v>2592</v>
      </c>
      <c r="B86">
        <v>382</v>
      </c>
      <c r="C86" s="40" t="s">
        <v>2350</v>
      </c>
      <c r="D86" s="40" t="s">
        <v>2447</v>
      </c>
      <c r="E86" s="40" t="s">
        <v>1817</v>
      </c>
      <c r="F86" s="40" t="s">
        <v>2402</v>
      </c>
      <c r="G86" s="40" t="s">
        <v>2386</v>
      </c>
      <c r="H86" s="40" t="s">
        <v>2387</v>
      </c>
      <c r="I86" s="40" t="s">
        <v>2365</v>
      </c>
      <c r="J86" s="40" t="s">
        <v>2442</v>
      </c>
      <c r="L86" s="40" t="s">
        <v>2388</v>
      </c>
    </row>
    <row r="87" spans="1:12" x14ac:dyDescent="0.35">
      <c r="A87" s="40" t="s">
        <v>2449</v>
      </c>
      <c r="B87">
        <v>391</v>
      </c>
      <c r="C87" s="40" t="s">
        <v>2353</v>
      </c>
      <c r="D87" s="40" t="s">
        <v>2384</v>
      </c>
      <c r="E87" s="40" t="s">
        <v>1817</v>
      </c>
      <c r="F87" s="40" t="s">
        <v>2402</v>
      </c>
      <c r="G87" s="40" t="s">
        <v>2432</v>
      </c>
      <c r="H87" s="40" t="s">
        <v>2433</v>
      </c>
      <c r="I87" s="40" t="s">
        <v>2365</v>
      </c>
      <c r="J87" s="40" t="s">
        <v>2442</v>
      </c>
      <c r="L87" s="40" t="s">
        <v>2388</v>
      </c>
    </row>
    <row r="88" spans="1:12" x14ac:dyDescent="0.35">
      <c r="A88" s="40" t="s">
        <v>2593</v>
      </c>
      <c r="B88">
        <v>312</v>
      </c>
      <c r="C88" s="40" t="s">
        <v>2350</v>
      </c>
      <c r="D88" s="40" t="s">
        <v>2447</v>
      </c>
      <c r="E88" s="40" t="s">
        <v>1815</v>
      </c>
      <c r="F88" s="40" t="s">
        <v>2390</v>
      </c>
      <c r="G88" s="40" t="s">
        <v>2399</v>
      </c>
      <c r="H88" s="40" t="s">
        <v>2400</v>
      </c>
      <c r="I88" s="40" t="s">
        <v>2364</v>
      </c>
      <c r="J88" s="40" t="s">
        <v>2453</v>
      </c>
      <c r="L88" s="40" t="s">
        <v>2388</v>
      </c>
    </row>
    <row r="89" spans="1:12" x14ac:dyDescent="0.35">
      <c r="A89" s="40" t="s">
        <v>2594</v>
      </c>
      <c r="B89">
        <v>314</v>
      </c>
      <c r="C89" s="40" t="s">
        <v>2350</v>
      </c>
      <c r="D89" s="40" t="s">
        <v>2447</v>
      </c>
      <c r="E89" s="40" t="s">
        <v>1815</v>
      </c>
      <c r="F89" s="40" t="s">
        <v>2390</v>
      </c>
      <c r="G89" s="40" t="s">
        <v>2399</v>
      </c>
      <c r="H89" s="40" t="s">
        <v>2400</v>
      </c>
      <c r="I89" s="40" t="s">
        <v>2364</v>
      </c>
      <c r="J89" s="40" t="s">
        <v>2453</v>
      </c>
      <c r="L89" s="40" t="s">
        <v>2388</v>
      </c>
    </row>
    <row r="90" spans="1:12" x14ac:dyDescent="0.35">
      <c r="A90" s="40" t="s">
        <v>2595</v>
      </c>
      <c r="B90">
        <v>343</v>
      </c>
      <c r="C90" s="40" t="s">
        <v>2350</v>
      </c>
      <c r="D90" s="40" t="s">
        <v>2447</v>
      </c>
      <c r="E90" s="40" t="s">
        <v>1815</v>
      </c>
      <c r="F90" s="40" t="s">
        <v>2390</v>
      </c>
      <c r="G90" s="40" t="s">
        <v>2399</v>
      </c>
      <c r="H90" s="40" t="s">
        <v>2400</v>
      </c>
      <c r="I90" s="40" t="s">
        <v>2364</v>
      </c>
      <c r="J90" s="40" t="s">
        <v>2453</v>
      </c>
      <c r="L90" s="40" t="s">
        <v>2388</v>
      </c>
    </row>
    <row r="91" spans="1:12" x14ac:dyDescent="0.35">
      <c r="A91" s="40" t="s">
        <v>2596</v>
      </c>
      <c r="B91">
        <v>380</v>
      </c>
      <c r="C91" s="40" t="s">
        <v>2350</v>
      </c>
      <c r="D91" s="40" t="s">
        <v>2447</v>
      </c>
      <c r="E91" s="40" t="s">
        <v>1815</v>
      </c>
      <c r="F91" s="40" t="s">
        <v>2390</v>
      </c>
      <c r="G91" s="40" t="s">
        <v>2451</v>
      </c>
      <c r="H91" s="40" t="s">
        <v>2452</v>
      </c>
      <c r="I91" s="40" t="s">
        <v>2364</v>
      </c>
      <c r="J91" s="40" t="s">
        <v>2453</v>
      </c>
      <c r="L91" s="40" t="s">
        <v>2388</v>
      </c>
    </row>
    <row r="92" spans="1:12" x14ac:dyDescent="0.35">
      <c r="A92" s="40" t="s">
        <v>2450</v>
      </c>
      <c r="B92">
        <v>399</v>
      </c>
      <c r="C92" s="40" t="s">
        <v>2350</v>
      </c>
      <c r="D92" s="40" t="s">
        <v>2447</v>
      </c>
      <c r="E92" s="40" t="s">
        <v>1815</v>
      </c>
      <c r="F92" s="40" t="s">
        <v>2390</v>
      </c>
      <c r="G92" s="40" t="s">
        <v>2451</v>
      </c>
      <c r="H92" s="40" t="s">
        <v>2452</v>
      </c>
      <c r="I92" s="40" t="s">
        <v>2364</v>
      </c>
      <c r="J92" s="40" t="s">
        <v>2453</v>
      </c>
      <c r="L92" s="40" t="s">
        <v>2388</v>
      </c>
    </row>
    <row r="93" spans="1:12" x14ac:dyDescent="0.35">
      <c r="A93" s="40" t="s">
        <v>2454</v>
      </c>
      <c r="B93">
        <v>400</v>
      </c>
      <c r="C93" s="40" t="s">
        <v>2352</v>
      </c>
      <c r="D93" s="40" t="s">
        <v>2392</v>
      </c>
      <c r="E93" s="40" t="s">
        <v>1815</v>
      </c>
      <c r="F93" s="40" t="s">
        <v>2390</v>
      </c>
      <c r="G93" s="40" t="s">
        <v>2407</v>
      </c>
      <c r="H93" s="40" t="s">
        <v>2408</v>
      </c>
      <c r="I93" s="40" t="s">
        <v>2364</v>
      </c>
      <c r="J93" s="40" t="s">
        <v>2453</v>
      </c>
      <c r="L93" s="40" t="s">
        <v>2455</v>
      </c>
    </row>
    <row r="94" spans="1:12" x14ac:dyDescent="0.35">
      <c r="A94" s="40" t="s">
        <v>2597</v>
      </c>
      <c r="B94">
        <v>220</v>
      </c>
      <c r="C94" s="40" t="s">
        <v>2350</v>
      </c>
      <c r="D94" s="40" t="s">
        <v>2447</v>
      </c>
      <c r="E94" s="40" t="s">
        <v>1817</v>
      </c>
      <c r="F94" s="40" t="s">
        <v>2402</v>
      </c>
      <c r="G94" s="40" t="s">
        <v>2451</v>
      </c>
      <c r="H94" s="40" t="s">
        <v>2452</v>
      </c>
      <c r="I94" s="40" t="s">
        <v>2364</v>
      </c>
      <c r="J94" s="40" t="s">
        <v>2453</v>
      </c>
      <c r="L94" s="40" t="s">
        <v>2598</v>
      </c>
    </row>
    <row r="95" spans="1:12" x14ac:dyDescent="0.35">
      <c r="A95" s="40" t="s">
        <v>2599</v>
      </c>
      <c r="B95">
        <v>226</v>
      </c>
      <c r="C95" s="40" t="s">
        <v>2350</v>
      </c>
      <c r="D95" s="40" t="s">
        <v>2447</v>
      </c>
      <c r="E95" s="40" t="s">
        <v>1817</v>
      </c>
      <c r="F95" s="40" t="s">
        <v>2402</v>
      </c>
      <c r="G95" s="40" t="s">
        <v>2407</v>
      </c>
      <c r="H95" s="40" t="s">
        <v>2408</v>
      </c>
      <c r="I95" s="40" t="s">
        <v>2364</v>
      </c>
      <c r="J95" s="40" t="s">
        <v>2453</v>
      </c>
      <c r="L95" s="40" t="s">
        <v>2388</v>
      </c>
    </row>
    <row r="96" spans="1:12" x14ac:dyDescent="0.35">
      <c r="A96" s="40" t="s">
        <v>2600</v>
      </c>
      <c r="B96">
        <v>227</v>
      </c>
      <c r="C96" s="40" t="s">
        <v>2350</v>
      </c>
      <c r="D96" s="40" t="s">
        <v>2447</v>
      </c>
      <c r="E96" s="40" t="s">
        <v>1817</v>
      </c>
      <c r="F96" s="40" t="s">
        <v>2402</v>
      </c>
      <c r="G96" s="40" t="s">
        <v>2407</v>
      </c>
      <c r="H96" s="40" t="s">
        <v>2408</v>
      </c>
      <c r="I96" s="40" t="s">
        <v>2364</v>
      </c>
      <c r="J96" s="40" t="s">
        <v>2453</v>
      </c>
      <c r="L96" s="40" t="s">
        <v>2601</v>
      </c>
    </row>
    <row r="97" spans="1:12" x14ac:dyDescent="0.35">
      <c r="A97" s="40" t="s">
        <v>2602</v>
      </c>
      <c r="B97">
        <v>237</v>
      </c>
      <c r="C97" s="40" t="s">
        <v>2350</v>
      </c>
      <c r="D97" s="40" t="s">
        <v>2447</v>
      </c>
      <c r="E97" s="40" t="s">
        <v>1817</v>
      </c>
      <c r="F97" s="40" t="s">
        <v>2402</v>
      </c>
      <c r="G97" s="40" t="s">
        <v>2451</v>
      </c>
      <c r="H97" s="40" t="s">
        <v>2452</v>
      </c>
      <c r="I97" s="40" t="s">
        <v>2364</v>
      </c>
      <c r="J97" s="40" t="s">
        <v>2453</v>
      </c>
      <c r="L97" s="40" t="s">
        <v>2388</v>
      </c>
    </row>
    <row r="98" spans="1:12" x14ac:dyDescent="0.35">
      <c r="A98" s="40" t="s">
        <v>2602</v>
      </c>
      <c r="B98">
        <v>239</v>
      </c>
      <c r="C98" s="40" t="s">
        <v>2350</v>
      </c>
      <c r="D98" s="40" t="s">
        <v>2447</v>
      </c>
      <c r="E98" s="40" t="s">
        <v>1817</v>
      </c>
      <c r="F98" s="40" t="s">
        <v>2402</v>
      </c>
      <c r="G98" s="40" t="s">
        <v>2451</v>
      </c>
      <c r="H98" s="40" t="s">
        <v>2452</v>
      </c>
      <c r="I98" s="40" t="s">
        <v>2364</v>
      </c>
      <c r="J98" s="40" t="s">
        <v>2453</v>
      </c>
      <c r="L98" s="40" t="s">
        <v>2388</v>
      </c>
    </row>
    <row r="99" spans="1:12" x14ac:dyDescent="0.35">
      <c r="A99" s="40" t="s">
        <v>2602</v>
      </c>
      <c r="B99">
        <v>240</v>
      </c>
      <c r="C99" s="40" t="s">
        <v>2350</v>
      </c>
      <c r="D99" s="40" t="s">
        <v>2447</v>
      </c>
      <c r="E99" s="40" t="s">
        <v>1817</v>
      </c>
      <c r="F99" s="40" t="s">
        <v>2402</v>
      </c>
      <c r="G99" s="40" t="s">
        <v>2451</v>
      </c>
      <c r="H99" s="40" t="s">
        <v>2452</v>
      </c>
      <c r="I99" s="40" t="s">
        <v>2364</v>
      </c>
      <c r="J99" s="40" t="s">
        <v>2453</v>
      </c>
      <c r="L99" s="40" t="s">
        <v>2388</v>
      </c>
    </row>
    <row r="100" spans="1:12" x14ac:dyDescent="0.35">
      <c r="A100" s="40" t="s">
        <v>2603</v>
      </c>
      <c r="B100">
        <v>251</v>
      </c>
      <c r="C100" s="40" t="s">
        <v>2350</v>
      </c>
      <c r="D100" s="40" t="s">
        <v>2447</v>
      </c>
      <c r="E100" s="40" t="s">
        <v>1817</v>
      </c>
      <c r="F100" s="40" t="s">
        <v>2402</v>
      </c>
      <c r="G100" s="40" t="s">
        <v>2407</v>
      </c>
      <c r="H100" s="40" t="s">
        <v>2408</v>
      </c>
      <c r="I100" s="40" t="s">
        <v>2364</v>
      </c>
      <c r="J100" s="40" t="s">
        <v>2453</v>
      </c>
      <c r="L100" s="40" t="s">
        <v>2604</v>
      </c>
    </row>
    <row r="101" spans="1:12" x14ac:dyDescent="0.35">
      <c r="A101" s="40" t="s">
        <v>2605</v>
      </c>
      <c r="B101">
        <v>254</v>
      </c>
      <c r="C101" s="40" t="s">
        <v>2350</v>
      </c>
      <c r="D101" s="40" t="s">
        <v>2447</v>
      </c>
      <c r="E101" s="40" t="s">
        <v>1817</v>
      </c>
      <c r="F101" s="40" t="s">
        <v>2402</v>
      </c>
      <c r="G101" s="40" t="s">
        <v>2399</v>
      </c>
      <c r="H101" s="40" t="s">
        <v>2400</v>
      </c>
      <c r="I101" s="40" t="s">
        <v>2364</v>
      </c>
      <c r="J101" s="40" t="s">
        <v>2453</v>
      </c>
      <c r="L101" s="40" t="s">
        <v>2606</v>
      </c>
    </row>
    <row r="102" spans="1:12" x14ac:dyDescent="0.35">
      <c r="A102" s="40" t="s">
        <v>2607</v>
      </c>
      <c r="B102">
        <v>262</v>
      </c>
      <c r="C102" s="40" t="s">
        <v>2350</v>
      </c>
      <c r="D102" s="40" t="s">
        <v>2447</v>
      </c>
      <c r="E102" s="40" t="s">
        <v>1817</v>
      </c>
      <c r="F102" s="40" t="s">
        <v>2402</v>
      </c>
      <c r="G102" s="40" t="s">
        <v>2451</v>
      </c>
      <c r="H102" s="40" t="s">
        <v>2452</v>
      </c>
      <c r="I102" s="40" t="s">
        <v>2364</v>
      </c>
      <c r="J102" s="40" t="s">
        <v>2453</v>
      </c>
      <c r="L102" s="40" t="s">
        <v>2388</v>
      </c>
    </row>
    <row r="103" spans="1:12" x14ac:dyDescent="0.35">
      <c r="A103" s="40" t="s">
        <v>2608</v>
      </c>
      <c r="B103">
        <v>265</v>
      </c>
      <c r="C103" s="40" t="s">
        <v>2350</v>
      </c>
      <c r="D103" s="40" t="s">
        <v>2447</v>
      </c>
      <c r="E103" s="40" t="s">
        <v>1817</v>
      </c>
      <c r="F103" s="40" t="s">
        <v>2402</v>
      </c>
      <c r="G103" s="40" t="s">
        <v>2451</v>
      </c>
      <c r="H103" s="40" t="s">
        <v>2452</v>
      </c>
      <c r="I103" s="40" t="s">
        <v>2364</v>
      </c>
      <c r="J103" s="40" t="s">
        <v>2453</v>
      </c>
      <c r="L103" s="40" t="s">
        <v>2609</v>
      </c>
    </row>
    <row r="104" spans="1:12" x14ac:dyDescent="0.35">
      <c r="A104" s="40" t="s">
        <v>2607</v>
      </c>
      <c r="B104">
        <v>273</v>
      </c>
      <c r="C104" s="40" t="s">
        <v>2350</v>
      </c>
      <c r="D104" s="40" t="s">
        <v>2447</v>
      </c>
      <c r="E104" s="40" t="s">
        <v>1817</v>
      </c>
      <c r="F104" s="40" t="s">
        <v>2402</v>
      </c>
      <c r="G104" s="40" t="s">
        <v>2451</v>
      </c>
      <c r="H104" s="40" t="s">
        <v>2452</v>
      </c>
      <c r="I104" s="40" t="s">
        <v>2364</v>
      </c>
      <c r="J104" s="40" t="s">
        <v>2453</v>
      </c>
      <c r="L104" s="40" t="s">
        <v>2388</v>
      </c>
    </row>
    <row r="105" spans="1:12" x14ac:dyDescent="0.35">
      <c r="A105" s="40" t="s">
        <v>2610</v>
      </c>
      <c r="B105">
        <v>276</v>
      </c>
      <c r="C105" s="40" t="s">
        <v>2350</v>
      </c>
      <c r="D105" s="40" t="s">
        <v>2447</v>
      </c>
      <c r="E105" s="40" t="s">
        <v>1817</v>
      </c>
      <c r="F105" s="40" t="s">
        <v>2402</v>
      </c>
      <c r="G105" s="40" t="s">
        <v>2407</v>
      </c>
      <c r="H105" s="40" t="s">
        <v>2408</v>
      </c>
      <c r="I105" s="40" t="s">
        <v>2364</v>
      </c>
      <c r="J105" s="40" t="s">
        <v>2453</v>
      </c>
      <c r="L105" s="40" t="s">
        <v>2611</v>
      </c>
    </row>
    <row r="106" spans="1:12" x14ac:dyDescent="0.35">
      <c r="A106" s="40" t="s">
        <v>2612</v>
      </c>
      <c r="B106">
        <v>283</v>
      </c>
      <c r="C106" s="40" t="s">
        <v>2350</v>
      </c>
      <c r="D106" s="40" t="s">
        <v>2447</v>
      </c>
      <c r="E106" s="40" t="s">
        <v>1817</v>
      </c>
      <c r="F106" s="40" t="s">
        <v>2402</v>
      </c>
      <c r="G106" s="40" t="s">
        <v>2407</v>
      </c>
      <c r="H106" s="40" t="s">
        <v>2408</v>
      </c>
      <c r="I106" s="40" t="s">
        <v>2364</v>
      </c>
      <c r="J106" s="40" t="s">
        <v>2453</v>
      </c>
      <c r="L106" s="40" t="s">
        <v>2613</v>
      </c>
    </row>
    <row r="107" spans="1:12" x14ac:dyDescent="0.35">
      <c r="A107" s="40" t="s">
        <v>2614</v>
      </c>
      <c r="B107">
        <v>290</v>
      </c>
      <c r="C107" s="40" t="s">
        <v>2350</v>
      </c>
      <c r="D107" s="40" t="s">
        <v>2447</v>
      </c>
      <c r="E107" s="40" t="s">
        <v>1817</v>
      </c>
      <c r="F107" s="40" t="s">
        <v>2402</v>
      </c>
      <c r="G107" s="40" t="s">
        <v>2386</v>
      </c>
      <c r="H107" s="40" t="s">
        <v>2387</v>
      </c>
      <c r="I107" s="40" t="s">
        <v>2364</v>
      </c>
      <c r="J107" s="40" t="s">
        <v>2453</v>
      </c>
      <c r="L107" s="40" t="s">
        <v>2615</v>
      </c>
    </row>
    <row r="108" spans="1:12" x14ac:dyDescent="0.35">
      <c r="A108" s="40" t="s">
        <v>2616</v>
      </c>
      <c r="B108">
        <v>293</v>
      </c>
      <c r="C108" s="40" t="s">
        <v>2350</v>
      </c>
      <c r="D108" s="40" t="s">
        <v>2447</v>
      </c>
      <c r="E108" s="40" t="s">
        <v>1817</v>
      </c>
      <c r="F108" s="40" t="s">
        <v>2402</v>
      </c>
      <c r="G108" s="40" t="s">
        <v>2386</v>
      </c>
      <c r="H108" s="40" t="s">
        <v>2387</v>
      </c>
      <c r="I108" s="40" t="s">
        <v>2364</v>
      </c>
      <c r="J108" s="40" t="s">
        <v>2453</v>
      </c>
      <c r="L108" s="40" t="s">
        <v>2617</v>
      </c>
    </row>
    <row r="109" spans="1:12" x14ac:dyDescent="0.35">
      <c r="A109" s="40" t="s">
        <v>2618</v>
      </c>
      <c r="B109">
        <v>295</v>
      </c>
      <c r="C109" s="40" t="s">
        <v>2350</v>
      </c>
      <c r="D109" s="40" t="s">
        <v>2447</v>
      </c>
      <c r="E109" s="40" t="s">
        <v>1817</v>
      </c>
      <c r="F109" s="40" t="s">
        <v>2402</v>
      </c>
      <c r="G109" s="40" t="s">
        <v>2386</v>
      </c>
      <c r="H109" s="40" t="s">
        <v>2387</v>
      </c>
      <c r="I109" s="40" t="s">
        <v>2364</v>
      </c>
      <c r="J109" s="40" t="s">
        <v>2453</v>
      </c>
      <c r="L109" s="40" t="s">
        <v>2388</v>
      </c>
    </row>
    <row r="110" spans="1:12" x14ac:dyDescent="0.35">
      <c r="A110" s="40" t="s">
        <v>2619</v>
      </c>
      <c r="B110">
        <v>296</v>
      </c>
      <c r="C110" s="40" t="s">
        <v>2350</v>
      </c>
      <c r="D110" s="40" t="s">
        <v>2447</v>
      </c>
      <c r="E110" s="40" t="s">
        <v>1817</v>
      </c>
      <c r="F110" s="40" t="s">
        <v>2402</v>
      </c>
      <c r="G110" s="40" t="s">
        <v>2386</v>
      </c>
      <c r="H110" s="40" t="s">
        <v>2387</v>
      </c>
      <c r="I110" s="40" t="s">
        <v>2364</v>
      </c>
      <c r="J110" s="40" t="s">
        <v>2453</v>
      </c>
      <c r="L110" s="40" t="s">
        <v>2620</v>
      </c>
    </row>
    <row r="111" spans="1:12" x14ac:dyDescent="0.35">
      <c r="A111" s="40" t="s">
        <v>2621</v>
      </c>
      <c r="B111">
        <v>297</v>
      </c>
      <c r="C111" s="40" t="s">
        <v>2350</v>
      </c>
      <c r="D111" s="40" t="s">
        <v>2447</v>
      </c>
      <c r="E111" s="40" t="s">
        <v>1817</v>
      </c>
      <c r="F111" s="40" t="s">
        <v>2402</v>
      </c>
      <c r="G111" s="40" t="s">
        <v>2386</v>
      </c>
      <c r="H111" s="40" t="s">
        <v>2387</v>
      </c>
      <c r="I111" s="40" t="s">
        <v>2364</v>
      </c>
      <c r="J111" s="40" t="s">
        <v>2453</v>
      </c>
      <c r="L111" s="40" t="s">
        <v>2622</v>
      </c>
    </row>
    <row r="112" spans="1:12" x14ac:dyDescent="0.35">
      <c r="A112" s="40" t="s">
        <v>2623</v>
      </c>
      <c r="B112">
        <v>299</v>
      </c>
      <c r="C112" s="40" t="s">
        <v>2350</v>
      </c>
      <c r="D112" s="40" t="s">
        <v>2447</v>
      </c>
      <c r="E112" s="40" t="s">
        <v>1817</v>
      </c>
      <c r="F112" s="40" t="s">
        <v>2402</v>
      </c>
      <c r="G112" s="40" t="s">
        <v>2407</v>
      </c>
      <c r="H112" s="40" t="s">
        <v>2408</v>
      </c>
      <c r="I112" s="40" t="s">
        <v>2364</v>
      </c>
      <c r="J112" s="40" t="s">
        <v>2453</v>
      </c>
      <c r="L112" s="40" t="s">
        <v>2388</v>
      </c>
    </row>
    <row r="113" spans="1:12" x14ac:dyDescent="0.35">
      <c r="A113" s="40" t="s">
        <v>2624</v>
      </c>
      <c r="B113">
        <v>303</v>
      </c>
      <c r="C113" s="40" t="s">
        <v>2350</v>
      </c>
      <c r="D113" s="40" t="s">
        <v>2447</v>
      </c>
      <c r="E113" s="40" t="s">
        <v>1817</v>
      </c>
      <c r="F113" s="40" t="s">
        <v>2402</v>
      </c>
      <c r="G113" s="40" t="s">
        <v>2451</v>
      </c>
      <c r="H113" s="40" t="s">
        <v>2452</v>
      </c>
      <c r="I113" s="40" t="s">
        <v>2364</v>
      </c>
      <c r="J113" s="40" t="s">
        <v>2453</v>
      </c>
      <c r="L113" s="40" t="s">
        <v>2388</v>
      </c>
    </row>
    <row r="114" spans="1:12" x14ac:dyDescent="0.35">
      <c r="A114" s="40" t="s">
        <v>2625</v>
      </c>
      <c r="B114">
        <v>311</v>
      </c>
      <c r="C114" s="40" t="s">
        <v>2350</v>
      </c>
      <c r="D114" s="40" t="s">
        <v>2447</v>
      </c>
      <c r="E114" s="40" t="s">
        <v>1817</v>
      </c>
      <c r="F114" s="40" t="s">
        <v>2402</v>
      </c>
      <c r="G114" s="40" t="s">
        <v>2399</v>
      </c>
      <c r="H114" s="40" t="s">
        <v>2400</v>
      </c>
      <c r="I114" s="40" t="s">
        <v>2364</v>
      </c>
      <c r="J114" s="40" t="s">
        <v>2453</v>
      </c>
      <c r="L114" s="40" t="s">
        <v>2388</v>
      </c>
    </row>
    <row r="115" spans="1:12" x14ac:dyDescent="0.35">
      <c r="A115" s="40" t="s">
        <v>2626</v>
      </c>
      <c r="B115">
        <v>315</v>
      </c>
      <c r="C115" s="40" t="s">
        <v>2350</v>
      </c>
      <c r="D115" s="40" t="s">
        <v>2447</v>
      </c>
      <c r="E115" s="40" t="s">
        <v>1817</v>
      </c>
      <c r="F115" s="40" t="s">
        <v>2402</v>
      </c>
      <c r="G115" s="40" t="s">
        <v>2451</v>
      </c>
      <c r="H115" s="40" t="s">
        <v>2452</v>
      </c>
      <c r="I115" s="40" t="s">
        <v>2364</v>
      </c>
      <c r="J115" s="40" t="s">
        <v>2453</v>
      </c>
      <c r="L115" s="40" t="s">
        <v>2388</v>
      </c>
    </row>
    <row r="116" spans="1:12" x14ac:dyDescent="0.35">
      <c r="A116" s="40" t="s">
        <v>2627</v>
      </c>
      <c r="B116">
        <v>316</v>
      </c>
      <c r="C116" s="40" t="s">
        <v>2350</v>
      </c>
      <c r="D116" s="40" t="s">
        <v>2447</v>
      </c>
      <c r="E116" s="40" t="s">
        <v>1817</v>
      </c>
      <c r="F116" s="40" t="s">
        <v>2402</v>
      </c>
      <c r="G116" s="40" t="s">
        <v>2399</v>
      </c>
      <c r="H116" s="40" t="s">
        <v>2400</v>
      </c>
      <c r="I116" s="40" t="s">
        <v>2364</v>
      </c>
      <c r="J116" s="40" t="s">
        <v>2453</v>
      </c>
      <c r="L116" s="40" t="s">
        <v>2388</v>
      </c>
    </row>
    <row r="117" spans="1:12" x14ac:dyDescent="0.35">
      <c r="A117" s="40" t="s">
        <v>2628</v>
      </c>
      <c r="B117">
        <v>318</v>
      </c>
      <c r="C117" s="40" t="s">
        <v>2350</v>
      </c>
      <c r="D117" s="40" t="s">
        <v>2447</v>
      </c>
      <c r="E117" s="40" t="s">
        <v>1817</v>
      </c>
      <c r="F117" s="40" t="s">
        <v>2402</v>
      </c>
      <c r="G117" s="40" t="s">
        <v>2399</v>
      </c>
      <c r="H117" s="40" t="s">
        <v>2400</v>
      </c>
      <c r="I117" s="40" t="s">
        <v>2364</v>
      </c>
      <c r="J117" s="40" t="s">
        <v>2453</v>
      </c>
      <c r="L117" s="40" t="s">
        <v>2388</v>
      </c>
    </row>
    <row r="118" spans="1:12" x14ac:dyDescent="0.35">
      <c r="A118" s="40" t="s">
        <v>2629</v>
      </c>
      <c r="B118">
        <v>319</v>
      </c>
      <c r="C118" s="40" t="s">
        <v>2350</v>
      </c>
      <c r="D118" s="40" t="s">
        <v>2447</v>
      </c>
      <c r="E118" s="40" t="s">
        <v>1817</v>
      </c>
      <c r="F118" s="40" t="s">
        <v>2402</v>
      </c>
      <c r="G118" s="40" t="s">
        <v>2386</v>
      </c>
      <c r="H118" s="40" t="s">
        <v>2387</v>
      </c>
      <c r="I118" s="40" t="s">
        <v>2364</v>
      </c>
      <c r="J118" s="40" t="s">
        <v>2453</v>
      </c>
      <c r="L118" s="40" t="s">
        <v>2388</v>
      </c>
    </row>
    <row r="119" spans="1:12" x14ac:dyDescent="0.35">
      <c r="A119" s="40" t="s">
        <v>2630</v>
      </c>
      <c r="B119">
        <v>322</v>
      </c>
      <c r="C119" s="40" t="s">
        <v>2350</v>
      </c>
      <c r="D119" s="40" t="s">
        <v>2447</v>
      </c>
      <c r="E119" s="40" t="s">
        <v>1817</v>
      </c>
      <c r="F119" s="40" t="s">
        <v>2402</v>
      </c>
      <c r="G119" s="40" t="s">
        <v>2399</v>
      </c>
      <c r="H119" s="40" t="s">
        <v>2400</v>
      </c>
      <c r="I119" s="40" t="s">
        <v>2364</v>
      </c>
      <c r="J119" s="40" t="s">
        <v>2453</v>
      </c>
      <c r="L119" s="40" t="s">
        <v>2388</v>
      </c>
    </row>
    <row r="120" spans="1:12" x14ac:dyDescent="0.35">
      <c r="A120" s="40" t="s">
        <v>2631</v>
      </c>
      <c r="B120">
        <v>324</v>
      </c>
      <c r="C120" s="40" t="s">
        <v>2350</v>
      </c>
      <c r="D120" s="40" t="s">
        <v>2447</v>
      </c>
      <c r="E120" s="40" t="s">
        <v>1817</v>
      </c>
      <c r="F120" s="40" t="s">
        <v>2402</v>
      </c>
      <c r="G120" s="40" t="s">
        <v>2399</v>
      </c>
      <c r="H120" s="40" t="s">
        <v>2400</v>
      </c>
      <c r="I120" s="40" t="s">
        <v>2364</v>
      </c>
      <c r="J120" s="40" t="s">
        <v>2453</v>
      </c>
      <c r="L120" s="40" t="s">
        <v>2388</v>
      </c>
    </row>
    <row r="121" spans="1:12" x14ac:dyDescent="0.35">
      <c r="A121" s="40" t="s">
        <v>2632</v>
      </c>
      <c r="B121">
        <v>326</v>
      </c>
      <c r="C121" s="40" t="s">
        <v>2350</v>
      </c>
      <c r="D121" s="40" t="s">
        <v>2447</v>
      </c>
      <c r="E121" s="40" t="s">
        <v>1817</v>
      </c>
      <c r="F121" s="40" t="s">
        <v>2402</v>
      </c>
      <c r="G121" s="40" t="s">
        <v>2399</v>
      </c>
      <c r="H121" s="40" t="s">
        <v>2400</v>
      </c>
      <c r="I121" s="40" t="s">
        <v>2364</v>
      </c>
      <c r="J121" s="40" t="s">
        <v>2453</v>
      </c>
      <c r="L121" s="40" t="s">
        <v>2388</v>
      </c>
    </row>
    <row r="122" spans="1:12" x14ac:dyDescent="0.35">
      <c r="A122" s="40" t="s">
        <v>2633</v>
      </c>
      <c r="B122">
        <v>327</v>
      </c>
      <c r="C122" s="40" t="s">
        <v>2350</v>
      </c>
      <c r="D122" s="40" t="s">
        <v>2447</v>
      </c>
      <c r="E122" s="40" t="s">
        <v>1817</v>
      </c>
      <c r="F122" s="40" t="s">
        <v>2402</v>
      </c>
      <c r="G122" s="40" t="s">
        <v>2399</v>
      </c>
      <c r="H122" s="40" t="s">
        <v>2400</v>
      </c>
      <c r="I122" s="40" t="s">
        <v>2364</v>
      </c>
      <c r="J122" s="40" t="s">
        <v>2453</v>
      </c>
      <c r="L122" s="40" t="s">
        <v>2388</v>
      </c>
    </row>
    <row r="123" spans="1:12" x14ac:dyDescent="0.35">
      <c r="A123" s="40" t="s">
        <v>2634</v>
      </c>
      <c r="B123">
        <v>330</v>
      </c>
      <c r="C123" s="40" t="s">
        <v>2350</v>
      </c>
      <c r="D123" s="40" t="s">
        <v>2447</v>
      </c>
      <c r="E123" s="40" t="s">
        <v>1817</v>
      </c>
      <c r="F123" s="40" t="s">
        <v>2402</v>
      </c>
      <c r="G123" s="40" t="s">
        <v>2399</v>
      </c>
      <c r="H123" s="40" t="s">
        <v>2400</v>
      </c>
      <c r="I123" s="40" t="s">
        <v>2364</v>
      </c>
      <c r="J123" s="40" t="s">
        <v>2453</v>
      </c>
      <c r="L123" s="40" t="s">
        <v>2388</v>
      </c>
    </row>
    <row r="124" spans="1:12" x14ac:dyDescent="0.35">
      <c r="A124" s="40" t="s">
        <v>2635</v>
      </c>
      <c r="B124">
        <v>332</v>
      </c>
      <c r="C124" s="40" t="s">
        <v>2350</v>
      </c>
      <c r="D124" s="40" t="s">
        <v>2447</v>
      </c>
      <c r="E124" s="40" t="s">
        <v>1817</v>
      </c>
      <c r="F124" s="40" t="s">
        <v>2402</v>
      </c>
      <c r="G124" s="40" t="s">
        <v>2451</v>
      </c>
      <c r="H124" s="40" t="s">
        <v>2452</v>
      </c>
      <c r="I124" s="40" t="s">
        <v>2364</v>
      </c>
      <c r="J124" s="40" t="s">
        <v>2453</v>
      </c>
      <c r="L124" s="40" t="s">
        <v>2388</v>
      </c>
    </row>
    <row r="125" spans="1:12" x14ac:dyDescent="0.35">
      <c r="A125" s="40" t="s">
        <v>2636</v>
      </c>
      <c r="B125">
        <v>335</v>
      </c>
      <c r="C125" s="40" t="s">
        <v>2350</v>
      </c>
      <c r="D125" s="40" t="s">
        <v>2447</v>
      </c>
      <c r="E125" s="40" t="s">
        <v>1817</v>
      </c>
      <c r="F125" s="40" t="s">
        <v>2402</v>
      </c>
      <c r="G125" s="40" t="s">
        <v>2451</v>
      </c>
      <c r="H125" s="40" t="s">
        <v>2452</v>
      </c>
      <c r="I125" s="40" t="s">
        <v>2364</v>
      </c>
      <c r="J125" s="40" t="s">
        <v>2453</v>
      </c>
      <c r="L125" s="40" t="s">
        <v>2388</v>
      </c>
    </row>
    <row r="126" spans="1:12" x14ac:dyDescent="0.35">
      <c r="A126" s="40" t="s">
        <v>2637</v>
      </c>
      <c r="B126">
        <v>340</v>
      </c>
      <c r="C126" s="40" t="s">
        <v>2350</v>
      </c>
      <c r="D126" s="40" t="s">
        <v>2447</v>
      </c>
      <c r="E126" s="40" t="s">
        <v>1817</v>
      </c>
      <c r="F126" s="40" t="s">
        <v>2402</v>
      </c>
      <c r="G126" s="40" t="s">
        <v>2407</v>
      </c>
      <c r="H126" s="40" t="s">
        <v>2408</v>
      </c>
      <c r="I126" s="40" t="s">
        <v>2364</v>
      </c>
      <c r="J126" s="40" t="s">
        <v>2453</v>
      </c>
      <c r="L126" s="40" t="s">
        <v>2388</v>
      </c>
    </row>
    <row r="127" spans="1:12" x14ac:dyDescent="0.35">
      <c r="A127" s="40" t="s">
        <v>2638</v>
      </c>
      <c r="B127">
        <v>350</v>
      </c>
      <c r="C127" s="40" t="s">
        <v>2350</v>
      </c>
      <c r="D127" s="40" t="s">
        <v>2447</v>
      </c>
      <c r="E127" s="40" t="s">
        <v>1817</v>
      </c>
      <c r="F127" s="40" t="s">
        <v>2402</v>
      </c>
      <c r="G127" s="40" t="s">
        <v>2386</v>
      </c>
      <c r="H127" s="40" t="s">
        <v>2387</v>
      </c>
      <c r="I127" s="40" t="s">
        <v>2364</v>
      </c>
      <c r="J127" s="40" t="s">
        <v>2453</v>
      </c>
      <c r="L127" s="40" t="s">
        <v>2388</v>
      </c>
    </row>
    <row r="128" spans="1:12" x14ac:dyDescent="0.35">
      <c r="A128" s="40" t="s">
        <v>2639</v>
      </c>
      <c r="B128">
        <v>373</v>
      </c>
      <c r="C128" s="40" t="s">
        <v>2350</v>
      </c>
      <c r="D128" s="40" t="s">
        <v>2447</v>
      </c>
      <c r="E128" s="40" t="s">
        <v>1817</v>
      </c>
      <c r="F128" s="40" t="s">
        <v>2402</v>
      </c>
      <c r="G128" s="40" t="s">
        <v>2399</v>
      </c>
      <c r="H128" s="40" t="s">
        <v>2400</v>
      </c>
      <c r="I128" s="40" t="s">
        <v>2364</v>
      </c>
      <c r="J128" s="40" t="s">
        <v>2453</v>
      </c>
      <c r="L128" s="40" t="s">
        <v>2388</v>
      </c>
    </row>
    <row r="129" spans="1:12" x14ac:dyDescent="0.35">
      <c r="A129" s="40" t="s">
        <v>2640</v>
      </c>
      <c r="B129">
        <v>375</v>
      </c>
      <c r="C129" s="40" t="s">
        <v>2350</v>
      </c>
      <c r="D129" s="40" t="s">
        <v>2447</v>
      </c>
      <c r="E129" s="40" t="s">
        <v>1817</v>
      </c>
      <c r="F129" s="40" t="s">
        <v>2402</v>
      </c>
      <c r="G129" s="40" t="s">
        <v>2451</v>
      </c>
      <c r="H129" s="40" t="s">
        <v>2452</v>
      </c>
      <c r="I129" s="40" t="s">
        <v>2364</v>
      </c>
      <c r="J129" s="40" t="s">
        <v>2453</v>
      </c>
      <c r="L129" s="40" t="s">
        <v>2388</v>
      </c>
    </row>
    <row r="130" spans="1:12" x14ac:dyDescent="0.35">
      <c r="A130" s="40" t="s">
        <v>2641</v>
      </c>
      <c r="B130">
        <v>377</v>
      </c>
      <c r="C130" s="40" t="s">
        <v>2350</v>
      </c>
      <c r="D130" s="40" t="s">
        <v>2447</v>
      </c>
      <c r="E130" s="40" t="s">
        <v>1817</v>
      </c>
      <c r="F130" s="40" t="s">
        <v>2402</v>
      </c>
      <c r="G130" s="40" t="s">
        <v>2451</v>
      </c>
      <c r="H130" s="40" t="s">
        <v>2452</v>
      </c>
      <c r="I130" s="40" t="s">
        <v>2364</v>
      </c>
      <c r="J130" s="40" t="s">
        <v>2453</v>
      </c>
      <c r="L130" s="40" t="s">
        <v>2388</v>
      </c>
    </row>
    <row r="131" spans="1:12" x14ac:dyDescent="0.35">
      <c r="A131" s="40" t="s">
        <v>2597</v>
      </c>
      <c r="B131">
        <v>378</v>
      </c>
      <c r="C131" s="40" t="s">
        <v>2350</v>
      </c>
      <c r="D131" s="40" t="s">
        <v>2447</v>
      </c>
      <c r="E131" s="40" t="s">
        <v>1817</v>
      </c>
      <c r="F131" s="40" t="s">
        <v>2402</v>
      </c>
      <c r="G131" s="40" t="s">
        <v>2451</v>
      </c>
      <c r="H131" s="40" t="s">
        <v>2452</v>
      </c>
      <c r="I131" s="40" t="s">
        <v>2364</v>
      </c>
      <c r="J131" s="40" t="s">
        <v>2453</v>
      </c>
      <c r="L131" s="40" t="s">
        <v>2388</v>
      </c>
    </row>
    <row r="132" spans="1:12" x14ac:dyDescent="0.35">
      <c r="A132" s="40" t="s">
        <v>2642</v>
      </c>
      <c r="B132">
        <v>381</v>
      </c>
      <c r="C132" s="40" t="s">
        <v>2350</v>
      </c>
      <c r="D132" s="40" t="s">
        <v>2447</v>
      </c>
      <c r="E132" s="40" t="s">
        <v>1817</v>
      </c>
      <c r="F132" s="40" t="s">
        <v>2402</v>
      </c>
      <c r="G132" s="40" t="s">
        <v>2451</v>
      </c>
      <c r="H132" s="40" t="s">
        <v>2452</v>
      </c>
      <c r="I132" s="40" t="s">
        <v>2364</v>
      </c>
      <c r="J132" s="40" t="s">
        <v>2453</v>
      </c>
      <c r="L132" s="40" t="s">
        <v>2388</v>
      </c>
    </row>
    <row r="133" spans="1:12" x14ac:dyDescent="0.35">
      <c r="A133" s="40" t="s">
        <v>2643</v>
      </c>
      <c r="B133">
        <v>383</v>
      </c>
      <c r="C133" s="40" t="s">
        <v>2350</v>
      </c>
      <c r="D133" s="40" t="s">
        <v>2447</v>
      </c>
      <c r="E133" s="40" t="s">
        <v>1817</v>
      </c>
      <c r="F133" s="40" t="s">
        <v>2402</v>
      </c>
      <c r="G133" s="40" t="s">
        <v>2399</v>
      </c>
      <c r="H133" s="40" t="s">
        <v>2400</v>
      </c>
      <c r="I133" s="40" t="s">
        <v>2364</v>
      </c>
      <c r="J133" s="40" t="s">
        <v>2453</v>
      </c>
      <c r="L133" s="40" t="s">
        <v>2388</v>
      </c>
    </row>
    <row r="134" spans="1:12" x14ac:dyDescent="0.35">
      <c r="A134" s="40" t="s">
        <v>2641</v>
      </c>
      <c r="B134">
        <v>387</v>
      </c>
      <c r="C134" s="40" t="s">
        <v>2350</v>
      </c>
      <c r="D134" s="40" t="s">
        <v>2447</v>
      </c>
      <c r="E134" s="40" t="s">
        <v>1817</v>
      </c>
      <c r="F134" s="40" t="s">
        <v>2402</v>
      </c>
      <c r="G134" s="40" t="s">
        <v>2451</v>
      </c>
      <c r="H134" s="40" t="s">
        <v>2452</v>
      </c>
      <c r="I134" s="40" t="s">
        <v>2364</v>
      </c>
      <c r="J134" s="40" t="s">
        <v>2453</v>
      </c>
      <c r="L134" s="40" t="s">
        <v>2388</v>
      </c>
    </row>
    <row r="135" spans="1:12" x14ac:dyDescent="0.35">
      <c r="A135" s="40" t="s">
        <v>2456</v>
      </c>
      <c r="B135">
        <v>403</v>
      </c>
      <c r="C135" s="40" t="s">
        <v>2353</v>
      </c>
      <c r="D135" s="40" t="s">
        <v>2384</v>
      </c>
      <c r="E135" s="40" t="s">
        <v>1817</v>
      </c>
      <c r="F135" s="40" t="s">
        <v>2402</v>
      </c>
      <c r="G135" s="40" t="s">
        <v>2451</v>
      </c>
      <c r="H135" s="40" t="s">
        <v>2452</v>
      </c>
      <c r="I135" s="40" t="s">
        <v>2364</v>
      </c>
      <c r="J135" s="40" t="s">
        <v>2453</v>
      </c>
      <c r="L135" s="40" t="s">
        <v>2457</v>
      </c>
    </row>
    <row r="136" spans="1:12" x14ac:dyDescent="0.35">
      <c r="A136" s="40" t="s">
        <v>2596</v>
      </c>
      <c r="B136">
        <v>244</v>
      </c>
      <c r="C136" s="40" t="s">
        <v>2350</v>
      </c>
      <c r="D136" s="40" t="s">
        <v>2447</v>
      </c>
      <c r="E136" s="40" t="s">
        <v>2644</v>
      </c>
      <c r="F136" s="40" t="s">
        <v>2645</v>
      </c>
      <c r="G136" s="40" t="s">
        <v>2451</v>
      </c>
      <c r="H136" s="40" t="s">
        <v>2452</v>
      </c>
      <c r="I136" s="40" t="s">
        <v>2364</v>
      </c>
      <c r="J136" s="40" t="s">
        <v>2453</v>
      </c>
      <c r="L136" s="40" t="s">
        <v>2646</v>
      </c>
    </row>
    <row r="137" spans="1:12" x14ac:dyDescent="0.35">
      <c r="A137" s="40" t="s">
        <v>2647</v>
      </c>
      <c r="B137">
        <v>247</v>
      </c>
      <c r="C137" s="40" t="s">
        <v>2350</v>
      </c>
      <c r="D137" s="40" t="s">
        <v>2447</v>
      </c>
      <c r="E137" s="40" t="s">
        <v>2644</v>
      </c>
      <c r="F137" s="40" t="s">
        <v>2645</v>
      </c>
      <c r="G137" s="40" t="s">
        <v>2386</v>
      </c>
      <c r="H137" s="40" t="s">
        <v>2387</v>
      </c>
      <c r="I137" s="40" t="s">
        <v>2364</v>
      </c>
      <c r="J137" s="40" t="s">
        <v>2453</v>
      </c>
      <c r="L137" s="40" t="s">
        <v>2648</v>
      </c>
    </row>
    <row r="138" spans="1:12" x14ac:dyDescent="0.35">
      <c r="A138" s="40" t="s">
        <v>2649</v>
      </c>
      <c r="B138">
        <v>323</v>
      </c>
      <c r="C138" s="40" t="s">
        <v>2350</v>
      </c>
      <c r="D138" s="40" t="s">
        <v>2447</v>
      </c>
      <c r="E138" s="40" t="s">
        <v>1815</v>
      </c>
      <c r="F138" s="40" t="s">
        <v>2390</v>
      </c>
      <c r="G138" s="40" t="s">
        <v>2399</v>
      </c>
      <c r="H138" s="40" t="s">
        <v>2400</v>
      </c>
      <c r="I138" s="40" t="s">
        <v>2359</v>
      </c>
      <c r="J138" s="40" t="s">
        <v>2459</v>
      </c>
      <c r="L138" s="40" t="s">
        <v>2388</v>
      </c>
    </row>
    <row r="139" spans="1:12" x14ac:dyDescent="0.35">
      <c r="A139" s="40" t="s">
        <v>2650</v>
      </c>
      <c r="B139">
        <v>325</v>
      </c>
      <c r="C139" s="40" t="s">
        <v>2350</v>
      </c>
      <c r="D139" s="40" t="s">
        <v>2447</v>
      </c>
      <c r="E139" s="40" t="s">
        <v>1815</v>
      </c>
      <c r="F139" s="40" t="s">
        <v>2390</v>
      </c>
      <c r="G139" s="40" t="s">
        <v>2399</v>
      </c>
      <c r="H139" s="40" t="s">
        <v>2400</v>
      </c>
      <c r="I139" s="40" t="s">
        <v>2359</v>
      </c>
      <c r="J139" s="40" t="s">
        <v>2459</v>
      </c>
      <c r="L139" s="40" t="s">
        <v>2388</v>
      </c>
    </row>
    <row r="140" spans="1:12" x14ac:dyDescent="0.35">
      <c r="A140" s="40" t="s">
        <v>2458</v>
      </c>
      <c r="B140">
        <v>355</v>
      </c>
      <c r="C140" s="40" t="s">
        <v>2353</v>
      </c>
      <c r="D140" s="40" t="s">
        <v>2384</v>
      </c>
      <c r="E140" s="40" t="s">
        <v>1815</v>
      </c>
      <c r="F140" s="40" t="s">
        <v>2390</v>
      </c>
      <c r="G140" s="40" t="s">
        <v>2432</v>
      </c>
      <c r="H140" s="40" t="s">
        <v>2433</v>
      </c>
      <c r="I140" s="40" t="s">
        <v>2359</v>
      </c>
      <c r="J140" s="40" t="s">
        <v>2459</v>
      </c>
      <c r="L140" s="40" t="s">
        <v>2388</v>
      </c>
    </row>
    <row r="141" spans="1:12" x14ac:dyDescent="0.35">
      <c r="A141" s="40" t="s">
        <v>2460</v>
      </c>
      <c r="B141">
        <v>372</v>
      </c>
      <c r="C141" s="40" t="s">
        <v>2353</v>
      </c>
      <c r="D141" s="40" t="s">
        <v>2384</v>
      </c>
      <c r="E141" s="40" t="s">
        <v>1815</v>
      </c>
      <c r="F141" s="40" t="s">
        <v>2390</v>
      </c>
      <c r="G141" s="40" t="s">
        <v>2432</v>
      </c>
      <c r="H141" s="40" t="s">
        <v>2433</v>
      </c>
      <c r="I141" s="40" t="s">
        <v>2359</v>
      </c>
      <c r="J141" s="40" t="s">
        <v>2459</v>
      </c>
      <c r="L141" s="40" t="s">
        <v>2388</v>
      </c>
    </row>
    <row r="142" spans="1:12" x14ac:dyDescent="0.35">
      <c r="A142" s="40" t="s">
        <v>2461</v>
      </c>
      <c r="B142">
        <v>268</v>
      </c>
      <c r="C142" s="40" t="s">
        <v>2353</v>
      </c>
      <c r="D142" s="40" t="s">
        <v>2384</v>
      </c>
      <c r="E142" s="40" t="s">
        <v>1816</v>
      </c>
      <c r="F142" s="40" t="s">
        <v>2424</v>
      </c>
      <c r="G142" s="40" t="s">
        <v>2386</v>
      </c>
      <c r="H142" s="40" t="s">
        <v>2387</v>
      </c>
      <c r="I142" s="40" t="s">
        <v>2359</v>
      </c>
      <c r="J142" s="40" t="s">
        <v>2459</v>
      </c>
      <c r="L142" s="40" t="s">
        <v>2462</v>
      </c>
    </row>
    <row r="143" spans="1:12" x14ac:dyDescent="0.35">
      <c r="A143" s="40" t="s">
        <v>2463</v>
      </c>
      <c r="B143">
        <v>298</v>
      </c>
      <c r="C143" s="40" t="s">
        <v>2353</v>
      </c>
      <c r="D143" s="40" t="s">
        <v>2384</v>
      </c>
      <c r="E143" s="40" t="s">
        <v>1816</v>
      </c>
      <c r="F143" s="40" t="s">
        <v>2424</v>
      </c>
      <c r="G143" s="40" t="s">
        <v>2386</v>
      </c>
      <c r="H143" s="40" t="s">
        <v>2387</v>
      </c>
      <c r="I143" s="40" t="s">
        <v>2359</v>
      </c>
      <c r="J143" s="40" t="s">
        <v>2459</v>
      </c>
      <c r="L143" s="40" t="s">
        <v>2464</v>
      </c>
    </row>
    <row r="144" spans="1:12" x14ac:dyDescent="0.35">
      <c r="A144" s="40" t="s">
        <v>2461</v>
      </c>
      <c r="B144">
        <v>305</v>
      </c>
      <c r="C144" s="40" t="s">
        <v>2353</v>
      </c>
      <c r="D144" s="40" t="s">
        <v>2384</v>
      </c>
      <c r="E144" s="40" t="s">
        <v>1816</v>
      </c>
      <c r="F144" s="40" t="s">
        <v>2424</v>
      </c>
      <c r="G144" s="40" t="s">
        <v>2432</v>
      </c>
      <c r="H144" s="40" t="s">
        <v>2433</v>
      </c>
      <c r="I144" s="40" t="s">
        <v>2359</v>
      </c>
      <c r="J144" s="40" t="s">
        <v>2459</v>
      </c>
      <c r="L144" s="40" t="s">
        <v>2388</v>
      </c>
    </row>
    <row r="145" spans="1:12" x14ac:dyDescent="0.35">
      <c r="A145" s="40" t="s">
        <v>2465</v>
      </c>
      <c r="B145">
        <v>359</v>
      </c>
      <c r="C145" s="40" t="s">
        <v>2353</v>
      </c>
      <c r="D145" s="40" t="s">
        <v>2384</v>
      </c>
      <c r="E145" s="40" t="s">
        <v>1816</v>
      </c>
      <c r="F145" s="40" t="s">
        <v>2424</v>
      </c>
      <c r="G145" s="40" t="s">
        <v>2386</v>
      </c>
      <c r="H145" s="40" t="s">
        <v>2387</v>
      </c>
      <c r="I145" s="40" t="s">
        <v>2359</v>
      </c>
      <c r="J145" s="40" t="s">
        <v>2459</v>
      </c>
      <c r="L145" s="40" t="s">
        <v>2388</v>
      </c>
    </row>
    <row r="146" spans="1:12" x14ac:dyDescent="0.35">
      <c r="A146" s="40" t="s">
        <v>2651</v>
      </c>
      <c r="B146">
        <v>252</v>
      </c>
      <c r="C146" s="40" t="s">
        <v>2350</v>
      </c>
      <c r="D146" s="40" t="s">
        <v>2447</v>
      </c>
      <c r="E146" s="40" t="s">
        <v>1817</v>
      </c>
      <c r="F146" s="40" t="s">
        <v>2402</v>
      </c>
      <c r="G146" s="40" t="s">
        <v>2407</v>
      </c>
      <c r="H146" s="40" t="s">
        <v>2408</v>
      </c>
      <c r="I146" s="40" t="s">
        <v>2359</v>
      </c>
      <c r="J146" s="40" t="s">
        <v>2459</v>
      </c>
      <c r="L146" s="40" t="s">
        <v>2652</v>
      </c>
    </row>
    <row r="147" spans="1:12" x14ac:dyDescent="0.35">
      <c r="A147" s="40" t="s">
        <v>2466</v>
      </c>
      <c r="B147">
        <v>306</v>
      </c>
      <c r="C147" s="40" t="s">
        <v>2353</v>
      </c>
      <c r="D147" s="40" t="s">
        <v>2384</v>
      </c>
      <c r="E147" s="40" t="s">
        <v>1817</v>
      </c>
      <c r="F147" s="40" t="s">
        <v>2402</v>
      </c>
      <c r="G147" s="40" t="s">
        <v>2386</v>
      </c>
      <c r="H147" s="40" t="s">
        <v>2387</v>
      </c>
      <c r="I147" s="40" t="s">
        <v>2359</v>
      </c>
      <c r="J147" s="40" t="s">
        <v>2459</v>
      </c>
      <c r="L147" s="40" t="s">
        <v>2388</v>
      </c>
    </row>
    <row r="148" spans="1:12" x14ac:dyDescent="0.35">
      <c r="A148" s="40" t="s">
        <v>2653</v>
      </c>
      <c r="B148">
        <v>307</v>
      </c>
      <c r="C148" s="40" t="s">
        <v>2350</v>
      </c>
      <c r="D148" s="40" t="s">
        <v>2447</v>
      </c>
      <c r="E148" s="40" t="s">
        <v>1817</v>
      </c>
      <c r="F148" s="40" t="s">
        <v>2402</v>
      </c>
      <c r="G148" s="40" t="s">
        <v>2451</v>
      </c>
      <c r="H148" s="40" t="s">
        <v>2452</v>
      </c>
      <c r="I148" s="40" t="s">
        <v>2359</v>
      </c>
      <c r="J148" s="40" t="s">
        <v>2459</v>
      </c>
      <c r="L148" s="40" t="s">
        <v>2388</v>
      </c>
    </row>
    <row r="149" spans="1:12" x14ac:dyDescent="0.35">
      <c r="A149" s="40" t="s">
        <v>2467</v>
      </c>
      <c r="B149">
        <v>308</v>
      </c>
      <c r="C149" s="40" t="s">
        <v>2353</v>
      </c>
      <c r="D149" s="40" t="s">
        <v>2384</v>
      </c>
      <c r="E149" s="40" t="s">
        <v>1817</v>
      </c>
      <c r="F149" s="40" t="s">
        <v>2402</v>
      </c>
      <c r="G149" s="40" t="s">
        <v>2386</v>
      </c>
      <c r="H149" s="40" t="s">
        <v>2387</v>
      </c>
      <c r="I149" s="40" t="s">
        <v>2359</v>
      </c>
      <c r="J149" s="40" t="s">
        <v>2459</v>
      </c>
      <c r="L149" s="40" t="s">
        <v>2388</v>
      </c>
    </row>
    <row r="150" spans="1:12" x14ac:dyDescent="0.35">
      <c r="A150" s="40" t="s">
        <v>2468</v>
      </c>
      <c r="B150">
        <v>309</v>
      </c>
      <c r="C150" s="40" t="s">
        <v>2353</v>
      </c>
      <c r="D150" s="40" t="s">
        <v>2384</v>
      </c>
      <c r="E150" s="40" t="s">
        <v>1817</v>
      </c>
      <c r="F150" s="40" t="s">
        <v>2402</v>
      </c>
      <c r="G150" s="40" t="s">
        <v>2386</v>
      </c>
      <c r="H150" s="40" t="s">
        <v>2387</v>
      </c>
      <c r="I150" s="40" t="s">
        <v>2359</v>
      </c>
      <c r="J150" s="40" t="s">
        <v>2459</v>
      </c>
      <c r="L150" s="40" t="s">
        <v>2388</v>
      </c>
    </row>
    <row r="151" spans="1:12" x14ac:dyDescent="0.35">
      <c r="A151" s="40" t="s">
        <v>2654</v>
      </c>
      <c r="B151">
        <v>320</v>
      </c>
      <c r="C151" s="40" t="s">
        <v>2350</v>
      </c>
      <c r="D151" s="40" t="s">
        <v>2447</v>
      </c>
      <c r="E151" s="40" t="s">
        <v>1817</v>
      </c>
      <c r="F151" s="40" t="s">
        <v>2402</v>
      </c>
      <c r="G151" s="40" t="s">
        <v>2399</v>
      </c>
      <c r="H151" s="40" t="s">
        <v>2400</v>
      </c>
      <c r="I151" s="40" t="s">
        <v>2359</v>
      </c>
      <c r="J151" s="40" t="s">
        <v>2459</v>
      </c>
      <c r="L151" s="40" t="s">
        <v>2388</v>
      </c>
    </row>
    <row r="152" spans="1:12" x14ac:dyDescent="0.35">
      <c r="A152" s="40" t="s">
        <v>2655</v>
      </c>
      <c r="B152">
        <v>329</v>
      </c>
      <c r="C152" s="40" t="s">
        <v>2350</v>
      </c>
      <c r="D152" s="40" t="s">
        <v>2447</v>
      </c>
      <c r="E152" s="40" t="s">
        <v>1817</v>
      </c>
      <c r="F152" s="40" t="s">
        <v>2402</v>
      </c>
      <c r="G152" s="40" t="s">
        <v>2399</v>
      </c>
      <c r="H152" s="40" t="s">
        <v>2400</v>
      </c>
      <c r="I152" s="40" t="s">
        <v>2359</v>
      </c>
      <c r="J152" s="40" t="s">
        <v>2459</v>
      </c>
      <c r="L152" s="40" t="s">
        <v>2388</v>
      </c>
    </row>
    <row r="153" spans="1:12" x14ac:dyDescent="0.35">
      <c r="A153" s="40" t="s">
        <v>2656</v>
      </c>
      <c r="B153">
        <v>357</v>
      </c>
      <c r="C153" s="40" t="s">
        <v>2350</v>
      </c>
      <c r="D153" s="40" t="s">
        <v>2447</v>
      </c>
      <c r="E153" s="40" t="s">
        <v>1817</v>
      </c>
      <c r="F153" s="40" t="s">
        <v>2402</v>
      </c>
      <c r="G153" s="40" t="s">
        <v>2386</v>
      </c>
      <c r="H153" s="40" t="s">
        <v>2387</v>
      </c>
      <c r="I153" s="40" t="s">
        <v>2359</v>
      </c>
      <c r="J153" s="40" t="s">
        <v>2459</v>
      </c>
      <c r="L153" s="40" t="s">
        <v>2388</v>
      </c>
    </row>
    <row r="154" spans="1:12" x14ac:dyDescent="0.35">
      <c r="A154" s="40" t="s">
        <v>2542</v>
      </c>
      <c r="B154">
        <v>379</v>
      </c>
      <c r="C154" s="40" t="s">
        <v>2350</v>
      </c>
      <c r="D154" s="40" t="s">
        <v>2447</v>
      </c>
      <c r="E154" s="40" t="s">
        <v>1817</v>
      </c>
      <c r="F154" s="40" t="s">
        <v>2402</v>
      </c>
      <c r="G154" s="40" t="s">
        <v>2407</v>
      </c>
      <c r="H154" s="40" t="s">
        <v>2408</v>
      </c>
      <c r="I154" s="40" t="s">
        <v>2359</v>
      </c>
      <c r="J154" s="40" t="s">
        <v>2459</v>
      </c>
      <c r="L154" s="40" t="s">
        <v>2388</v>
      </c>
    </row>
    <row r="155" spans="1:12" x14ac:dyDescent="0.35">
      <c r="A155" s="40" t="s">
        <v>2469</v>
      </c>
      <c r="B155">
        <v>232</v>
      </c>
      <c r="C155" s="40" t="s">
        <v>2353</v>
      </c>
      <c r="D155" s="40" t="s">
        <v>2384</v>
      </c>
      <c r="E155" s="40" t="s">
        <v>1816</v>
      </c>
      <c r="F155" s="40" t="s">
        <v>2424</v>
      </c>
      <c r="G155" s="40" t="s">
        <v>2399</v>
      </c>
      <c r="H155" s="40" t="s">
        <v>2400</v>
      </c>
      <c r="I155" s="40" t="s">
        <v>2361</v>
      </c>
      <c r="J155" s="40" t="s">
        <v>2471</v>
      </c>
      <c r="L155" s="40" t="s">
        <v>2470</v>
      </c>
    </row>
    <row r="156" spans="1:12" x14ac:dyDescent="0.35">
      <c r="A156" s="40" t="s">
        <v>2472</v>
      </c>
      <c r="B156">
        <v>241</v>
      </c>
      <c r="C156" s="40" t="s">
        <v>2353</v>
      </c>
      <c r="D156" s="40" t="s">
        <v>2384</v>
      </c>
      <c r="E156" s="40" t="s">
        <v>1816</v>
      </c>
      <c r="F156" s="40" t="s">
        <v>2424</v>
      </c>
      <c r="G156" s="40" t="s">
        <v>2386</v>
      </c>
      <c r="H156" s="40" t="s">
        <v>2387</v>
      </c>
      <c r="I156" s="40" t="s">
        <v>2361</v>
      </c>
      <c r="J156" s="40" t="s">
        <v>2471</v>
      </c>
      <c r="L156" s="40" t="s">
        <v>2473</v>
      </c>
    </row>
    <row r="157" spans="1:12" x14ac:dyDescent="0.35">
      <c r="A157" s="40" t="s">
        <v>2474</v>
      </c>
      <c r="B157">
        <v>255</v>
      </c>
      <c r="C157" s="40" t="s">
        <v>2353</v>
      </c>
      <c r="D157" s="40" t="s">
        <v>2384</v>
      </c>
      <c r="E157" s="40" t="s">
        <v>1816</v>
      </c>
      <c r="F157" s="40" t="s">
        <v>2424</v>
      </c>
      <c r="G157" s="40" t="s">
        <v>2386</v>
      </c>
      <c r="H157" s="40" t="s">
        <v>2387</v>
      </c>
      <c r="I157" s="40" t="s">
        <v>2361</v>
      </c>
      <c r="J157" s="40" t="s">
        <v>2471</v>
      </c>
      <c r="L157" s="40" t="s">
        <v>2475</v>
      </c>
    </row>
    <row r="158" spans="1:12" x14ac:dyDescent="0.35">
      <c r="A158" s="40" t="s">
        <v>2476</v>
      </c>
      <c r="B158">
        <v>264</v>
      </c>
      <c r="C158" s="40" t="s">
        <v>2353</v>
      </c>
      <c r="D158" s="40" t="s">
        <v>2384</v>
      </c>
      <c r="E158" s="40" t="s">
        <v>1816</v>
      </c>
      <c r="F158" s="40" t="s">
        <v>2424</v>
      </c>
      <c r="G158" s="40" t="s">
        <v>2386</v>
      </c>
      <c r="H158" s="40" t="s">
        <v>2387</v>
      </c>
      <c r="I158" s="40" t="s">
        <v>2361</v>
      </c>
      <c r="J158" s="40" t="s">
        <v>2471</v>
      </c>
      <c r="L158" s="40" t="s">
        <v>2477</v>
      </c>
    </row>
    <row r="159" spans="1:12" x14ac:dyDescent="0.35">
      <c r="A159" s="40" t="s">
        <v>2478</v>
      </c>
      <c r="B159">
        <v>368</v>
      </c>
      <c r="C159" s="40" t="s">
        <v>2353</v>
      </c>
      <c r="D159" s="40" t="s">
        <v>2384</v>
      </c>
      <c r="E159" s="40" t="s">
        <v>1816</v>
      </c>
      <c r="F159" s="40" t="s">
        <v>2424</v>
      </c>
      <c r="G159" s="40" t="s">
        <v>2399</v>
      </c>
      <c r="H159" s="40" t="s">
        <v>2400</v>
      </c>
      <c r="I159" s="40" t="s">
        <v>2361</v>
      </c>
      <c r="J159" s="40" t="s">
        <v>2471</v>
      </c>
      <c r="L159" s="40" t="s">
        <v>2388</v>
      </c>
    </row>
    <row r="160" spans="1:12" x14ac:dyDescent="0.35">
      <c r="A160" s="40" t="s">
        <v>2474</v>
      </c>
      <c r="B160">
        <v>384</v>
      </c>
      <c r="C160" s="40" t="s">
        <v>2353</v>
      </c>
      <c r="D160" s="40" t="s">
        <v>2384</v>
      </c>
      <c r="E160" s="40" t="s">
        <v>1816</v>
      </c>
      <c r="F160" s="40" t="s">
        <v>2424</v>
      </c>
      <c r="G160" s="40" t="s">
        <v>2386</v>
      </c>
      <c r="H160" s="40" t="s">
        <v>2387</v>
      </c>
      <c r="I160" s="40" t="s">
        <v>2361</v>
      </c>
      <c r="J160" s="40" t="s">
        <v>2471</v>
      </c>
      <c r="L160" s="40" t="s">
        <v>2388</v>
      </c>
    </row>
    <row r="161" spans="1:12" x14ac:dyDescent="0.35">
      <c r="A161" s="40" t="s">
        <v>2657</v>
      </c>
      <c r="B161">
        <v>386</v>
      </c>
      <c r="C161" s="40" t="s">
        <v>2350</v>
      </c>
      <c r="D161" s="40" t="s">
        <v>2447</v>
      </c>
      <c r="E161" s="40" t="s">
        <v>1816</v>
      </c>
      <c r="F161" s="40" t="s">
        <v>2424</v>
      </c>
      <c r="G161" s="40" t="s">
        <v>2386</v>
      </c>
      <c r="H161" s="40" t="s">
        <v>2387</v>
      </c>
      <c r="I161" s="40" t="s">
        <v>2361</v>
      </c>
      <c r="J161" s="40" t="s">
        <v>2471</v>
      </c>
      <c r="L161" s="40" t="s">
        <v>2388</v>
      </c>
    </row>
    <row r="162" spans="1:12" x14ac:dyDescent="0.35">
      <c r="A162" s="40" t="s">
        <v>2479</v>
      </c>
      <c r="B162">
        <v>270</v>
      </c>
      <c r="C162" s="40" t="s">
        <v>2353</v>
      </c>
      <c r="D162" s="40" t="s">
        <v>2384</v>
      </c>
      <c r="E162" s="40" t="s">
        <v>1817</v>
      </c>
      <c r="F162" s="40" t="s">
        <v>2402</v>
      </c>
      <c r="G162" s="40" t="s">
        <v>2407</v>
      </c>
      <c r="H162" s="40" t="s">
        <v>2408</v>
      </c>
      <c r="I162" s="40" t="s">
        <v>2361</v>
      </c>
      <c r="J162" s="40" t="s">
        <v>2471</v>
      </c>
      <c r="L162" s="40" t="s">
        <v>2388</v>
      </c>
    </row>
    <row r="163" spans="1:12" x14ac:dyDescent="0.35">
      <c r="A163" s="40" t="s">
        <v>2480</v>
      </c>
      <c r="B163">
        <v>233</v>
      </c>
      <c r="C163" s="40" t="s">
        <v>2353</v>
      </c>
      <c r="D163" s="40" t="s">
        <v>2384</v>
      </c>
      <c r="E163" s="40" t="s">
        <v>1815</v>
      </c>
      <c r="F163" s="40" t="s">
        <v>2390</v>
      </c>
      <c r="G163" s="40" t="s">
        <v>2407</v>
      </c>
      <c r="H163" s="40" t="s">
        <v>2408</v>
      </c>
      <c r="I163" s="40" t="s">
        <v>2362</v>
      </c>
      <c r="J163" s="40" t="s">
        <v>2481</v>
      </c>
      <c r="L163" s="40" t="s">
        <v>2388</v>
      </c>
    </row>
    <row r="164" spans="1:12" x14ac:dyDescent="0.35">
      <c r="A164" s="40" t="s">
        <v>2658</v>
      </c>
      <c r="B164">
        <v>253</v>
      </c>
      <c r="C164" s="40" t="s">
        <v>2350</v>
      </c>
      <c r="D164" s="40" t="s">
        <v>2447</v>
      </c>
      <c r="E164" s="40" t="s">
        <v>1815</v>
      </c>
      <c r="F164" s="40" t="s">
        <v>2390</v>
      </c>
      <c r="G164" s="40" t="s">
        <v>2386</v>
      </c>
      <c r="H164" s="40" t="s">
        <v>2387</v>
      </c>
      <c r="I164" s="40" t="s">
        <v>2362</v>
      </c>
      <c r="J164" s="40" t="s">
        <v>2481</v>
      </c>
      <c r="L164" s="40" t="s">
        <v>2659</v>
      </c>
    </row>
    <row r="165" spans="1:12" x14ac:dyDescent="0.35">
      <c r="A165" s="40" t="s">
        <v>2660</v>
      </c>
      <c r="B165">
        <v>354</v>
      </c>
      <c r="C165" s="40" t="s">
        <v>2350</v>
      </c>
      <c r="D165" s="40" t="s">
        <v>2447</v>
      </c>
      <c r="E165" s="40" t="s">
        <v>1815</v>
      </c>
      <c r="F165" s="40" t="s">
        <v>2390</v>
      </c>
      <c r="G165" s="40" t="s">
        <v>2386</v>
      </c>
      <c r="H165" s="40" t="s">
        <v>2387</v>
      </c>
      <c r="I165" s="40" t="s">
        <v>2362</v>
      </c>
      <c r="J165" s="40" t="s">
        <v>2481</v>
      </c>
      <c r="L165" s="40" t="s">
        <v>2388</v>
      </c>
    </row>
    <row r="166" spans="1:12" x14ac:dyDescent="0.35">
      <c r="A166" s="40" t="s">
        <v>2482</v>
      </c>
      <c r="B166">
        <v>231</v>
      </c>
      <c r="C166" s="40" t="s">
        <v>2353</v>
      </c>
      <c r="D166" s="40" t="s">
        <v>2384</v>
      </c>
      <c r="E166" s="40" t="s">
        <v>1816</v>
      </c>
      <c r="F166" s="40" t="s">
        <v>2424</v>
      </c>
      <c r="G166" s="40" t="s">
        <v>2386</v>
      </c>
      <c r="H166" s="40" t="s">
        <v>2387</v>
      </c>
      <c r="I166" s="40" t="s">
        <v>2362</v>
      </c>
      <c r="J166" s="40" t="s">
        <v>2481</v>
      </c>
      <c r="L166" s="40" t="s">
        <v>2388</v>
      </c>
    </row>
    <row r="167" spans="1:12" x14ac:dyDescent="0.35">
      <c r="A167" s="40" t="s">
        <v>2483</v>
      </c>
      <c r="B167">
        <v>257</v>
      </c>
      <c r="C167" s="40" t="s">
        <v>2353</v>
      </c>
      <c r="D167" s="40" t="s">
        <v>2384</v>
      </c>
      <c r="E167" s="40" t="s">
        <v>1816</v>
      </c>
      <c r="F167" s="40" t="s">
        <v>2424</v>
      </c>
      <c r="G167" s="40" t="s">
        <v>2386</v>
      </c>
      <c r="H167" s="40" t="s">
        <v>2387</v>
      </c>
      <c r="I167" s="40" t="s">
        <v>2362</v>
      </c>
      <c r="J167" s="40" t="s">
        <v>2481</v>
      </c>
      <c r="L167" s="40" t="s">
        <v>2484</v>
      </c>
    </row>
    <row r="168" spans="1:12" x14ac:dyDescent="0.35">
      <c r="A168" s="40" t="s">
        <v>2485</v>
      </c>
      <c r="B168">
        <v>300</v>
      </c>
      <c r="C168" s="40" t="s">
        <v>2353</v>
      </c>
      <c r="D168" s="40" t="s">
        <v>2384</v>
      </c>
      <c r="E168" s="40" t="s">
        <v>1816</v>
      </c>
      <c r="F168" s="40" t="s">
        <v>2424</v>
      </c>
      <c r="G168" s="40" t="s">
        <v>2386</v>
      </c>
      <c r="H168" s="40" t="s">
        <v>2387</v>
      </c>
      <c r="I168" s="40" t="s">
        <v>2362</v>
      </c>
      <c r="J168" s="40" t="s">
        <v>2481</v>
      </c>
      <c r="L168" s="40" t="s">
        <v>2486</v>
      </c>
    </row>
    <row r="169" spans="1:12" x14ac:dyDescent="0.35">
      <c r="A169" s="40" t="s">
        <v>2487</v>
      </c>
      <c r="B169">
        <v>369</v>
      </c>
      <c r="C169" s="40" t="s">
        <v>2353</v>
      </c>
      <c r="D169" s="40" t="s">
        <v>2384</v>
      </c>
      <c r="E169" s="40" t="s">
        <v>1816</v>
      </c>
      <c r="F169" s="40" t="s">
        <v>2424</v>
      </c>
      <c r="G169" s="40" t="s">
        <v>2399</v>
      </c>
      <c r="H169" s="40" t="s">
        <v>2400</v>
      </c>
      <c r="I169" s="40" t="s">
        <v>2362</v>
      </c>
      <c r="J169" s="40" t="s">
        <v>2481</v>
      </c>
      <c r="L169" s="40" t="s">
        <v>2388</v>
      </c>
    </row>
    <row r="170" spans="1:12" x14ac:dyDescent="0.35">
      <c r="A170" s="40" t="s">
        <v>2488</v>
      </c>
      <c r="B170">
        <v>234</v>
      </c>
      <c r="C170" s="40" t="s">
        <v>2353</v>
      </c>
      <c r="D170" s="40" t="s">
        <v>2384</v>
      </c>
      <c r="E170" s="40" t="s">
        <v>1817</v>
      </c>
      <c r="F170" s="40" t="s">
        <v>2402</v>
      </c>
      <c r="G170" s="40" t="s">
        <v>2407</v>
      </c>
      <c r="H170" s="40" t="s">
        <v>2408</v>
      </c>
      <c r="I170" s="40" t="s">
        <v>2362</v>
      </c>
      <c r="J170" s="40" t="s">
        <v>2481</v>
      </c>
      <c r="L170" s="40" t="s">
        <v>2489</v>
      </c>
    </row>
    <row r="171" spans="1:12" x14ac:dyDescent="0.35">
      <c r="A171" s="40" t="s">
        <v>2490</v>
      </c>
      <c r="B171">
        <v>256</v>
      </c>
      <c r="C171" s="40" t="s">
        <v>2353</v>
      </c>
      <c r="D171" s="40" t="s">
        <v>2384</v>
      </c>
      <c r="E171" s="40" t="s">
        <v>1817</v>
      </c>
      <c r="F171" s="40" t="s">
        <v>2402</v>
      </c>
      <c r="G171" s="40" t="s">
        <v>2399</v>
      </c>
      <c r="H171" s="40" t="s">
        <v>2400</v>
      </c>
      <c r="I171" s="40" t="s">
        <v>2362</v>
      </c>
      <c r="J171" s="40" t="s">
        <v>2481</v>
      </c>
      <c r="L171" s="40" t="s">
        <v>2491</v>
      </c>
    </row>
    <row r="172" spans="1:12" x14ac:dyDescent="0.35">
      <c r="A172" s="40" t="s">
        <v>2492</v>
      </c>
      <c r="B172">
        <v>259</v>
      </c>
      <c r="C172" s="40" t="s">
        <v>2353</v>
      </c>
      <c r="D172" s="40" t="s">
        <v>2384</v>
      </c>
      <c r="E172" s="40" t="s">
        <v>1817</v>
      </c>
      <c r="F172" s="40" t="s">
        <v>2402</v>
      </c>
      <c r="G172" s="40" t="s">
        <v>2407</v>
      </c>
      <c r="H172" s="40" t="s">
        <v>2408</v>
      </c>
      <c r="I172" s="40" t="s">
        <v>2362</v>
      </c>
      <c r="J172" s="40" t="s">
        <v>2481</v>
      </c>
      <c r="L172" s="40" t="s">
        <v>2493</v>
      </c>
    </row>
    <row r="173" spans="1:12" x14ac:dyDescent="0.35">
      <c r="A173" s="40" t="s">
        <v>2494</v>
      </c>
      <c r="B173">
        <v>261</v>
      </c>
      <c r="C173" s="40" t="s">
        <v>2353</v>
      </c>
      <c r="D173" s="40" t="s">
        <v>2384</v>
      </c>
      <c r="E173" s="40" t="s">
        <v>1817</v>
      </c>
      <c r="F173" s="40" t="s">
        <v>2402</v>
      </c>
      <c r="G173" s="40" t="s">
        <v>2407</v>
      </c>
      <c r="H173" s="40" t="s">
        <v>2408</v>
      </c>
      <c r="I173" s="40" t="s">
        <v>2362</v>
      </c>
      <c r="J173" s="40" t="s">
        <v>2481</v>
      </c>
      <c r="L173" s="40" t="s">
        <v>2495</v>
      </c>
    </row>
    <row r="174" spans="1:12" x14ac:dyDescent="0.35">
      <c r="A174" s="40" t="s">
        <v>2496</v>
      </c>
      <c r="B174">
        <v>266</v>
      </c>
      <c r="C174" s="40" t="s">
        <v>2353</v>
      </c>
      <c r="D174" s="40" t="s">
        <v>2384</v>
      </c>
      <c r="E174" s="40" t="s">
        <v>1817</v>
      </c>
      <c r="F174" s="40" t="s">
        <v>2402</v>
      </c>
      <c r="G174" s="40" t="s">
        <v>2407</v>
      </c>
      <c r="H174" s="40" t="s">
        <v>2408</v>
      </c>
      <c r="I174" s="40" t="s">
        <v>2362</v>
      </c>
      <c r="J174" s="40" t="s">
        <v>2481</v>
      </c>
      <c r="L174" s="40" t="s">
        <v>2497</v>
      </c>
    </row>
    <row r="175" spans="1:12" x14ac:dyDescent="0.35">
      <c r="A175" s="40" t="s">
        <v>2498</v>
      </c>
      <c r="B175">
        <v>281</v>
      </c>
      <c r="C175" s="40" t="s">
        <v>2353</v>
      </c>
      <c r="D175" s="40" t="s">
        <v>2384</v>
      </c>
      <c r="E175" s="40" t="s">
        <v>1817</v>
      </c>
      <c r="F175" s="40" t="s">
        <v>2402</v>
      </c>
      <c r="G175" s="40" t="s">
        <v>2407</v>
      </c>
      <c r="H175" s="40" t="s">
        <v>2408</v>
      </c>
      <c r="I175" s="40" t="s">
        <v>2362</v>
      </c>
      <c r="J175" s="40" t="s">
        <v>2481</v>
      </c>
      <c r="K175">
        <v>987654321</v>
      </c>
      <c r="L175" s="40" t="s">
        <v>2499</v>
      </c>
    </row>
    <row r="176" spans="1:12" x14ac:dyDescent="0.35">
      <c r="A176" s="40" t="s">
        <v>2479</v>
      </c>
      <c r="B176">
        <v>294</v>
      </c>
      <c r="C176" s="40" t="s">
        <v>2353</v>
      </c>
      <c r="D176" s="40" t="s">
        <v>2384</v>
      </c>
      <c r="E176" s="40" t="s">
        <v>1817</v>
      </c>
      <c r="F176" s="40" t="s">
        <v>2402</v>
      </c>
      <c r="G176" s="40" t="s">
        <v>2451</v>
      </c>
      <c r="H176" s="40" t="s">
        <v>2452</v>
      </c>
      <c r="I176" s="40" t="s">
        <v>2362</v>
      </c>
      <c r="J176" s="40" t="s">
        <v>2481</v>
      </c>
      <c r="L176" s="40" t="s">
        <v>2388</v>
      </c>
    </row>
    <row r="177" spans="1:12" x14ac:dyDescent="0.35">
      <c r="A177" s="40" t="s">
        <v>2500</v>
      </c>
      <c r="B177">
        <v>310</v>
      </c>
      <c r="C177" s="40" t="s">
        <v>2353</v>
      </c>
      <c r="D177" s="40" t="s">
        <v>2384</v>
      </c>
      <c r="E177" s="40" t="s">
        <v>1817</v>
      </c>
      <c r="F177" s="40" t="s">
        <v>2402</v>
      </c>
      <c r="G177" s="40" t="s">
        <v>2451</v>
      </c>
      <c r="H177" s="40" t="s">
        <v>2452</v>
      </c>
      <c r="I177" s="40" t="s">
        <v>2362</v>
      </c>
      <c r="J177" s="40" t="s">
        <v>2481</v>
      </c>
      <c r="L177" s="40" t="s">
        <v>2388</v>
      </c>
    </row>
    <row r="178" spans="1:12" x14ac:dyDescent="0.35">
      <c r="A178" s="40" t="s">
        <v>2501</v>
      </c>
      <c r="B178">
        <v>317</v>
      </c>
      <c r="C178" s="40" t="s">
        <v>2353</v>
      </c>
      <c r="D178" s="40" t="s">
        <v>2384</v>
      </c>
      <c r="E178" s="40" t="s">
        <v>1817</v>
      </c>
      <c r="F178" s="40" t="s">
        <v>2402</v>
      </c>
      <c r="G178" s="40" t="s">
        <v>2386</v>
      </c>
      <c r="H178" s="40" t="s">
        <v>2387</v>
      </c>
      <c r="I178" s="40" t="s">
        <v>2362</v>
      </c>
      <c r="J178" s="40" t="s">
        <v>2481</v>
      </c>
      <c r="L178" s="40" t="s">
        <v>2388</v>
      </c>
    </row>
    <row r="179" spans="1:12" x14ac:dyDescent="0.35">
      <c r="A179" s="40" t="s">
        <v>2502</v>
      </c>
      <c r="B179">
        <v>341</v>
      </c>
      <c r="C179" s="40" t="s">
        <v>2353</v>
      </c>
      <c r="D179" s="40" t="s">
        <v>2384</v>
      </c>
      <c r="E179" s="40" t="s">
        <v>1817</v>
      </c>
      <c r="F179" s="40" t="s">
        <v>2402</v>
      </c>
      <c r="G179" s="40" t="s">
        <v>2407</v>
      </c>
      <c r="H179" s="40" t="s">
        <v>2408</v>
      </c>
      <c r="I179" s="40" t="s">
        <v>2362</v>
      </c>
      <c r="J179" s="40" t="s">
        <v>2481</v>
      </c>
      <c r="L179" s="40" t="s">
        <v>2388</v>
      </c>
    </row>
    <row r="180" spans="1:12" x14ac:dyDescent="0.35">
      <c r="A180" s="40" t="s">
        <v>2661</v>
      </c>
      <c r="B180">
        <v>353</v>
      </c>
      <c r="C180" s="40" t="s">
        <v>2350</v>
      </c>
      <c r="D180" s="40" t="s">
        <v>2447</v>
      </c>
      <c r="E180" s="40" t="s">
        <v>1817</v>
      </c>
      <c r="F180" s="40" t="s">
        <v>2402</v>
      </c>
      <c r="G180" s="40" t="s">
        <v>2386</v>
      </c>
      <c r="H180" s="40" t="s">
        <v>2387</v>
      </c>
      <c r="I180" s="40" t="s">
        <v>2362</v>
      </c>
      <c r="J180" s="40" t="s">
        <v>2481</v>
      </c>
      <c r="L180" s="40" t="s">
        <v>2388</v>
      </c>
    </row>
    <row r="181" spans="1:12" x14ac:dyDescent="0.35">
      <c r="A181" s="40" t="s">
        <v>2503</v>
      </c>
      <c r="B181">
        <v>360</v>
      </c>
      <c r="C181" s="40" t="s">
        <v>2353</v>
      </c>
      <c r="D181" s="40" t="s">
        <v>2384</v>
      </c>
      <c r="E181" s="40" t="s">
        <v>1817</v>
      </c>
      <c r="F181" s="40" t="s">
        <v>2402</v>
      </c>
      <c r="G181" s="40" t="s">
        <v>2432</v>
      </c>
      <c r="H181" s="40" t="s">
        <v>2433</v>
      </c>
      <c r="I181" s="40" t="s">
        <v>2362</v>
      </c>
      <c r="J181" s="40" t="s">
        <v>2481</v>
      </c>
      <c r="L181" s="40" t="s">
        <v>2388</v>
      </c>
    </row>
    <row r="182" spans="1:12" x14ac:dyDescent="0.35">
      <c r="A182" s="40" t="s">
        <v>2504</v>
      </c>
      <c r="B182">
        <v>370</v>
      </c>
      <c r="C182" s="40" t="s">
        <v>2353</v>
      </c>
      <c r="D182" s="40" t="s">
        <v>2384</v>
      </c>
      <c r="E182" s="40" t="s">
        <v>1817</v>
      </c>
      <c r="F182" s="40" t="s">
        <v>2402</v>
      </c>
      <c r="G182" s="40" t="s">
        <v>2407</v>
      </c>
      <c r="H182" s="40" t="s">
        <v>2408</v>
      </c>
      <c r="I182" s="40" t="s">
        <v>2362</v>
      </c>
      <c r="J182" s="40" t="s">
        <v>2481</v>
      </c>
      <c r="L182" s="40" t="s">
        <v>2388</v>
      </c>
    </row>
    <row r="183" spans="1:12" x14ac:dyDescent="0.35">
      <c r="A183" s="40" t="s">
        <v>2731</v>
      </c>
      <c r="B183">
        <v>371</v>
      </c>
      <c r="C183" s="40" t="s">
        <v>2353</v>
      </c>
      <c r="D183" s="40" t="s">
        <v>2384</v>
      </c>
      <c r="E183" s="40" t="s">
        <v>1817</v>
      </c>
      <c r="F183" s="40" t="s">
        <v>2402</v>
      </c>
      <c r="G183" s="40" t="s">
        <v>2386</v>
      </c>
      <c r="H183" s="40" t="s">
        <v>2387</v>
      </c>
      <c r="I183" s="40" t="s">
        <v>2362</v>
      </c>
      <c r="J183" s="40" t="s">
        <v>2481</v>
      </c>
      <c r="L183" s="40" t="s">
        <v>2388</v>
      </c>
    </row>
    <row r="184" spans="1:12" x14ac:dyDescent="0.35">
      <c r="A184" s="40" t="s">
        <v>2505</v>
      </c>
      <c r="B184">
        <v>238</v>
      </c>
      <c r="C184" s="40" t="s">
        <v>2353</v>
      </c>
      <c r="D184" s="40" t="s">
        <v>2384</v>
      </c>
      <c r="E184" s="40" t="s">
        <v>1815</v>
      </c>
      <c r="F184" s="40" t="s">
        <v>2390</v>
      </c>
      <c r="G184" s="40" t="s">
        <v>2407</v>
      </c>
      <c r="H184" s="40" t="s">
        <v>2408</v>
      </c>
      <c r="I184" s="40" t="s">
        <v>2360</v>
      </c>
      <c r="J184" s="40" t="s">
        <v>2507</v>
      </c>
      <c r="L184" s="40" t="s">
        <v>2506</v>
      </c>
    </row>
    <row r="185" spans="1:12" x14ac:dyDescent="0.35">
      <c r="A185" s="40" t="s">
        <v>2508</v>
      </c>
      <c r="B185">
        <v>258</v>
      </c>
      <c r="C185" s="40" t="s">
        <v>2353</v>
      </c>
      <c r="D185" s="40" t="s">
        <v>2384</v>
      </c>
      <c r="E185" s="40" t="s">
        <v>1816</v>
      </c>
      <c r="F185" s="40" t="s">
        <v>2424</v>
      </c>
      <c r="G185" s="40" t="s">
        <v>2386</v>
      </c>
      <c r="H185" s="40" t="s">
        <v>2387</v>
      </c>
      <c r="I185" s="40" t="s">
        <v>2360</v>
      </c>
      <c r="J185" s="40" t="s">
        <v>2507</v>
      </c>
      <c r="L185" s="40" t="s">
        <v>2509</v>
      </c>
    </row>
    <row r="186" spans="1:12" x14ac:dyDescent="0.35">
      <c r="A186" s="40" t="s">
        <v>2510</v>
      </c>
      <c r="B186">
        <v>361</v>
      </c>
      <c r="C186" s="40" t="s">
        <v>2353</v>
      </c>
      <c r="D186" s="40" t="s">
        <v>2384</v>
      </c>
      <c r="E186" s="40" t="s">
        <v>1815</v>
      </c>
      <c r="F186" s="40" t="s">
        <v>2390</v>
      </c>
      <c r="G186" s="40" t="s">
        <v>2432</v>
      </c>
      <c r="H186" s="40" t="s">
        <v>2433</v>
      </c>
      <c r="I186" s="40" t="s">
        <v>2366</v>
      </c>
      <c r="J186" s="40" t="s">
        <v>2511</v>
      </c>
      <c r="L186" s="40" t="s">
        <v>2388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E4D-DE90-4E8D-97E9-66E66AF4FC44}">
  <dimension ref="A1:AA392"/>
  <sheetViews>
    <sheetView tabSelected="1" workbookViewId="0">
      <pane ySplit="1" topLeftCell="A2" activePane="bottomLeft" state="frozen"/>
      <selection activeCell="F1" sqref="F1"/>
      <selection pane="bottomLeft" activeCell="X1" sqref="X1:Y392"/>
    </sheetView>
  </sheetViews>
  <sheetFormatPr baseColWidth="10" defaultRowHeight="14.5" x14ac:dyDescent="0.35"/>
  <cols>
    <col min="2" max="2" width="12.1796875" bestFit="1" customWidth="1"/>
    <col min="4" max="4" width="14.7265625" bestFit="1" customWidth="1"/>
    <col min="6" max="7" width="22.453125" customWidth="1"/>
    <col min="8" max="8" width="39.26953125" bestFit="1" customWidth="1"/>
    <col min="9" max="9" width="14.26953125" bestFit="1" customWidth="1"/>
    <col min="10" max="10" width="12.1796875" bestFit="1" customWidth="1"/>
    <col min="11" max="13" width="13.453125" bestFit="1" customWidth="1"/>
    <col min="14" max="14" width="34.1796875" bestFit="1" customWidth="1"/>
    <col min="15" max="15" width="12.1796875" bestFit="1" customWidth="1"/>
    <col min="16" max="16" width="23.54296875" customWidth="1"/>
    <col min="17" max="17" width="37.26953125" bestFit="1" customWidth="1"/>
    <col min="18" max="18" width="37.26953125" customWidth="1"/>
    <col min="19" max="19" width="32.54296875" bestFit="1" customWidth="1"/>
    <col min="20" max="20" width="32.54296875" customWidth="1"/>
    <col min="21" max="22" width="27.7265625" customWidth="1"/>
    <col min="23" max="23" width="39" bestFit="1" customWidth="1"/>
    <col min="24" max="24" width="14.26953125" bestFit="1" customWidth="1"/>
    <col min="25" max="25" width="48.54296875" bestFit="1" customWidth="1"/>
  </cols>
  <sheetData>
    <row r="1" spans="1:27" ht="44" thickBot="1" x14ac:dyDescent="0.4">
      <c r="A1" s="4" t="s">
        <v>1819</v>
      </c>
      <c r="B1" s="4" t="s">
        <v>1733</v>
      </c>
      <c r="C1" s="4" t="s">
        <v>1730</v>
      </c>
      <c r="D1" s="4" t="s">
        <v>1820</v>
      </c>
      <c r="E1" s="4" t="s">
        <v>1737</v>
      </c>
      <c r="F1" s="4" t="s">
        <v>1738</v>
      </c>
      <c r="G1" s="4" t="s">
        <v>1739</v>
      </c>
      <c r="H1" s="4" t="s">
        <v>1740</v>
      </c>
      <c r="I1" s="4" t="s">
        <v>2349</v>
      </c>
      <c r="J1" s="4" t="s">
        <v>1742</v>
      </c>
      <c r="K1" s="4" t="s">
        <v>1743</v>
      </c>
      <c r="L1" s="4" t="s">
        <v>1744</v>
      </c>
      <c r="M1" s="4" t="s">
        <v>1745</v>
      </c>
      <c r="N1" s="4" t="s">
        <v>1746</v>
      </c>
      <c r="O1" s="4" t="s">
        <v>1747</v>
      </c>
      <c r="P1" s="4"/>
      <c r="Q1" s="4" t="s">
        <v>1748</v>
      </c>
      <c r="R1" s="4"/>
      <c r="S1" s="4" t="s">
        <v>1749</v>
      </c>
      <c r="T1" s="4" t="s">
        <v>2356</v>
      </c>
      <c r="U1" s="4" t="s">
        <v>1760</v>
      </c>
      <c r="V1" s="4"/>
      <c r="W1" s="4" t="s">
        <v>1751</v>
      </c>
      <c r="X1" s="4" t="s">
        <v>1752</v>
      </c>
      <c r="Y1" s="4" t="s">
        <v>1753</v>
      </c>
      <c r="Z1" s="4" t="s">
        <v>1754</v>
      </c>
      <c r="AA1" s="4" t="s">
        <v>2351</v>
      </c>
    </row>
    <row r="2" spans="1:27" x14ac:dyDescent="0.35">
      <c r="A2" s="5" t="s">
        <v>1815</v>
      </c>
      <c r="B2" s="1">
        <v>56931869027</v>
      </c>
      <c r="C2" s="6" t="s">
        <v>0</v>
      </c>
      <c r="D2" s="7">
        <v>43720</v>
      </c>
      <c r="E2" s="6" t="s">
        <v>1821</v>
      </c>
      <c r="F2" s="71" t="s">
        <v>1823</v>
      </c>
      <c r="G2" s="71" t="s">
        <v>1825</v>
      </c>
      <c r="H2" s="1" t="s">
        <v>5</v>
      </c>
      <c r="I2" s="9">
        <v>43720</v>
      </c>
      <c r="J2" s="7">
        <f t="shared" ref="J2:J65" ca="1" si="0">TODAY()</f>
        <v>44749</v>
      </c>
      <c r="K2" s="8">
        <f t="shared" ref="K2:K65" ca="1" si="1">DATEDIF(I2,J2,"M")</f>
        <v>33</v>
      </c>
      <c r="L2" s="10">
        <f t="shared" ref="L2:L65" ca="1" si="2">K2-18</f>
        <v>15</v>
      </c>
      <c r="M2" s="7" t="str">
        <f t="shared" ref="M2:M65" ca="1" si="3">IF(L2&gt;0,"Terminado","En Arriendo")</f>
        <v>Terminado</v>
      </c>
      <c r="N2" s="1" t="s">
        <v>6</v>
      </c>
      <c r="O2" s="1" t="s">
        <v>7</v>
      </c>
      <c r="P2" s="1" t="e">
        <f>VLOOKUP(Q2,usuarios__5[#All],2,FALSE)</f>
        <v>#N/A</v>
      </c>
      <c r="Q2" s="1" t="s">
        <v>8</v>
      </c>
      <c r="R2" s="1"/>
      <c r="S2" s="1" t="s">
        <v>9</v>
      </c>
      <c r="T2" s="1" t="s">
        <v>2365</v>
      </c>
      <c r="U2" s="11"/>
      <c r="V2" s="11"/>
      <c r="W2" s="1" t="s">
        <v>11</v>
      </c>
      <c r="X2" s="11">
        <v>120202</v>
      </c>
      <c r="Y2" s="1" t="s">
        <v>12</v>
      </c>
      <c r="Z2" s="12" t="s">
        <v>13</v>
      </c>
      <c r="AA2" s="30" t="s">
        <v>2350</v>
      </c>
    </row>
    <row r="3" spans="1:27" x14ac:dyDescent="0.35">
      <c r="A3" s="5" t="s">
        <v>1815</v>
      </c>
      <c r="B3" s="2">
        <v>56931913165</v>
      </c>
      <c r="C3" s="14" t="s">
        <v>0</v>
      </c>
      <c r="D3" s="15">
        <v>43713</v>
      </c>
      <c r="E3" s="6" t="s">
        <v>1821</v>
      </c>
      <c r="F3" s="72" t="s">
        <v>1824</v>
      </c>
      <c r="G3" s="72" t="s">
        <v>1826</v>
      </c>
      <c r="H3" s="2" t="s">
        <v>16</v>
      </c>
      <c r="I3" s="17">
        <v>43713</v>
      </c>
      <c r="J3" s="7">
        <f t="shared" ca="1" si="0"/>
        <v>44749</v>
      </c>
      <c r="K3" s="16">
        <f t="shared" ca="1" si="1"/>
        <v>34</v>
      </c>
      <c r="L3" s="18">
        <f t="shared" ca="1" si="2"/>
        <v>16</v>
      </c>
      <c r="M3" s="15" t="str">
        <f t="shared" ca="1" si="3"/>
        <v>Terminado</v>
      </c>
      <c r="N3" s="2" t="s">
        <v>6</v>
      </c>
      <c r="O3" s="2" t="s">
        <v>7</v>
      </c>
      <c r="P3" s="1" t="e">
        <f>VLOOKUP(Q3,usuarios__5[#All],2,FALSE)</f>
        <v>#N/A</v>
      </c>
      <c r="Q3" s="2" t="s">
        <v>17</v>
      </c>
      <c r="R3" s="2"/>
      <c r="S3" s="2" t="s">
        <v>17</v>
      </c>
      <c r="T3" s="1" t="s">
        <v>2365</v>
      </c>
      <c r="U3" s="19"/>
      <c r="V3" s="19"/>
      <c r="W3" s="2" t="s">
        <v>11</v>
      </c>
      <c r="X3" s="19">
        <v>120013</v>
      </c>
      <c r="Y3" s="2" t="s">
        <v>18</v>
      </c>
      <c r="Z3" s="20" t="s">
        <v>13</v>
      </c>
      <c r="AA3" s="30" t="s">
        <v>2350</v>
      </c>
    </row>
    <row r="4" spans="1:27" x14ac:dyDescent="0.35">
      <c r="A4" s="5" t="s">
        <v>1815</v>
      </c>
      <c r="B4" s="1">
        <v>56931948921</v>
      </c>
      <c r="C4" s="6" t="s">
        <v>0</v>
      </c>
      <c r="D4" s="7">
        <v>43684</v>
      </c>
      <c r="E4" s="6" t="s">
        <v>1821</v>
      </c>
      <c r="F4" s="71" t="s">
        <v>1827</v>
      </c>
      <c r="G4" s="71" t="s">
        <v>1828</v>
      </c>
      <c r="H4" s="1" t="s">
        <v>21</v>
      </c>
      <c r="I4" s="9">
        <v>43684</v>
      </c>
      <c r="J4" s="7">
        <f t="shared" ca="1" si="0"/>
        <v>44749</v>
      </c>
      <c r="K4" s="8">
        <f t="shared" ca="1" si="1"/>
        <v>35</v>
      </c>
      <c r="L4" s="10">
        <f t="shared" ca="1" si="2"/>
        <v>17</v>
      </c>
      <c r="M4" s="7" t="str">
        <f t="shared" ca="1" si="3"/>
        <v>Terminado</v>
      </c>
      <c r="N4" s="1" t="s">
        <v>6</v>
      </c>
      <c r="O4" s="1" t="s">
        <v>7</v>
      </c>
      <c r="P4" s="1" t="e">
        <f>VLOOKUP(Q4,usuarios__5[#All],2,FALSE)</f>
        <v>#N/A</v>
      </c>
      <c r="Q4" s="1" t="s">
        <v>22</v>
      </c>
      <c r="R4" s="1"/>
      <c r="S4" s="1" t="s">
        <v>22</v>
      </c>
      <c r="T4" s="1" t="s">
        <v>2365</v>
      </c>
      <c r="U4" s="11"/>
      <c r="V4" s="11"/>
      <c r="W4" s="1" t="s">
        <v>11</v>
      </c>
      <c r="X4" s="11">
        <v>120225</v>
      </c>
      <c r="Y4" s="1" t="s">
        <v>23</v>
      </c>
      <c r="Z4" s="12" t="s">
        <v>13</v>
      </c>
      <c r="AA4" s="30" t="s">
        <v>2350</v>
      </c>
    </row>
    <row r="5" spans="1:27" x14ac:dyDescent="0.35">
      <c r="A5" s="5" t="s">
        <v>1815</v>
      </c>
      <c r="B5" s="2">
        <v>56932027020</v>
      </c>
      <c r="C5" s="14" t="s">
        <v>0</v>
      </c>
      <c r="D5" s="15">
        <v>43797</v>
      </c>
      <c r="E5" s="6" t="s">
        <v>1821</v>
      </c>
      <c r="F5" s="72" t="s">
        <v>1829</v>
      </c>
      <c r="G5" s="72" t="s">
        <v>1830</v>
      </c>
      <c r="H5" s="2" t="s">
        <v>5</v>
      </c>
      <c r="I5" s="17">
        <v>43797</v>
      </c>
      <c r="J5" s="7">
        <f t="shared" ca="1" si="0"/>
        <v>44749</v>
      </c>
      <c r="K5" s="16">
        <f t="shared" ca="1" si="1"/>
        <v>31</v>
      </c>
      <c r="L5" s="18">
        <f t="shared" ca="1" si="2"/>
        <v>13</v>
      </c>
      <c r="M5" s="15" t="str">
        <f t="shared" ca="1" si="3"/>
        <v>Terminado</v>
      </c>
      <c r="N5" s="2" t="s">
        <v>26</v>
      </c>
      <c r="O5" s="2" t="s">
        <v>7</v>
      </c>
      <c r="P5" s="1">
        <f>VLOOKUP(Q5,usuarios__5[#All],2,FALSE)</f>
        <v>304</v>
      </c>
      <c r="Q5" s="41" t="s">
        <v>27</v>
      </c>
      <c r="R5" s="41"/>
      <c r="S5" s="2" t="s">
        <v>28</v>
      </c>
      <c r="T5" s="1" t="s">
        <v>2365</v>
      </c>
      <c r="U5" s="19"/>
      <c r="V5" s="19"/>
      <c r="W5" s="2" t="s">
        <v>29</v>
      </c>
      <c r="X5" s="19">
        <v>120003</v>
      </c>
      <c r="Y5" s="2" t="s">
        <v>30</v>
      </c>
      <c r="Z5" s="20" t="s">
        <v>13</v>
      </c>
      <c r="AA5" s="30" t="s">
        <v>2350</v>
      </c>
    </row>
    <row r="6" spans="1:27" x14ac:dyDescent="0.35">
      <c r="A6" s="5" t="s">
        <v>1815</v>
      </c>
      <c r="B6" s="1">
        <v>56932290174</v>
      </c>
      <c r="C6" s="6" t="s">
        <v>0</v>
      </c>
      <c r="D6" s="7">
        <v>43837</v>
      </c>
      <c r="E6" s="6" t="s">
        <v>1821</v>
      </c>
      <c r="F6" s="71" t="s">
        <v>1831</v>
      </c>
      <c r="G6" s="71" t="s">
        <v>1832</v>
      </c>
      <c r="H6" s="1" t="s">
        <v>21</v>
      </c>
      <c r="I6" s="9">
        <v>43837</v>
      </c>
      <c r="J6" s="7">
        <f t="shared" ca="1" si="0"/>
        <v>44749</v>
      </c>
      <c r="K6" s="8">
        <f t="shared" ca="1" si="1"/>
        <v>30</v>
      </c>
      <c r="L6" s="10">
        <f t="shared" ca="1" si="2"/>
        <v>12</v>
      </c>
      <c r="M6" s="7" t="str">
        <f t="shared" ca="1" si="3"/>
        <v>Terminado</v>
      </c>
      <c r="N6" s="1" t="s">
        <v>6</v>
      </c>
      <c r="O6" s="1" t="s">
        <v>7</v>
      </c>
      <c r="P6" s="1" t="e">
        <f>VLOOKUP(Q6,usuarios__5[#All],2,FALSE)</f>
        <v>#N/A</v>
      </c>
      <c r="Q6" s="1" t="s">
        <v>33</v>
      </c>
      <c r="R6" s="1"/>
      <c r="S6" s="1" t="s">
        <v>34</v>
      </c>
      <c r="T6" s="1" t="s">
        <v>2365</v>
      </c>
      <c r="U6" s="11"/>
      <c r="V6" s="11"/>
      <c r="W6" s="1" t="s">
        <v>36</v>
      </c>
      <c r="X6" s="11">
        <v>120007</v>
      </c>
      <c r="Y6" s="1" t="s">
        <v>37</v>
      </c>
      <c r="Z6" s="12" t="s">
        <v>13</v>
      </c>
      <c r="AA6" s="30" t="s">
        <v>2350</v>
      </c>
    </row>
    <row r="7" spans="1:27" x14ac:dyDescent="0.35">
      <c r="A7" s="5" t="s">
        <v>1815</v>
      </c>
      <c r="B7" s="2">
        <v>56932453479</v>
      </c>
      <c r="C7" s="14" t="s">
        <v>0</v>
      </c>
      <c r="D7" s="15">
        <v>44068</v>
      </c>
      <c r="E7" s="6" t="s">
        <v>1821</v>
      </c>
      <c r="F7" s="72" t="s">
        <v>1833</v>
      </c>
      <c r="G7" s="72" t="s">
        <v>1834</v>
      </c>
      <c r="H7" s="2" t="s">
        <v>40</v>
      </c>
      <c r="I7" s="17">
        <v>44068</v>
      </c>
      <c r="J7" s="7">
        <f t="shared" ca="1" si="0"/>
        <v>44749</v>
      </c>
      <c r="K7" s="16">
        <f t="shared" ca="1" si="1"/>
        <v>22</v>
      </c>
      <c r="L7" s="18">
        <f t="shared" ca="1" si="2"/>
        <v>4</v>
      </c>
      <c r="M7" s="15" t="str">
        <f t="shared" ca="1" si="3"/>
        <v>Terminado</v>
      </c>
      <c r="N7" s="2" t="s">
        <v>6</v>
      </c>
      <c r="O7" s="2" t="s">
        <v>7</v>
      </c>
      <c r="P7" s="1">
        <f>VLOOKUP(Q7,usuarios__5[#All],2,FALSE)</f>
        <v>349</v>
      </c>
      <c r="Q7" s="2" t="s">
        <v>41</v>
      </c>
      <c r="R7" s="2"/>
      <c r="S7" s="2" t="s">
        <v>42</v>
      </c>
      <c r="T7" s="1" t="s">
        <v>2365</v>
      </c>
      <c r="U7" s="19"/>
      <c r="V7" s="19"/>
      <c r="W7" s="2" t="s">
        <v>43</v>
      </c>
      <c r="X7" s="19">
        <v>40001</v>
      </c>
      <c r="Y7" s="2" t="s">
        <v>10</v>
      </c>
      <c r="Z7" s="20" t="s">
        <v>13</v>
      </c>
      <c r="AA7" s="38" t="s">
        <v>2352</v>
      </c>
    </row>
    <row r="8" spans="1:27" x14ac:dyDescent="0.35">
      <c r="A8" s="5" t="s">
        <v>1815</v>
      </c>
      <c r="B8" s="1">
        <v>56932653800</v>
      </c>
      <c r="C8" s="6" t="s">
        <v>0</v>
      </c>
      <c r="D8" s="7">
        <v>44068</v>
      </c>
      <c r="E8" s="6" t="s">
        <v>1821</v>
      </c>
      <c r="F8" s="71" t="s">
        <v>1835</v>
      </c>
      <c r="G8" s="71" t="s">
        <v>1836</v>
      </c>
      <c r="H8" s="1" t="s">
        <v>47</v>
      </c>
      <c r="I8" s="9">
        <v>44068</v>
      </c>
      <c r="J8" s="7">
        <f t="shared" ca="1" si="0"/>
        <v>44749</v>
      </c>
      <c r="K8" s="8">
        <f t="shared" ca="1" si="1"/>
        <v>22</v>
      </c>
      <c r="L8" s="10">
        <f t="shared" ca="1" si="2"/>
        <v>4</v>
      </c>
      <c r="M8" s="7" t="str">
        <f t="shared" ca="1" si="3"/>
        <v>Terminado</v>
      </c>
      <c r="N8" s="1" t="s">
        <v>6</v>
      </c>
      <c r="O8" s="1" t="s">
        <v>7</v>
      </c>
      <c r="P8" s="1" t="e">
        <f>VLOOKUP(Q8,usuarios__5[#All],2,FALSE)</f>
        <v>#N/A</v>
      </c>
      <c r="Q8" s="1" t="s">
        <v>48</v>
      </c>
      <c r="R8" s="1"/>
      <c r="S8" s="1" t="s">
        <v>49</v>
      </c>
      <c r="T8" s="1" t="s">
        <v>2365</v>
      </c>
      <c r="U8" s="11"/>
      <c r="V8" s="11"/>
      <c r="W8" s="1" t="s">
        <v>11</v>
      </c>
      <c r="X8" s="11">
        <v>120102</v>
      </c>
      <c r="Y8" s="1" t="s">
        <v>50</v>
      </c>
      <c r="Z8" s="12" t="s">
        <v>13</v>
      </c>
      <c r="AA8" s="30" t="s">
        <v>2350</v>
      </c>
    </row>
    <row r="9" spans="1:27" x14ac:dyDescent="0.35">
      <c r="A9" s="5" t="s">
        <v>1815</v>
      </c>
      <c r="B9" s="2">
        <v>56933725873</v>
      </c>
      <c r="C9" s="14" t="s">
        <v>0</v>
      </c>
      <c r="D9" s="15">
        <v>44098</v>
      </c>
      <c r="E9" s="6" t="s">
        <v>1821</v>
      </c>
      <c r="F9" s="72" t="s">
        <v>1837</v>
      </c>
      <c r="G9" s="72" t="s">
        <v>1838</v>
      </c>
      <c r="H9" s="2" t="s">
        <v>53</v>
      </c>
      <c r="I9" s="17">
        <v>44098</v>
      </c>
      <c r="J9" s="7">
        <f t="shared" ca="1" si="0"/>
        <v>44749</v>
      </c>
      <c r="K9" s="16">
        <f t="shared" ca="1" si="1"/>
        <v>21</v>
      </c>
      <c r="L9" s="18">
        <f t="shared" ca="1" si="2"/>
        <v>3</v>
      </c>
      <c r="M9" s="15" t="str">
        <f t="shared" ca="1" si="3"/>
        <v>Terminado</v>
      </c>
      <c r="N9" s="2" t="s">
        <v>6</v>
      </c>
      <c r="O9" s="2" t="s">
        <v>7</v>
      </c>
      <c r="P9" s="1" t="e">
        <f>VLOOKUP(Q9,usuarios__5[#All],2,FALSE)</f>
        <v>#N/A</v>
      </c>
      <c r="Q9" s="41" t="s">
        <v>54</v>
      </c>
      <c r="R9" s="41"/>
      <c r="S9" s="2" t="s">
        <v>55</v>
      </c>
      <c r="T9" s="1" t="s">
        <v>2365</v>
      </c>
      <c r="U9" s="19"/>
      <c r="V9" s="19"/>
      <c r="W9" s="2" t="s">
        <v>56</v>
      </c>
      <c r="X9" s="19">
        <v>120001</v>
      </c>
      <c r="Y9" s="2" t="s">
        <v>57</v>
      </c>
      <c r="Z9" s="20" t="s">
        <v>13</v>
      </c>
      <c r="AA9" s="38" t="s">
        <v>2353</v>
      </c>
    </row>
    <row r="10" spans="1:27" x14ac:dyDescent="0.35">
      <c r="A10" s="5" t="s">
        <v>1815</v>
      </c>
      <c r="B10" s="1">
        <v>56933864164</v>
      </c>
      <c r="C10" s="6" t="s">
        <v>0</v>
      </c>
      <c r="D10" s="7">
        <v>44098</v>
      </c>
      <c r="E10" s="6" t="s">
        <v>1821</v>
      </c>
      <c r="F10" s="71" t="s">
        <v>1839</v>
      </c>
      <c r="G10" s="71" t="s">
        <v>1840</v>
      </c>
      <c r="H10" s="1" t="s">
        <v>47</v>
      </c>
      <c r="I10" s="9">
        <v>44098</v>
      </c>
      <c r="J10" s="7">
        <f t="shared" ca="1" si="0"/>
        <v>44749</v>
      </c>
      <c r="K10" s="8">
        <f t="shared" ca="1" si="1"/>
        <v>21</v>
      </c>
      <c r="L10" s="10">
        <f t="shared" ca="1" si="2"/>
        <v>3</v>
      </c>
      <c r="M10" s="7" t="str">
        <f t="shared" ca="1" si="3"/>
        <v>Terminado</v>
      </c>
      <c r="N10" s="1" t="s">
        <v>6</v>
      </c>
      <c r="O10" s="1" t="s">
        <v>7</v>
      </c>
      <c r="P10" s="1" t="e">
        <f>VLOOKUP(Q10,usuarios__5[#All],2,FALSE)</f>
        <v>#N/A</v>
      </c>
      <c r="Q10" s="1" t="s">
        <v>61</v>
      </c>
      <c r="R10" s="1"/>
      <c r="S10" s="1" t="s">
        <v>62</v>
      </c>
      <c r="T10" s="1" t="s">
        <v>2365</v>
      </c>
      <c r="U10" s="11"/>
      <c r="V10" s="11"/>
      <c r="W10" s="1" t="s">
        <v>36</v>
      </c>
      <c r="X10" s="11">
        <v>120179</v>
      </c>
      <c r="Y10" s="1" t="s">
        <v>63</v>
      </c>
      <c r="Z10" s="12" t="s">
        <v>13</v>
      </c>
      <c r="AA10" s="30" t="s">
        <v>2350</v>
      </c>
    </row>
    <row r="11" spans="1:27" x14ac:dyDescent="0.35">
      <c r="A11" s="5" t="s">
        <v>1815</v>
      </c>
      <c r="B11" s="2">
        <v>56933927227</v>
      </c>
      <c r="C11" s="14" t="s">
        <v>0</v>
      </c>
      <c r="D11" s="15">
        <v>43819</v>
      </c>
      <c r="E11" s="6" t="s">
        <v>1821</v>
      </c>
      <c r="F11" s="72" t="s">
        <v>1841</v>
      </c>
      <c r="G11" s="72" t="s">
        <v>1842</v>
      </c>
      <c r="H11" s="2" t="s">
        <v>21</v>
      </c>
      <c r="I11" s="17">
        <v>43819</v>
      </c>
      <c r="J11" s="7">
        <f t="shared" ca="1" si="0"/>
        <v>44749</v>
      </c>
      <c r="K11" s="16">
        <f t="shared" ca="1" si="1"/>
        <v>30</v>
      </c>
      <c r="L11" s="18">
        <f t="shared" ca="1" si="2"/>
        <v>12</v>
      </c>
      <c r="M11" s="15" t="str">
        <f t="shared" ca="1" si="3"/>
        <v>Terminado</v>
      </c>
      <c r="N11" s="2" t="s">
        <v>6</v>
      </c>
      <c r="O11" s="2" t="s">
        <v>7</v>
      </c>
      <c r="P11" s="1" t="e">
        <f>VLOOKUP(Q11,usuarios__5[#All],2,FALSE)</f>
        <v>#N/A</v>
      </c>
      <c r="Q11" s="2" t="s">
        <v>66</v>
      </c>
      <c r="R11" s="2"/>
      <c r="S11" s="2" t="s">
        <v>67</v>
      </c>
      <c r="T11" s="1" t="s">
        <v>2365</v>
      </c>
      <c r="U11" s="19"/>
      <c r="V11" s="19"/>
      <c r="W11" s="2" t="s">
        <v>68</v>
      </c>
      <c r="X11" s="19">
        <v>120227</v>
      </c>
      <c r="Y11" s="2" t="s">
        <v>69</v>
      </c>
      <c r="Z11" s="20" t="s">
        <v>13</v>
      </c>
      <c r="AA11" s="30" t="s">
        <v>2350</v>
      </c>
    </row>
    <row r="12" spans="1:27" x14ac:dyDescent="0.35">
      <c r="A12" s="5" t="s">
        <v>1815</v>
      </c>
      <c r="B12" s="1">
        <v>56933927228</v>
      </c>
      <c r="C12" s="6" t="s">
        <v>0</v>
      </c>
      <c r="D12" s="7">
        <v>43819</v>
      </c>
      <c r="E12" s="6" t="s">
        <v>1821</v>
      </c>
      <c r="F12" s="71" t="s">
        <v>1843</v>
      </c>
      <c r="G12" s="71" t="s">
        <v>1844</v>
      </c>
      <c r="H12" s="1" t="s">
        <v>21</v>
      </c>
      <c r="I12" s="9">
        <v>43819</v>
      </c>
      <c r="J12" s="7">
        <f t="shared" ca="1" si="0"/>
        <v>44749</v>
      </c>
      <c r="K12" s="8">
        <f t="shared" ca="1" si="1"/>
        <v>30</v>
      </c>
      <c r="L12" s="10">
        <f t="shared" ca="1" si="2"/>
        <v>12</v>
      </c>
      <c r="M12" s="7" t="str">
        <f t="shared" ca="1" si="3"/>
        <v>Terminado</v>
      </c>
      <c r="N12" s="1" t="s">
        <v>6</v>
      </c>
      <c r="O12" s="1" t="s">
        <v>7</v>
      </c>
      <c r="P12" s="1" t="e">
        <f>VLOOKUP(Q12,usuarios__5[#All],2,FALSE)</f>
        <v>#N/A</v>
      </c>
      <c r="Q12" s="1" t="s">
        <v>72</v>
      </c>
      <c r="R12" s="1"/>
      <c r="S12" s="1" t="s">
        <v>67</v>
      </c>
      <c r="T12" s="1" t="s">
        <v>2365</v>
      </c>
      <c r="U12" s="11"/>
      <c r="V12" s="11"/>
      <c r="W12" s="1" t="s">
        <v>68</v>
      </c>
      <c r="X12" s="11">
        <v>120227</v>
      </c>
      <c r="Y12" s="1" t="s">
        <v>69</v>
      </c>
      <c r="Z12" s="12" t="s">
        <v>13</v>
      </c>
      <c r="AA12" s="30" t="s">
        <v>2350</v>
      </c>
    </row>
    <row r="13" spans="1:27" x14ac:dyDescent="0.35">
      <c r="A13" s="5" t="s">
        <v>1815</v>
      </c>
      <c r="B13" s="1">
        <v>56940037818</v>
      </c>
      <c r="C13" s="6" t="s">
        <v>0</v>
      </c>
      <c r="D13" s="7">
        <v>43823</v>
      </c>
      <c r="E13" s="6" t="s">
        <v>1821</v>
      </c>
      <c r="F13" s="71" t="s">
        <v>1845</v>
      </c>
      <c r="G13" s="71" t="s">
        <v>1846</v>
      </c>
      <c r="H13" s="1" t="s">
        <v>21</v>
      </c>
      <c r="I13" s="9">
        <v>43823</v>
      </c>
      <c r="J13" s="7">
        <f t="shared" ca="1" si="0"/>
        <v>44749</v>
      </c>
      <c r="K13" s="8">
        <f t="shared" ca="1" si="1"/>
        <v>30</v>
      </c>
      <c r="L13" s="10">
        <f t="shared" ca="1" si="2"/>
        <v>12</v>
      </c>
      <c r="M13" s="7" t="str">
        <f t="shared" ca="1" si="3"/>
        <v>Terminado</v>
      </c>
      <c r="N13" s="1" t="s">
        <v>6</v>
      </c>
      <c r="O13" s="1" t="s">
        <v>7</v>
      </c>
      <c r="P13" s="1" t="e">
        <f>VLOOKUP(Q13,usuarios__5[#All],2,FALSE)</f>
        <v>#N/A</v>
      </c>
      <c r="Q13" s="1" t="s">
        <v>79</v>
      </c>
      <c r="R13" s="1"/>
      <c r="S13" s="1" t="s">
        <v>80</v>
      </c>
      <c r="T13" s="1" t="s">
        <v>2365</v>
      </c>
      <c r="U13" s="11"/>
      <c r="V13" s="11"/>
      <c r="W13" s="1" t="s">
        <v>29</v>
      </c>
      <c r="X13" s="11">
        <v>120005</v>
      </c>
      <c r="Y13" s="1" t="s">
        <v>81</v>
      </c>
      <c r="Z13" s="12" t="s">
        <v>13</v>
      </c>
      <c r="AA13" s="30" t="s">
        <v>2350</v>
      </c>
    </row>
    <row r="14" spans="1:27" x14ac:dyDescent="0.35">
      <c r="A14" s="5" t="s">
        <v>1815</v>
      </c>
      <c r="B14" s="2">
        <v>56940037819</v>
      </c>
      <c r="C14" s="14" t="s">
        <v>0</v>
      </c>
      <c r="D14" s="15">
        <v>43735</v>
      </c>
      <c r="E14" s="6" t="s">
        <v>1821</v>
      </c>
      <c r="F14" s="72" t="s">
        <v>1847</v>
      </c>
      <c r="G14" s="72" t="s">
        <v>1848</v>
      </c>
      <c r="H14" s="2" t="s">
        <v>5</v>
      </c>
      <c r="I14" s="17">
        <v>43735</v>
      </c>
      <c r="J14" s="7">
        <f t="shared" ca="1" si="0"/>
        <v>44749</v>
      </c>
      <c r="K14" s="16">
        <f t="shared" ca="1" si="1"/>
        <v>33</v>
      </c>
      <c r="L14" s="18">
        <f t="shared" ca="1" si="2"/>
        <v>15</v>
      </c>
      <c r="M14" s="15" t="str">
        <f t="shared" ca="1" si="3"/>
        <v>Terminado</v>
      </c>
      <c r="N14" s="2" t="s">
        <v>6</v>
      </c>
      <c r="O14" s="2" t="s">
        <v>7</v>
      </c>
      <c r="P14" s="1">
        <f>VLOOKUP(Q14,usuarios__5[#All],2,FALSE)</f>
        <v>404</v>
      </c>
      <c r="Q14" s="2" t="s">
        <v>84</v>
      </c>
      <c r="R14" s="2"/>
      <c r="S14" s="2" t="s">
        <v>80</v>
      </c>
      <c r="T14" s="1" t="s">
        <v>2365</v>
      </c>
      <c r="U14" s="19"/>
      <c r="V14" s="19"/>
      <c r="W14" s="2" t="s">
        <v>56</v>
      </c>
      <c r="X14" s="19">
        <v>120005</v>
      </c>
      <c r="Y14" s="2" t="s">
        <v>81</v>
      </c>
      <c r="Z14" s="20" t="s">
        <v>13</v>
      </c>
      <c r="AA14" s="38" t="s">
        <v>2353</v>
      </c>
    </row>
    <row r="15" spans="1:27" x14ac:dyDescent="0.35">
      <c r="A15" s="5" t="s">
        <v>1815</v>
      </c>
      <c r="B15" s="1">
        <v>56940037822</v>
      </c>
      <c r="C15" s="6" t="s">
        <v>0</v>
      </c>
      <c r="D15" s="7">
        <v>43823</v>
      </c>
      <c r="E15" s="6" t="s">
        <v>1821</v>
      </c>
      <c r="F15" s="71" t="s">
        <v>1849</v>
      </c>
      <c r="G15" s="71" t="s">
        <v>1850</v>
      </c>
      <c r="H15" s="1" t="s">
        <v>21</v>
      </c>
      <c r="I15" s="9">
        <v>43823</v>
      </c>
      <c r="J15" s="7">
        <f t="shared" ca="1" si="0"/>
        <v>44749</v>
      </c>
      <c r="K15" s="8">
        <f t="shared" ca="1" si="1"/>
        <v>30</v>
      </c>
      <c r="L15" s="10">
        <f t="shared" ca="1" si="2"/>
        <v>12</v>
      </c>
      <c r="M15" s="7" t="str">
        <f t="shared" ca="1" si="3"/>
        <v>Terminado</v>
      </c>
      <c r="N15" s="1" t="s">
        <v>6</v>
      </c>
      <c r="O15" s="1" t="s">
        <v>7</v>
      </c>
      <c r="P15" s="1" t="e">
        <f>VLOOKUP(Q15,usuarios__5[#All],2,FALSE)</f>
        <v>#N/A</v>
      </c>
      <c r="Q15" s="43" t="s">
        <v>87</v>
      </c>
      <c r="R15" s="43"/>
      <c r="S15" s="1" t="s">
        <v>80</v>
      </c>
      <c r="T15" s="1" t="s">
        <v>2365</v>
      </c>
      <c r="U15" s="11"/>
      <c r="V15" s="11"/>
      <c r="W15" s="1" t="s">
        <v>11</v>
      </c>
      <c r="X15" s="11">
        <v>120005</v>
      </c>
      <c r="Y15" s="1" t="s">
        <v>81</v>
      </c>
      <c r="Z15" s="12" t="s">
        <v>13</v>
      </c>
      <c r="AA15" s="30" t="s">
        <v>2350</v>
      </c>
    </row>
    <row r="16" spans="1:27" x14ac:dyDescent="0.35">
      <c r="A16" s="5" t="s">
        <v>1815</v>
      </c>
      <c r="B16" s="2">
        <v>56940037823</v>
      </c>
      <c r="C16" s="14" t="s">
        <v>0</v>
      </c>
      <c r="D16" s="15">
        <v>43819</v>
      </c>
      <c r="E16" s="6" t="s">
        <v>1821</v>
      </c>
      <c r="F16" s="72" t="s">
        <v>1851</v>
      </c>
      <c r="G16" s="72" t="s">
        <v>1852</v>
      </c>
      <c r="H16" s="2" t="s">
        <v>53</v>
      </c>
      <c r="I16" s="17">
        <v>44238</v>
      </c>
      <c r="J16" s="7">
        <f t="shared" ca="1" si="0"/>
        <v>44749</v>
      </c>
      <c r="K16" s="16">
        <f t="shared" ca="1" si="1"/>
        <v>16</v>
      </c>
      <c r="L16" s="18">
        <f t="shared" ca="1" si="2"/>
        <v>-2</v>
      </c>
      <c r="M16" s="15" t="str">
        <f t="shared" ca="1" si="3"/>
        <v>En Arriendo</v>
      </c>
      <c r="N16" s="2" t="s">
        <v>6</v>
      </c>
      <c r="O16" s="2" t="s">
        <v>7</v>
      </c>
      <c r="P16" s="1" t="e">
        <f>VLOOKUP(Q16,usuarios__5[#All],2,FALSE)</f>
        <v>#N/A</v>
      </c>
      <c r="Q16" s="2" t="s">
        <v>90</v>
      </c>
      <c r="R16" s="2"/>
      <c r="S16" s="2" t="s">
        <v>91</v>
      </c>
      <c r="T16" s="1" t="s">
        <v>2365</v>
      </c>
      <c r="U16" s="19"/>
      <c r="V16" s="19"/>
      <c r="W16" s="2" t="s">
        <v>36</v>
      </c>
      <c r="X16" s="19">
        <v>120109</v>
      </c>
      <c r="Y16" s="2" t="s">
        <v>92</v>
      </c>
      <c r="Z16" s="22" t="s">
        <v>13</v>
      </c>
      <c r="AA16" s="30" t="s">
        <v>2350</v>
      </c>
    </row>
    <row r="17" spans="1:27" x14ac:dyDescent="0.35">
      <c r="A17" s="5" t="s">
        <v>1815</v>
      </c>
      <c r="B17" s="1">
        <v>56940438537</v>
      </c>
      <c r="C17" s="6" t="s">
        <v>0</v>
      </c>
      <c r="D17" s="7">
        <v>43823</v>
      </c>
      <c r="E17" s="6" t="s">
        <v>1821</v>
      </c>
      <c r="F17" s="71" t="s">
        <v>1853</v>
      </c>
      <c r="G17" s="71" t="s">
        <v>1854</v>
      </c>
      <c r="H17" s="1" t="s">
        <v>21</v>
      </c>
      <c r="I17" s="9">
        <v>43823</v>
      </c>
      <c r="J17" s="7">
        <f t="shared" ca="1" si="0"/>
        <v>44749</v>
      </c>
      <c r="K17" s="8">
        <f t="shared" ca="1" si="1"/>
        <v>30</v>
      </c>
      <c r="L17" s="10">
        <f t="shared" ca="1" si="2"/>
        <v>12</v>
      </c>
      <c r="M17" s="7" t="str">
        <f t="shared" ca="1" si="3"/>
        <v>Terminado</v>
      </c>
      <c r="N17" s="1" t="s">
        <v>6</v>
      </c>
      <c r="O17" s="1" t="s">
        <v>7</v>
      </c>
      <c r="P17" s="1" t="e">
        <f>VLOOKUP(Q17,usuarios__5[#All],2,FALSE)</f>
        <v>#N/A</v>
      </c>
      <c r="Q17" s="1" t="s">
        <v>95</v>
      </c>
      <c r="R17" s="1"/>
      <c r="S17" s="1" t="s">
        <v>80</v>
      </c>
      <c r="T17" s="1" t="s">
        <v>2365</v>
      </c>
      <c r="U17" s="11"/>
      <c r="V17" s="11"/>
      <c r="W17" s="1" t="s">
        <v>96</v>
      </c>
      <c r="X17" s="11">
        <v>120005</v>
      </c>
      <c r="Y17" s="1" t="s">
        <v>81</v>
      </c>
      <c r="Z17" s="23" t="s">
        <v>13</v>
      </c>
      <c r="AA17" s="30" t="s">
        <v>2350</v>
      </c>
    </row>
    <row r="18" spans="1:27" x14ac:dyDescent="0.35">
      <c r="A18" s="5" t="s">
        <v>1815</v>
      </c>
      <c r="B18" s="2">
        <v>56940438538</v>
      </c>
      <c r="C18" s="14" t="s">
        <v>0</v>
      </c>
      <c r="D18" s="15">
        <v>43819</v>
      </c>
      <c r="E18" s="6" t="s">
        <v>1821</v>
      </c>
      <c r="F18" s="72" t="s">
        <v>1855</v>
      </c>
      <c r="G18" s="72" t="s">
        <v>1856</v>
      </c>
      <c r="H18" s="2" t="s">
        <v>53</v>
      </c>
      <c r="I18" s="17">
        <v>44238</v>
      </c>
      <c r="J18" s="7">
        <f t="shared" ca="1" si="0"/>
        <v>44749</v>
      </c>
      <c r="K18" s="18">
        <f t="shared" ca="1" si="1"/>
        <v>16</v>
      </c>
      <c r="L18" s="10">
        <f t="shared" ca="1" si="2"/>
        <v>-2</v>
      </c>
      <c r="M18" s="15" t="str">
        <f t="shared" ca="1" si="3"/>
        <v>En Arriendo</v>
      </c>
      <c r="N18" s="2" t="s">
        <v>6</v>
      </c>
      <c r="O18" s="2" t="s">
        <v>7</v>
      </c>
      <c r="P18" s="1" t="e">
        <f>VLOOKUP(Q18,usuarios__5[#All],2,FALSE)</f>
        <v>#N/A</v>
      </c>
      <c r="Q18" s="2" t="s">
        <v>99</v>
      </c>
      <c r="R18" s="2"/>
      <c r="S18" s="2" t="s">
        <v>42</v>
      </c>
      <c r="T18" s="1" t="s">
        <v>2365</v>
      </c>
      <c r="U18" s="19"/>
      <c r="V18" s="19"/>
      <c r="W18" s="2" t="s">
        <v>100</v>
      </c>
      <c r="X18" s="19">
        <v>40002</v>
      </c>
      <c r="Y18" s="2" t="s">
        <v>10</v>
      </c>
      <c r="Z18" s="20" t="s">
        <v>13</v>
      </c>
      <c r="AA18" s="38" t="s">
        <v>2353</v>
      </c>
    </row>
    <row r="19" spans="1:27" x14ac:dyDescent="0.35">
      <c r="A19" s="5" t="s">
        <v>1815</v>
      </c>
      <c r="B19" s="1">
        <v>56941639448</v>
      </c>
      <c r="C19" s="6" t="s">
        <v>0</v>
      </c>
      <c r="D19" s="7">
        <v>44491</v>
      </c>
      <c r="E19" s="6" t="s">
        <v>1821</v>
      </c>
      <c r="F19" s="71" t="s">
        <v>1857</v>
      </c>
      <c r="G19" s="71" t="s">
        <v>1858</v>
      </c>
      <c r="H19" s="1" t="s">
        <v>103</v>
      </c>
      <c r="I19" s="9">
        <v>44491</v>
      </c>
      <c r="J19" s="7">
        <f t="shared" ca="1" si="0"/>
        <v>44749</v>
      </c>
      <c r="K19" s="8">
        <f t="shared" ca="1" si="1"/>
        <v>8</v>
      </c>
      <c r="L19" s="10">
        <f t="shared" ca="1" si="2"/>
        <v>-10</v>
      </c>
      <c r="M19" s="7" t="str">
        <f t="shared" ca="1" si="3"/>
        <v>En Arriendo</v>
      </c>
      <c r="N19" s="1" t="s">
        <v>6</v>
      </c>
      <c r="O19" s="1" t="s">
        <v>7</v>
      </c>
      <c r="P19" s="1" t="e">
        <f>VLOOKUP(Q19,usuarios__5[#All],2,FALSE)</f>
        <v>#N/A</v>
      </c>
      <c r="Q19" s="1" t="s">
        <v>104</v>
      </c>
      <c r="R19" s="1"/>
      <c r="S19" s="1" t="s">
        <v>105</v>
      </c>
      <c r="T19" s="1" t="s">
        <v>2359</v>
      </c>
      <c r="U19" s="11"/>
      <c r="V19" s="11"/>
      <c r="W19" s="1" t="s">
        <v>107</v>
      </c>
      <c r="X19" s="11">
        <v>50001</v>
      </c>
      <c r="Y19" s="1" t="s">
        <v>108</v>
      </c>
      <c r="Z19" s="12" t="s">
        <v>13</v>
      </c>
      <c r="AA19" s="38" t="s">
        <v>2353</v>
      </c>
    </row>
    <row r="20" spans="1:27" x14ac:dyDescent="0.35">
      <c r="A20" s="5" t="s">
        <v>1815</v>
      </c>
      <c r="B20" s="2">
        <v>56942059117</v>
      </c>
      <c r="C20" s="14" t="s">
        <v>0</v>
      </c>
      <c r="D20" s="15">
        <v>43866</v>
      </c>
      <c r="E20" s="6" t="s">
        <v>1821</v>
      </c>
      <c r="F20" s="72" t="s">
        <v>1859</v>
      </c>
      <c r="G20" s="72" t="s">
        <v>1860</v>
      </c>
      <c r="H20" s="2" t="s">
        <v>53</v>
      </c>
      <c r="I20" s="17">
        <v>44238</v>
      </c>
      <c r="J20" s="7">
        <f t="shared" ca="1" si="0"/>
        <v>44749</v>
      </c>
      <c r="K20" s="16">
        <f t="shared" ca="1" si="1"/>
        <v>16</v>
      </c>
      <c r="L20" s="18">
        <f t="shared" ca="1" si="2"/>
        <v>-2</v>
      </c>
      <c r="M20" s="15" t="str">
        <f t="shared" ca="1" si="3"/>
        <v>En Arriendo</v>
      </c>
      <c r="N20" s="2" t="s">
        <v>6</v>
      </c>
      <c r="O20" s="2" t="s">
        <v>7</v>
      </c>
      <c r="P20" s="1" t="e">
        <f>VLOOKUP(Q20,usuarios__5[#All],2,FALSE)</f>
        <v>#N/A</v>
      </c>
      <c r="Q20" s="41" t="s">
        <v>111</v>
      </c>
      <c r="R20" s="41"/>
      <c r="S20" s="2" t="s">
        <v>42</v>
      </c>
      <c r="T20" s="1" t="s">
        <v>2365</v>
      </c>
      <c r="U20" s="19"/>
      <c r="V20" s="19"/>
      <c r="W20" s="2" t="s">
        <v>36</v>
      </c>
      <c r="X20" s="19">
        <v>40002</v>
      </c>
      <c r="Y20" s="2" t="s">
        <v>10</v>
      </c>
      <c r="Z20" s="20" t="s">
        <v>13</v>
      </c>
      <c r="AA20" s="30" t="s">
        <v>2350</v>
      </c>
    </row>
    <row r="21" spans="1:27" x14ac:dyDescent="0.35">
      <c r="A21" s="5" t="s">
        <v>1815</v>
      </c>
      <c r="B21" s="1">
        <v>56942326116</v>
      </c>
      <c r="C21" s="6" t="s">
        <v>0</v>
      </c>
      <c r="D21" s="7">
        <v>43797</v>
      </c>
      <c r="E21" s="6" t="s">
        <v>1821</v>
      </c>
      <c r="F21" s="71" t="s">
        <v>1861</v>
      </c>
      <c r="G21" s="71" t="s">
        <v>1862</v>
      </c>
      <c r="H21" s="1" t="s">
        <v>5</v>
      </c>
      <c r="I21" s="9">
        <v>43797</v>
      </c>
      <c r="J21" s="7">
        <f t="shared" ca="1" si="0"/>
        <v>44749</v>
      </c>
      <c r="K21" s="8">
        <f t="shared" ca="1" si="1"/>
        <v>31</v>
      </c>
      <c r="L21" s="10">
        <f t="shared" ca="1" si="2"/>
        <v>13</v>
      </c>
      <c r="M21" s="7" t="str">
        <f t="shared" ca="1" si="3"/>
        <v>Terminado</v>
      </c>
      <c r="N21" s="1" t="s">
        <v>6</v>
      </c>
      <c r="O21" s="1" t="s">
        <v>7</v>
      </c>
      <c r="P21" s="1" t="e">
        <f>VLOOKUP(Q21,usuarios__5[#All],2,FALSE)</f>
        <v>#N/A</v>
      </c>
      <c r="Q21" s="1" t="s">
        <v>114</v>
      </c>
      <c r="R21" s="1"/>
      <c r="S21" s="1" t="s">
        <v>115</v>
      </c>
      <c r="T21" s="1" t="s">
        <v>2365</v>
      </c>
      <c r="U21" s="11"/>
      <c r="V21" s="11"/>
      <c r="W21" s="1" t="s">
        <v>68</v>
      </c>
      <c r="X21" s="11">
        <v>120182</v>
      </c>
      <c r="Y21" s="1" t="s">
        <v>116</v>
      </c>
      <c r="Z21" s="23" t="s">
        <v>13</v>
      </c>
      <c r="AA21" s="30" t="s">
        <v>2350</v>
      </c>
    </row>
    <row r="22" spans="1:27" x14ac:dyDescent="0.35">
      <c r="A22" s="5" t="s">
        <v>1815</v>
      </c>
      <c r="B22" s="2">
        <v>56944129262</v>
      </c>
      <c r="C22" s="14" t="s">
        <v>0</v>
      </c>
      <c r="D22" s="15">
        <v>43798</v>
      </c>
      <c r="E22" s="6" t="s">
        <v>1821</v>
      </c>
      <c r="F22" s="72" t="s">
        <v>1863</v>
      </c>
      <c r="G22" s="72" t="s">
        <v>1864</v>
      </c>
      <c r="H22" s="2" t="s">
        <v>21</v>
      </c>
      <c r="I22" s="17">
        <v>43798</v>
      </c>
      <c r="J22" s="7">
        <f t="shared" ca="1" si="0"/>
        <v>44749</v>
      </c>
      <c r="K22" s="16">
        <f t="shared" ca="1" si="1"/>
        <v>31</v>
      </c>
      <c r="L22" s="18">
        <f t="shared" ca="1" si="2"/>
        <v>13</v>
      </c>
      <c r="M22" s="15" t="str">
        <f t="shared" ca="1" si="3"/>
        <v>Terminado</v>
      </c>
      <c r="N22" s="2" t="s">
        <v>26</v>
      </c>
      <c r="O22" s="2" t="s">
        <v>7</v>
      </c>
      <c r="P22" s="1" t="e">
        <f>VLOOKUP(Q22,usuarios__5[#All],2,FALSE)</f>
        <v>#N/A</v>
      </c>
      <c r="Q22" s="41" t="s">
        <v>119</v>
      </c>
      <c r="R22" s="41"/>
      <c r="S22" s="2" t="s">
        <v>120</v>
      </c>
      <c r="T22" s="1" t="s">
        <v>2365</v>
      </c>
      <c r="U22" s="19"/>
      <c r="V22" s="19"/>
      <c r="W22" s="2" t="s">
        <v>29</v>
      </c>
      <c r="X22" s="24">
        <v>120002</v>
      </c>
      <c r="Y22" s="25" t="s">
        <v>121</v>
      </c>
      <c r="Z22" s="20" t="s">
        <v>13</v>
      </c>
      <c r="AA22" s="30" t="s">
        <v>2350</v>
      </c>
    </row>
    <row r="23" spans="1:27" x14ac:dyDescent="0.35">
      <c r="A23" s="5" t="s">
        <v>1815</v>
      </c>
      <c r="B23" s="1">
        <v>56944129269</v>
      </c>
      <c r="C23" s="6" t="s">
        <v>0</v>
      </c>
      <c r="D23" s="7">
        <v>43819</v>
      </c>
      <c r="E23" s="6" t="s">
        <v>1821</v>
      </c>
      <c r="F23" s="71" t="s">
        <v>1865</v>
      </c>
      <c r="G23" s="71" t="s">
        <v>1866</v>
      </c>
      <c r="H23" s="1" t="s">
        <v>53</v>
      </c>
      <c r="I23" s="9">
        <v>44238</v>
      </c>
      <c r="J23" s="7">
        <f t="shared" ca="1" si="0"/>
        <v>44749</v>
      </c>
      <c r="K23" s="8">
        <f t="shared" ca="1" si="1"/>
        <v>16</v>
      </c>
      <c r="L23" s="10">
        <f t="shared" ca="1" si="2"/>
        <v>-2</v>
      </c>
      <c r="M23" s="7" t="str">
        <f t="shared" ca="1" si="3"/>
        <v>En Arriendo</v>
      </c>
      <c r="N23" s="1" t="s">
        <v>6</v>
      </c>
      <c r="O23" s="1" t="s">
        <v>7</v>
      </c>
      <c r="P23" s="1" t="e">
        <f>VLOOKUP(Q23,usuarios__5[#All],2,FALSE)</f>
        <v>#N/A</v>
      </c>
      <c r="Q23" s="1" t="s">
        <v>124</v>
      </c>
      <c r="R23" s="1"/>
      <c r="S23" s="1" t="s">
        <v>125</v>
      </c>
      <c r="T23" s="1" t="s">
        <v>2365</v>
      </c>
      <c r="U23" s="11"/>
      <c r="V23" s="11"/>
      <c r="W23" s="1" t="s">
        <v>11</v>
      </c>
      <c r="X23" s="11">
        <v>40002</v>
      </c>
      <c r="Y23" s="1" t="s">
        <v>10</v>
      </c>
      <c r="Z23" s="12" t="s">
        <v>13</v>
      </c>
      <c r="AA23" s="30" t="s">
        <v>2350</v>
      </c>
    </row>
    <row r="24" spans="1:27" x14ac:dyDescent="0.35">
      <c r="A24" s="5" t="s">
        <v>1815</v>
      </c>
      <c r="B24" s="2">
        <v>56944129271</v>
      </c>
      <c r="C24" s="14" t="s">
        <v>0</v>
      </c>
      <c r="D24" s="15">
        <v>43866</v>
      </c>
      <c r="E24" s="6" t="s">
        <v>1821</v>
      </c>
      <c r="F24" s="72" t="s">
        <v>1867</v>
      </c>
      <c r="G24" s="72" t="s">
        <v>1868</v>
      </c>
      <c r="H24" s="2" t="s">
        <v>53</v>
      </c>
      <c r="I24" s="17">
        <v>44238</v>
      </c>
      <c r="J24" s="7">
        <f t="shared" ca="1" si="0"/>
        <v>44749</v>
      </c>
      <c r="K24" s="16">
        <f t="shared" ca="1" si="1"/>
        <v>16</v>
      </c>
      <c r="L24" s="18">
        <f t="shared" ca="1" si="2"/>
        <v>-2</v>
      </c>
      <c r="M24" s="15" t="str">
        <f t="shared" ca="1" si="3"/>
        <v>En Arriendo</v>
      </c>
      <c r="N24" s="2" t="s">
        <v>6</v>
      </c>
      <c r="O24" s="2" t="s">
        <v>7</v>
      </c>
      <c r="P24" s="1" t="e">
        <f>VLOOKUP(Q24,usuarios__5[#All],2,FALSE)</f>
        <v>#N/A</v>
      </c>
      <c r="Q24" s="41" t="s">
        <v>128</v>
      </c>
      <c r="R24" s="41"/>
      <c r="S24" s="2" t="s">
        <v>42</v>
      </c>
      <c r="T24" s="1" t="s">
        <v>2365</v>
      </c>
      <c r="U24" s="19"/>
      <c r="V24" s="19"/>
      <c r="W24" s="2" t="s">
        <v>36</v>
      </c>
      <c r="X24" s="19">
        <v>40002</v>
      </c>
      <c r="Y24" s="2" t="s">
        <v>10</v>
      </c>
      <c r="Z24" s="20" t="s">
        <v>13</v>
      </c>
      <c r="AA24" s="30" t="s">
        <v>2350</v>
      </c>
    </row>
    <row r="25" spans="1:27" x14ac:dyDescent="0.35">
      <c r="A25" s="5" t="s">
        <v>1815</v>
      </c>
      <c r="B25" s="1">
        <v>56944229634</v>
      </c>
      <c r="C25" s="6" t="s">
        <v>0</v>
      </c>
      <c r="D25" s="7">
        <v>43866</v>
      </c>
      <c r="E25" s="6" t="s">
        <v>1821</v>
      </c>
      <c r="F25" s="71" t="s">
        <v>1869</v>
      </c>
      <c r="G25" s="71" t="s">
        <v>1870</v>
      </c>
      <c r="H25" s="1" t="s">
        <v>53</v>
      </c>
      <c r="I25" s="9">
        <v>44238</v>
      </c>
      <c r="J25" s="7">
        <f t="shared" ca="1" si="0"/>
        <v>44749</v>
      </c>
      <c r="K25" s="8">
        <f t="shared" ca="1" si="1"/>
        <v>16</v>
      </c>
      <c r="L25" s="10">
        <f t="shared" ca="1" si="2"/>
        <v>-2</v>
      </c>
      <c r="M25" s="7" t="str">
        <f t="shared" ca="1" si="3"/>
        <v>En Arriendo</v>
      </c>
      <c r="N25" s="2" t="s">
        <v>6</v>
      </c>
      <c r="O25" s="1" t="s">
        <v>7</v>
      </c>
      <c r="P25" s="1" t="e">
        <f>VLOOKUP(Q25,usuarios__5[#All],2,FALSE)</f>
        <v>#N/A</v>
      </c>
      <c r="Q25" s="1" t="s">
        <v>131</v>
      </c>
      <c r="R25" s="1"/>
      <c r="S25" s="1" t="s">
        <v>132</v>
      </c>
      <c r="T25" s="1" t="s">
        <v>2365</v>
      </c>
      <c r="U25" s="11"/>
      <c r="V25" s="11"/>
      <c r="W25" s="1" t="s">
        <v>36</v>
      </c>
      <c r="X25" s="11">
        <v>120041</v>
      </c>
      <c r="Y25" s="1" t="s">
        <v>133</v>
      </c>
      <c r="Z25" s="12" t="s">
        <v>13</v>
      </c>
      <c r="AA25" s="30" t="s">
        <v>2350</v>
      </c>
    </row>
    <row r="26" spans="1:27" x14ac:dyDescent="0.35">
      <c r="A26" s="5" t="s">
        <v>1815</v>
      </c>
      <c r="B26" s="2">
        <v>56944315602</v>
      </c>
      <c r="C26" s="14" t="s">
        <v>0</v>
      </c>
      <c r="D26" s="15">
        <v>43706</v>
      </c>
      <c r="E26" s="6" t="s">
        <v>1821</v>
      </c>
      <c r="F26" s="72" t="s">
        <v>1871</v>
      </c>
      <c r="G26" s="72" t="s">
        <v>1872</v>
      </c>
      <c r="H26" s="2" t="s">
        <v>5</v>
      </c>
      <c r="I26" s="17">
        <v>43706</v>
      </c>
      <c r="J26" s="7">
        <f t="shared" ca="1" si="0"/>
        <v>44749</v>
      </c>
      <c r="K26" s="16">
        <f t="shared" ca="1" si="1"/>
        <v>34</v>
      </c>
      <c r="L26" s="18">
        <f t="shared" ca="1" si="2"/>
        <v>16</v>
      </c>
      <c r="M26" s="15" t="str">
        <f t="shared" ca="1" si="3"/>
        <v>Terminado</v>
      </c>
      <c r="N26" s="2" t="s">
        <v>26</v>
      </c>
      <c r="O26" s="2" t="s">
        <v>7</v>
      </c>
      <c r="P26" s="1" t="e">
        <f>VLOOKUP(Q26,usuarios__5[#All],2,FALSE)</f>
        <v>#N/A</v>
      </c>
      <c r="Q26" s="2" t="s">
        <v>136</v>
      </c>
      <c r="R26" s="2"/>
      <c r="S26" s="2" t="s">
        <v>137</v>
      </c>
      <c r="T26" s="2" t="s">
        <v>2361</v>
      </c>
      <c r="U26" s="19"/>
      <c r="V26" s="19"/>
      <c r="W26" s="2" t="s">
        <v>138</v>
      </c>
      <c r="X26" s="19">
        <v>70006</v>
      </c>
      <c r="Y26" s="2" t="s">
        <v>139</v>
      </c>
      <c r="Z26" s="20" t="s">
        <v>13</v>
      </c>
      <c r="AA26" s="38" t="s">
        <v>2353</v>
      </c>
    </row>
    <row r="27" spans="1:27" x14ac:dyDescent="0.35">
      <c r="A27" s="5" t="s">
        <v>1815</v>
      </c>
      <c r="B27" s="2">
        <v>56944440510</v>
      </c>
      <c r="C27" s="14" t="s">
        <v>0</v>
      </c>
      <c r="D27" s="15">
        <v>43812</v>
      </c>
      <c r="E27" s="6" t="s">
        <v>1821</v>
      </c>
      <c r="F27" s="72" t="s">
        <v>1873</v>
      </c>
      <c r="G27" s="72" t="s">
        <v>1874</v>
      </c>
      <c r="H27" s="2" t="s">
        <v>21</v>
      </c>
      <c r="I27" s="17">
        <v>43812</v>
      </c>
      <c r="J27" s="7">
        <f t="shared" ca="1" si="0"/>
        <v>44749</v>
      </c>
      <c r="K27" s="16">
        <f t="shared" ca="1" si="1"/>
        <v>30</v>
      </c>
      <c r="L27" s="18">
        <f t="shared" ca="1" si="2"/>
        <v>12</v>
      </c>
      <c r="M27" s="15" t="str">
        <f t="shared" ca="1" si="3"/>
        <v>Terminado</v>
      </c>
      <c r="N27" s="2" t="s">
        <v>6</v>
      </c>
      <c r="O27" s="2" t="s">
        <v>7</v>
      </c>
      <c r="P27" s="1" t="e">
        <f>VLOOKUP(Q27,usuarios__5[#All],2,FALSE)</f>
        <v>#N/A</v>
      </c>
      <c r="Q27" s="2" t="s">
        <v>144</v>
      </c>
      <c r="R27" s="2"/>
      <c r="S27" s="2" t="s">
        <v>145</v>
      </c>
      <c r="T27" s="1" t="s">
        <v>2365</v>
      </c>
      <c r="U27" s="19"/>
      <c r="V27" s="19"/>
      <c r="W27" s="2" t="s">
        <v>68</v>
      </c>
      <c r="X27" s="19">
        <v>120221</v>
      </c>
      <c r="Y27" s="2" t="s">
        <v>146</v>
      </c>
      <c r="Z27" s="20" t="s">
        <v>13</v>
      </c>
      <c r="AA27" s="30" t="s">
        <v>2350</v>
      </c>
    </row>
    <row r="28" spans="1:27" x14ac:dyDescent="0.35">
      <c r="A28" s="5" t="s">
        <v>1815</v>
      </c>
      <c r="B28" s="2">
        <v>56944516152</v>
      </c>
      <c r="C28" s="14" t="s">
        <v>0</v>
      </c>
      <c r="D28" s="15">
        <v>43858</v>
      </c>
      <c r="E28" s="6" t="s">
        <v>1821</v>
      </c>
      <c r="F28" s="72" t="s">
        <v>1875</v>
      </c>
      <c r="G28" s="72" t="s">
        <v>1876</v>
      </c>
      <c r="H28" s="2" t="s">
        <v>151</v>
      </c>
      <c r="I28" s="17">
        <v>44440</v>
      </c>
      <c r="J28" s="7">
        <f t="shared" ca="1" si="0"/>
        <v>44749</v>
      </c>
      <c r="K28" s="16">
        <f t="shared" ca="1" si="1"/>
        <v>10</v>
      </c>
      <c r="L28" s="18">
        <f t="shared" ca="1" si="2"/>
        <v>-8</v>
      </c>
      <c r="M28" s="15" t="str">
        <f t="shared" ca="1" si="3"/>
        <v>En Arriendo</v>
      </c>
      <c r="N28" s="2" t="s">
        <v>6</v>
      </c>
      <c r="O28" s="2" t="s">
        <v>7</v>
      </c>
      <c r="P28" s="1">
        <f>VLOOKUP(Q28,usuarios__5[#All],2,FALSE)</f>
        <v>277</v>
      </c>
      <c r="Q28" s="2" t="s">
        <v>152</v>
      </c>
      <c r="R28" s="2"/>
      <c r="S28" s="2" t="s">
        <v>42</v>
      </c>
      <c r="T28" s="1" t="s">
        <v>2365</v>
      </c>
      <c r="U28" s="19"/>
      <c r="V28" s="19"/>
      <c r="W28" s="2" t="s">
        <v>153</v>
      </c>
      <c r="X28" s="19">
        <v>40002</v>
      </c>
      <c r="Y28" s="2" t="s">
        <v>10</v>
      </c>
      <c r="Z28" s="20" t="s">
        <v>13</v>
      </c>
      <c r="AA28" s="38" t="s">
        <v>2353</v>
      </c>
    </row>
    <row r="29" spans="1:27" x14ac:dyDescent="0.35">
      <c r="A29" s="5" t="s">
        <v>1815</v>
      </c>
      <c r="B29" s="2">
        <v>56944536772</v>
      </c>
      <c r="C29" s="14" t="s">
        <v>0</v>
      </c>
      <c r="D29" s="15">
        <v>43866</v>
      </c>
      <c r="E29" s="6" t="s">
        <v>1821</v>
      </c>
      <c r="F29" s="72" t="s">
        <v>1877</v>
      </c>
      <c r="G29" s="72" t="s">
        <v>1878</v>
      </c>
      <c r="H29" s="2" t="s">
        <v>21</v>
      </c>
      <c r="I29" s="17">
        <v>43866</v>
      </c>
      <c r="J29" s="7">
        <f t="shared" ca="1" si="0"/>
        <v>44749</v>
      </c>
      <c r="K29" s="16">
        <f t="shared" ca="1" si="1"/>
        <v>29</v>
      </c>
      <c r="L29" s="18">
        <f t="shared" ca="1" si="2"/>
        <v>11</v>
      </c>
      <c r="M29" s="15" t="str">
        <f t="shared" ca="1" si="3"/>
        <v>Terminado</v>
      </c>
      <c r="N29" s="2" t="s">
        <v>6</v>
      </c>
      <c r="O29" s="2" t="s">
        <v>7</v>
      </c>
      <c r="P29" s="1" t="e">
        <f>VLOOKUP(Q29,usuarios__5[#All],2,FALSE)</f>
        <v>#N/A</v>
      </c>
      <c r="Q29" s="41" t="s">
        <v>158</v>
      </c>
      <c r="R29" s="41"/>
      <c r="S29" s="2" t="s">
        <v>42</v>
      </c>
      <c r="T29" s="1" t="s">
        <v>2365</v>
      </c>
      <c r="U29" s="19"/>
      <c r="V29" s="19"/>
      <c r="W29" s="2" t="s">
        <v>153</v>
      </c>
      <c r="X29" s="19">
        <v>40002</v>
      </c>
      <c r="Y29" s="2" t="s">
        <v>10</v>
      </c>
      <c r="Z29" s="20" t="s">
        <v>13</v>
      </c>
      <c r="AA29" s="38" t="s">
        <v>2353</v>
      </c>
    </row>
    <row r="30" spans="1:27" x14ac:dyDescent="0.35">
      <c r="A30" s="5" t="s">
        <v>1815</v>
      </c>
      <c r="B30" s="2">
        <v>56950730571</v>
      </c>
      <c r="C30" s="14" t="s">
        <v>0</v>
      </c>
      <c r="D30" s="15">
        <v>44329</v>
      </c>
      <c r="E30" s="6" t="s">
        <v>1821</v>
      </c>
      <c r="F30" s="72" t="s">
        <v>1879</v>
      </c>
      <c r="G30" s="72" t="s">
        <v>1880</v>
      </c>
      <c r="H30" s="2" t="s">
        <v>151</v>
      </c>
      <c r="I30" s="17">
        <v>44344</v>
      </c>
      <c r="J30" s="7">
        <f t="shared" ca="1" si="0"/>
        <v>44749</v>
      </c>
      <c r="K30" s="16">
        <f t="shared" ca="1" si="1"/>
        <v>13</v>
      </c>
      <c r="L30" s="18">
        <f t="shared" ca="1" si="2"/>
        <v>-5</v>
      </c>
      <c r="M30" s="15" t="str">
        <f t="shared" ca="1" si="3"/>
        <v>En Arriendo</v>
      </c>
      <c r="N30" s="2" t="s">
        <v>6</v>
      </c>
      <c r="O30" s="2" t="s">
        <v>7</v>
      </c>
      <c r="P30" s="1">
        <f>VLOOKUP(Q30,usuarios__5[#All],2,FALSE)</f>
        <v>312</v>
      </c>
      <c r="Q30" s="2" t="s">
        <v>163</v>
      </c>
      <c r="R30" s="2"/>
      <c r="S30" s="2" t="s">
        <v>164</v>
      </c>
      <c r="T30" s="1" t="s">
        <v>2365</v>
      </c>
      <c r="U30" s="19"/>
      <c r="V30" s="19"/>
      <c r="W30" s="2" t="s">
        <v>153</v>
      </c>
      <c r="X30" s="19">
        <v>130033</v>
      </c>
      <c r="Y30" s="2" t="s">
        <v>166</v>
      </c>
      <c r="Z30" s="20" t="s">
        <v>13</v>
      </c>
      <c r="AA30" s="38" t="s">
        <v>2353</v>
      </c>
    </row>
    <row r="31" spans="1:27" x14ac:dyDescent="0.35">
      <c r="A31" s="5" t="s">
        <v>1815</v>
      </c>
      <c r="B31" s="1">
        <v>56950735796</v>
      </c>
      <c r="C31" s="6" t="s">
        <v>0</v>
      </c>
      <c r="D31" s="7">
        <v>44329</v>
      </c>
      <c r="E31" s="6" t="s">
        <v>1821</v>
      </c>
      <c r="F31" s="71" t="s">
        <v>1881</v>
      </c>
      <c r="G31" s="71" t="s">
        <v>1882</v>
      </c>
      <c r="H31" s="1" t="s">
        <v>151</v>
      </c>
      <c r="I31" s="9">
        <v>44344</v>
      </c>
      <c r="J31" s="7">
        <f t="shared" ca="1" si="0"/>
        <v>44749</v>
      </c>
      <c r="K31" s="8">
        <f t="shared" ca="1" si="1"/>
        <v>13</v>
      </c>
      <c r="L31" s="10">
        <f t="shared" ca="1" si="2"/>
        <v>-5</v>
      </c>
      <c r="M31" s="7" t="str">
        <f t="shared" ca="1" si="3"/>
        <v>En Arriendo</v>
      </c>
      <c r="N31" s="1" t="s">
        <v>6</v>
      </c>
      <c r="O31" s="1" t="s">
        <v>7</v>
      </c>
      <c r="P31" s="1" t="e">
        <f>VLOOKUP(Q31,usuarios__5[#All],2,FALSE)</f>
        <v>#N/A</v>
      </c>
      <c r="Q31" s="1" t="s">
        <v>169</v>
      </c>
      <c r="R31" s="1"/>
      <c r="S31" s="1" t="s">
        <v>164</v>
      </c>
      <c r="T31" s="1" t="s">
        <v>2365</v>
      </c>
      <c r="U31" s="11"/>
      <c r="V31" s="11"/>
      <c r="W31" s="1" t="s">
        <v>170</v>
      </c>
      <c r="X31" s="11">
        <v>130033</v>
      </c>
      <c r="Y31" s="1" t="s">
        <v>166</v>
      </c>
      <c r="Z31" s="12" t="s">
        <v>13</v>
      </c>
      <c r="AA31" s="38" t="s">
        <v>2353</v>
      </c>
    </row>
    <row r="32" spans="1:27" x14ac:dyDescent="0.35">
      <c r="A32" s="5" t="s">
        <v>1815</v>
      </c>
      <c r="B32" s="2">
        <v>56950759430</v>
      </c>
      <c r="C32" s="14" t="s">
        <v>0</v>
      </c>
      <c r="D32" s="15">
        <v>44329</v>
      </c>
      <c r="E32" s="6" t="s">
        <v>1821</v>
      </c>
      <c r="F32" s="72" t="s">
        <v>1883</v>
      </c>
      <c r="G32" s="72" t="s">
        <v>1884</v>
      </c>
      <c r="H32" s="2" t="s">
        <v>151</v>
      </c>
      <c r="I32" s="17">
        <v>44344</v>
      </c>
      <c r="J32" s="7">
        <f t="shared" ca="1" si="0"/>
        <v>44749</v>
      </c>
      <c r="K32" s="16">
        <f t="shared" ca="1" si="1"/>
        <v>13</v>
      </c>
      <c r="L32" s="18">
        <f t="shared" ca="1" si="2"/>
        <v>-5</v>
      </c>
      <c r="M32" s="15" t="str">
        <f t="shared" ca="1" si="3"/>
        <v>En Arriendo</v>
      </c>
      <c r="N32" s="2" t="s">
        <v>6</v>
      </c>
      <c r="O32" s="2" t="s">
        <v>7</v>
      </c>
      <c r="P32" s="1" t="e">
        <f>VLOOKUP(Q32,usuarios__5[#All],2,FALSE)</f>
        <v>#N/A</v>
      </c>
      <c r="Q32" s="2" t="s">
        <v>173</v>
      </c>
      <c r="R32" s="2"/>
      <c r="S32" s="2" t="s">
        <v>174</v>
      </c>
      <c r="T32" s="1" t="s">
        <v>2365</v>
      </c>
      <c r="U32" s="19"/>
      <c r="V32" s="19"/>
      <c r="W32" s="2" t="s">
        <v>175</v>
      </c>
      <c r="X32" s="19">
        <v>130032</v>
      </c>
      <c r="Y32" s="2" t="s">
        <v>176</v>
      </c>
      <c r="Z32" s="20" t="s">
        <v>13</v>
      </c>
      <c r="AA32" s="38" t="s">
        <v>2353</v>
      </c>
    </row>
    <row r="33" spans="1:27" x14ac:dyDescent="0.35">
      <c r="A33" s="5" t="s">
        <v>1815</v>
      </c>
      <c r="B33" s="1">
        <v>56950890865</v>
      </c>
      <c r="C33" s="6" t="s">
        <v>0</v>
      </c>
      <c r="D33" s="7">
        <v>44329</v>
      </c>
      <c r="E33" s="6" t="s">
        <v>1821</v>
      </c>
      <c r="F33" s="71" t="s">
        <v>1885</v>
      </c>
      <c r="G33" s="71" t="s">
        <v>1886</v>
      </c>
      <c r="H33" s="1" t="s">
        <v>151</v>
      </c>
      <c r="I33" s="9">
        <v>44344</v>
      </c>
      <c r="J33" s="7">
        <f t="shared" ca="1" si="0"/>
        <v>44749</v>
      </c>
      <c r="K33" s="8">
        <f t="shared" ca="1" si="1"/>
        <v>13</v>
      </c>
      <c r="L33" s="10">
        <f t="shared" ca="1" si="2"/>
        <v>-5</v>
      </c>
      <c r="M33" s="7" t="str">
        <f t="shared" ca="1" si="3"/>
        <v>En Arriendo</v>
      </c>
      <c r="N33" s="1" t="s">
        <v>6</v>
      </c>
      <c r="O33" s="1" t="s">
        <v>7</v>
      </c>
      <c r="P33" s="1">
        <f>VLOOKUP(Q33,usuarios__5[#All],2,FALSE)</f>
        <v>329</v>
      </c>
      <c r="Q33" s="1" t="s">
        <v>179</v>
      </c>
      <c r="R33" s="1"/>
      <c r="S33" s="1" t="s">
        <v>174</v>
      </c>
      <c r="T33" s="1" t="s">
        <v>2359</v>
      </c>
      <c r="U33" s="11"/>
      <c r="V33" s="11"/>
      <c r="W33" s="1" t="s">
        <v>180</v>
      </c>
      <c r="X33" s="11">
        <v>130032</v>
      </c>
      <c r="Y33" s="1" t="s">
        <v>176</v>
      </c>
      <c r="Z33" s="12" t="s">
        <v>13</v>
      </c>
      <c r="AA33" s="38" t="s">
        <v>2353</v>
      </c>
    </row>
    <row r="34" spans="1:27" x14ac:dyDescent="0.35">
      <c r="A34" s="5" t="s">
        <v>1815</v>
      </c>
      <c r="B34" s="2">
        <v>56950899503</v>
      </c>
      <c r="C34" s="14" t="s">
        <v>0</v>
      </c>
      <c r="D34" s="15">
        <v>44329</v>
      </c>
      <c r="E34" s="6" t="s">
        <v>1821</v>
      </c>
      <c r="F34" s="72" t="s">
        <v>1887</v>
      </c>
      <c r="G34" s="72" t="s">
        <v>1888</v>
      </c>
      <c r="H34" s="2" t="s">
        <v>151</v>
      </c>
      <c r="I34" s="17">
        <v>44344</v>
      </c>
      <c r="J34" s="7">
        <f t="shared" ca="1" si="0"/>
        <v>44749</v>
      </c>
      <c r="K34" s="16">
        <f t="shared" ca="1" si="1"/>
        <v>13</v>
      </c>
      <c r="L34" s="18">
        <f t="shared" ca="1" si="2"/>
        <v>-5</v>
      </c>
      <c r="M34" s="15" t="str">
        <f t="shared" ca="1" si="3"/>
        <v>En Arriendo</v>
      </c>
      <c r="N34" s="2" t="s">
        <v>6</v>
      </c>
      <c r="O34" s="2" t="s">
        <v>7</v>
      </c>
      <c r="P34" s="1" t="e">
        <f>VLOOKUP(Q34,usuarios__5[#All],2,FALSE)</f>
        <v>#N/A</v>
      </c>
      <c r="Q34" s="2" t="s">
        <v>183</v>
      </c>
      <c r="R34" s="2"/>
      <c r="S34" s="2" t="s">
        <v>164</v>
      </c>
      <c r="T34" s="1" t="s">
        <v>2365</v>
      </c>
      <c r="U34" s="19"/>
      <c r="V34" s="19"/>
      <c r="W34" s="2" t="s">
        <v>153</v>
      </c>
      <c r="X34" s="19">
        <v>130033</v>
      </c>
      <c r="Y34" s="2" t="s">
        <v>166</v>
      </c>
      <c r="Z34" s="20" t="s">
        <v>13</v>
      </c>
      <c r="AA34" s="38" t="s">
        <v>2353</v>
      </c>
    </row>
    <row r="35" spans="1:27" x14ac:dyDescent="0.35">
      <c r="A35" s="5" t="s">
        <v>1815</v>
      </c>
      <c r="B35" s="1">
        <v>56950945211</v>
      </c>
      <c r="C35" s="6" t="s">
        <v>0</v>
      </c>
      <c r="D35" s="7">
        <v>44329</v>
      </c>
      <c r="E35" s="6" t="s">
        <v>1821</v>
      </c>
      <c r="F35" s="71" t="s">
        <v>1889</v>
      </c>
      <c r="G35" s="71" t="s">
        <v>1890</v>
      </c>
      <c r="H35" s="1" t="s">
        <v>151</v>
      </c>
      <c r="I35" s="9">
        <v>44344</v>
      </c>
      <c r="J35" s="7">
        <f t="shared" ca="1" si="0"/>
        <v>44749</v>
      </c>
      <c r="K35" s="8">
        <f t="shared" ca="1" si="1"/>
        <v>13</v>
      </c>
      <c r="L35" s="10">
        <f t="shared" ca="1" si="2"/>
        <v>-5</v>
      </c>
      <c r="M35" s="7" t="str">
        <f t="shared" ca="1" si="3"/>
        <v>En Arriendo</v>
      </c>
      <c r="N35" s="1" t="s">
        <v>6</v>
      </c>
      <c r="O35" s="1" t="s">
        <v>7</v>
      </c>
      <c r="P35" s="1" t="e">
        <f>VLOOKUP(Q35,usuarios__5[#All],2,FALSE)</f>
        <v>#N/A</v>
      </c>
      <c r="Q35" s="1" t="s">
        <v>186</v>
      </c>
      <c r="R35" s="1"/>
      <c r="S35" s="1" t="s">
        <v>164</v>
      </c>
      <c r="T35" s="1" t="s">
        <v>2365</v>
      </c>
      <c r="U35" s="11"/>
      <c r="V35" s="11"/>
      <c r="W35" s="1" t="s">
        <v>187</v>
      </c>
      <c r="X35" s="11">
        <v>130033</v>
      </c>
      <c r="Y35" s="1" t="s">
        <v>166</v>
      </c>
      <c r="Z35" s="12" t="s">
        <v>13</v>
      </c>
      <c r="AA35" s="30" t="s">
        <v>2350</v>
      </c>
    </row>
    <row r="36" spans="1:27" x14ac:dyDescent="0.35">
      <c r="A36" s="5" t="s">
        <v>1815</v>
      </c>
      <c r="B36" s="2">
        <v>56950949070</v>
      </c>
      <c r="C36" s="14" t="s">
        <v>0</v>
      </c>
      <c r="D36" s="15">
        <v>44329</v>
      </c>
      <c r="E36" s="6" t="s">
        <v>1821</v>
      </c>
      <c r="F36" s="72" t="s">
        <v>1891</v>
      </c>
      <c r="G36" s="72" t="s">
        <v>1892</v>
      </c>
      <c r="H36" s="2" t="s">
        <v>151</v>
      </c>
      <c r="I36" s="17">
        <v>44344</v>
      </c>
      <c r="J36" s="7">
        <f t="shared" ca="1" si="0"/>
        <v>44749</v>
      </c>
      <c r="K36" s="16">
        <f t="shared" ca="1" si="1"/>
        <v>13</v>
      </c>
      <c r="L36" s="18">
        <f t="shared" ca="1" si="2"/>
        <v>-5</v>
      </c>
      <c r="M36" s="15" t="str">
        <f t="shared" ca="1" si="3"/>
        <v>En Arriendo</v>
      </c>
      <c r="N36" s="2" t="s">
        <v>6</v>
      </c>
      <c r="O36" s="2" t="s">
        <v>7</v>
      </c>
      <c r="P36" s="1" t="e">
        <f>VLOOKUP(Q36,usuarios__5[#All],2,FALSE)</f>
        <v>#N/A</v>
      </c>
      <c r="Q36" s="2" t="s">
        <v>190</v>
      </c>
      <c r="R36" s="2"/>
      <c r="S36" s="2" t="s">
        <v>164</v>
      </c>
      <c r="T36" s="1" t="s">
        <v>2365</v>
      </c>
      <c r="U36" s="19"/>
      <c r="V36" s="19"/>
      <c r="W36" s="2" t="s">
        <v>11</v>
      </c>
      <c r="X36" s="19">
        <v>130033</v>
      </c>
      <c r="Y36" s="2" t="s">
        <v>166</v>
      </c>
      <c r="Z36" s="20" t="s">
        <v>13</v>
      </c>
      <c r="AA36" s="30" t="s">
        <v>2350</v>
      </c>
    </row>
    <row r="37" spans="1:27" x14ac:dyDescent="0.35">
      <c r="A37" s="5" t="s">
        <v>1815</v>
      </c>
      <c r="B37" s="1">
        <v>56951973252</v>
      </c>
      <c r="C37" s="6" t="s">
        <v>0</v>
      </c>
      <c r="D37" s="7">
        <v>43720</v>
      </c>
      <c r="E37" s="6" t="s">
        <v>1821</v>
      </c>
      <c r="F37" s="71" t="s">
        <v>1893</v>
      </c>
      <c r="G37" s="71" t="s">
        <v>1894</v>
      </c>
      <c r="H37" s="1" t="s">
        <v>5</v>
      </c>
      <c r="I37" s="9">
        <v>43720</v>
      </c>
      <c r="J37" s="7">
        <f t="shared" ca="1" si="0"/>
        <v>44749</v>
      </c>
      <c r="K37" s="8">
        <f t="shared" ca="1" si="1"/>
        <v>33</v>
      </c>
      <c r="L37" s="10">
        <f t="shared" ca="1" si="2"/>
        <v>15</v>
      </c>
      <c r="M37" s="7" t="str">
        <f t="shared" ca="1" si="3"/>
        <v>Terminado</v>
      </c>
      <c r="N37" s="1" t="s">
        <v>6</v>
      </c>
      <c r="O37" s="1" t="s">
        <v>7</v>
      </c>
      <c r="P37" s="1" t="e">
        <f>VLOOKUP(Q37,usuarios__5[#All],2,FALSE)</f>
        <v>#N/A</v>
      </c>
      <c r="Q37" s="1" t="s">
        <v>193</v>
      </c>
      <c r="R37" s="1"/>
      <c r="S37" s="1" t="s">
        <v>194</v>
      </c>
      <c r="T37" s="1" t="s">
        <v>2365</v>
      </c>
      <c r="U37" s="11"/>
      <c r="V37" s="11"/>
      <c r="W37" s="1" t="s">
        <v>68</v>
      </c>
      <c r="X37" s="11">
        <v>120207</v>
      </c>
      <c r="Y37" s="1" t="s">
        <v>195</v>
      </c>
      <c r="Z37" s="12" t="s">
        <v>13</v>
      </c>
      <c r="AA37" s="30" t="s">
        <v>2350</v>
      </c>
    </row>
    <row r="38" spans="1:27" x14ac:dyDescent="0.35">
      <c r="A38" s="5" t="s">
        <v>1815</v>
      </c>
      <c r="B38" s="2">
        <v>56952082685</v>
      </c>
      <c r="C38" s="14" t="s">
        <v>0</v>
      </c>
      <c r="D38" s="15">
        <v>43819</v>
      </c>
      <c r="E38" s="6" t="s">
        <v>1821</v>
      </c>
      <c r="F38" s="72" t="s">
        <v>1895</v>
      </c>
      <c r="G38" s="72" t="s">
        <v>1896</v>
      </c>
      <c r="H38" s="2" t="s">
        <v>53</v>
      </c>
      <c r="I38" s="17">
        <v>44238</v>
      </c>
      <c r="J38" s="7">
        <f t="shared" ca="1" si="0"/>
        <v>44749</v>
      </c>
      <c r="K38" s="16">
        <f t="shared" ca="1" si="1"/>
        <v>16</v>
      </c>
      <c r="L38" s="18">
        <f t="shared" ca="1" si="2"/>
        <v>-2</v>
      </c>
      <c r="M38" s="15" t="str">
        <f t="shared" ca="1" si="3"/>
        <v>En Arriendo</v>
      </c>
      <c r="N38" s="2" t="s">
        <v>6</v>
      </c>
      <c r="O38" s="2" t="s">
        <v>7</v>
      </c>
      <c r="P38" s="1" t="e">
        <f>VLOOKUP(Q38,usuarios__5[#All],2,FALSE)</f>
        <v>#N/A</v>
      </c>
      <c r="Q38" s="2" t="s">
        <v>136</v>
      </c>
      <c r="R38" s="2"/>
      <c r="S38" s="2" t="s">
        <v>42</v>
      </c>
      <c r="T38" s="2" t="s">
        <v>2361</v>
      </c>
      <c r="U38" s="19"/>
      <c r="V38" s="19"/>
      <c r="W38" s="2" t="s">
        <v>198</v>
      </c>
      <c r="X38" s="19">
        <v>80002</v>
      </c>
      <c r="Y38" s="2" t="s">
        <v>199</v>
      </c>
      <c r="Z38" s="20" t="s">
        <v>13</v>
      </c>
      <c r="AA38" s="38" t="s">
        <v>2353</v>
      </c>
    </row>
    <row r="39" spans="1:27" x14ac:dyDescent="0.35">
      <c r="A39" s="5" t="s">
        <v>1815</v>
      </c>
      <c r="B39" s="1">
        <v>56952082686</v>
      </c>
      <c r="C39" s="6" t="s">
        <v>0</v>
      </c>
      <c r="D39" s="7">
        <v>43803</v>
      </c>
      <c r="E39" s="6" t="s">
        <v>1821</v>
      </c>
      <c r="F39" s="71" t="s">
        <v>1897</v>
      </c>
      <c r="G39" s="71" t="s">
        <v>1898</v>
      </c>
      <c r="H39" s="1" t="s">
        <v>53</v>
      </c>
      <c r="I39" s="9">
        <v>44238</v>
      </c>
      <c r="J39" s="7">
        <f t="shared" ca="1" si="0"/>
        <v>44749</v>
      </c>
      <c r="K39" s="8">
        <f t="shared" ca="1" si="1"/>
        <v>16</v>
      </c>
      <c r="L39" s="10">
        <f t="shared" ca="1" si="2"/>
        <v>-2</v>
      </c>
      <c r="M39" s="7" t="str">
        <f t="shared" ca="1" si="3"/>
        <v>En Arriendo</v>
      </c>
      <c r="N39" s="1" t="s">
        <v>6</v>
      </c>
      <c r="O39" s="1" t="s">
        <v>7</v>
      </c>
      <c r="P39" s="1">
        <f>VLOOKUP(Q39,usuarios__5[#All],2,FALSE)</f>
        <v>301</v>
      </c>
      <c r="Q39" s="43" t="s">
        <v>202</v>
      </c>
      <c r="R39" s="43"/>
      <c r="S39" s="1" t="s">
        <v>28</v>
      </c>
      <c r="T39" s="1" t="s">
        <v>2365</v>
      </c>
      <c r="U39" s="11"/>
      <c r="V39" s="11"/>
      <c r="W39" s="1" t="s">
        <v>56</v>
      </c>
      <c r="X39" s="11">
        <v>120003</v>
      </c>
      <c r="Y39" s="1" t="s">
        <v>30</v>
      </c>
      <c r="Z39" s="12" t="s">
        <v>13</v>
      </c>
      <c r="AA39" s="38" t="s">
        <v>2353</v>
      </c>
    </row>
    <row r="40" spans="1:27" x14ac:dyDescent="0.35">
      <c r="A40" s="5" t="s">
        <v>1815</v>
      </c>
      <c r="B40" s="2">
        <v>56952280751</v>
      </c>
      <c r="C40" s="14" t="s">
        <v>0</v>
      </c>
      <c r="D40" s="15">
        <v>43819</v>
      </c>
      <c r="E40" s="6" t="s">
        <v>1821</v>
      </c>
      <c r="F40" s="72" t="s">
        <v>1899</v>
      </c>
      <c r="G40" s="72" t="s">
        <v>1900</v>
      </c>
      <c r="H40" s="2" t="s">
        <v>21</v>
      </c>
      <c r="I40" s="17">
        <v>43819</v>
      </c>
      <c r="J40" s="7">
        <f t="shared" ca="1" si="0"/>
        <v>44749</v>
      </c>
      <c r="K40" s="16">
        <f t="shared" ca="1" si="1"/>
        <v>30</v>
      </c>
      <c r="L40" s="18">
        <f t="shared" ca="1" si="2"/>
        <v>12</v>
      </c>
      <c r="M40" s="15" t="str">
        <f t="shared" ca="1" si="3"/>
        <v>Terminado</v>
      </c>
      <c r="N40" s="2" t="s">
        <v>26</v>
      </c>
      <c r="O40" s="2" t="s">
        <v>7</v>
      </c>
      <c r="P40" s="1">
        <f>VLOOKUP(Q40,usuarios__5[#All],2,FALSE)</f>
        <v>388</v>
      </c>
      <c r="Q40" s="41" t="s">
        <v>205</v>
      </c>
      <c r="R40" s="41"/>
      <c r="S40" s="2" t="s">
        <v>206</v>
      </c>
      <c r="T40" s="1" t="s">
        <v>2365</v>
      </c>
      <c r="U40" s="19"/>
      <c r="V40" s="19"/>
      <c r="W40" s="2" t="s">
        <v>56</v>
      </c>
      <c r="X40" s="19">
        <v>120004</v>
      </c>
      <c r="Y40" s="2" t="s">
        <v>207</v>
      </c>
      <c r="Z40" s="20" t="s">
        <v>13</v>
      </c>
      <c r="AA40" s="38" t="s">
        <v>2353</v>
      </c>
    </row>
    <row r="41" spans="1:27" x14ac:dyDescent="0.35">
      <c r="A41" s="5" t="s">
        <v>1815</v>
      </c>
      <c r="B41" s="2">
        <v>56952371636</v>
      </c>
      <c r="C41" s="14" t="s">
        <v>0</v>
      </c>
      <c r="D41" s="15">
        <v>43720</v>
      </c>
      <c r="E41" s="6" t="s">
        <v>1821</v>
      </c>
      <c r="F41" s="72" t="s">
        <v>1901</v>
      </c>
      <c r="G41" s="72" t="s">
        <v>1902</v>
      </c>
      <c r="H41" s="2" t="s">
        <v>5</v>
      </c>
      <c r="I41" s="17">
        <v>43720</v>
      </c>
      <c r="J41" s="7">
        <f t="shared" ca="1" si="0"/>
        <v>44749</v>
      </c>
      <c r="K41" s="16">
        <f t="shared" ca="1" si="1"/>
        <v>33</v>
      </c>
      <c r="L41" s="18">
        <f t="shared" ca="1" si="2"/>
        <v>15</v>
      </c>
      <c r="M41" s="15" t="str">
        <f t="shared" ca="1" si="3"/>
        <v>Terminado</v>
      </c>
      <c r="N41" s="2" t="s">
        <v>6</v>
      </c>
      <c r="O41" s="2" t="s">
        <v>7</v>
      </c>
      <c r="P41" s="1" t="e">
        <f>VLOOKUP(Q41,usuarios__5[#All],2,FALSE)</f>
        <v>#N/A</v>
      </c>
      <c r="Q41" s="2" t="s">
        <v>213</v>
      </c>
      <c r="R41" s="2"/>
      <c r="S41" s="2" t="s">
        <v>214</v>
      </c>
      <c r="T41" s="1" t="s">
        <v>2365</v>
      </c>
      <c r="U41" s="19"/>
      <c r="V41" s="19"/>
      <c r="W41" s="2" t="s">
        <v>11</v>
      </c>
      <c r="X41" s="19">
        <v>120201</v>
      </c>
      <c r="Y41" s="2" t="s">
        <v>216</v>
      </c>
      <c r="Z41" s="20" t="s">
        <v>13</v>
      </c>
      <c r="AA41" s="30" t="s">
        <v>2350</v>
      </c>
    </row>
    <row r="42" spans="1:27" x14ac:dyDescent="0.35">
      <c r="A42" s="5" t="s">
        <v>1815</v>
      </c>
      <c r="B42" s="2">
        <v>56953269644</v>
      </c>
      <c r="C42" s="14" t="s">
        <v>0</v>
      </c>
      <c r="D42" s="15">
        <v>43693</v>
      </c>
      <c r="E42" s="6" t="s">
        <v>1821</v>
      </c>
      <c r="F42" s="72" t="s">
        <v>1903</v>
      </c>
      <c r="G42" s="72" t="s">
        <v>1904</v>
      </c>
      <c r="H42" s="2" t="s">
        <v>5</v>
      </c>
      <c r="I42" s="17">
        <v>43693</v>
      </c>
      <c r="J42" s="7">
        <f t="shared" ca="1" si="0"/>
        <v>44749</v>
      </c>
      <c r="K42" s="16">
        <f t="shared" ca="1" si="1"/>
        <v>34</v>
      </c>
      <c r="L42" s="18">
        <f t="shared" ca="1" si="2"/>
        <v>16</v>
      </c>
      <c r="M42" s="15" t="str">
        <f t="shared" ca="1" si="3"/>
        <v>Terminado</v>
      </c>
      <c r="N42" s="2" t="s">
        <v>6</v>
      </c>
      <c r="O42" s="2" t="s">
        <v>7</v>
      </c>
      <c r="P42" s="1" t="e">
        <f>VLOOKUP(Q42,usuarios__5[#All],2,FALSE)</f>
        <v>#N/A</v>
      </c>
      <c r="Q42" s="2" t="s">
        <v>223</v>
      </c>
      <c r="R42" s="2"/>
      <c r="S42" s="2" t="s">
        <v>220</v>
      </c>
      <c r="T42" s="1" t="s">
        <v>2365</v>
      </c>
      <c r="U42" s="19"/>
      <c r="V42" s="19"/>
      <c r="W42" s="2" t="s">
        <v>68</v>
      </c>
      <c r="X42" s="19">
        <v>120201</v>
      </c>
      <c r="Y42" s="2" t="s">
        <v>216</v>
      </c>
      <c r="Z42" s="20" t="s">
        <v>13</v>
      </c>
      <c r="AA42" s="30" t="s">
        <v>2350</v>
      </c>
    </row>
    <row r="43" spans="1:27" x14ac:dyDescent="0.35">
      <c r="A43" s="5" t="s">
        <v>1815</v>
      </c>
      <c r="B43" s="1">
        <v>56956994844</v>
      </c>
      <c r="C43" s="6" t="s">
        <v>0</v>
      </c>
      <c r="D43" s="7">
        <v>44098</v>
      </c>
      <c r="E43" s="6" t="s">
        <v>1821</v>
      </c>
      <c r="F43" s="71" t="s">
        <v>1905</v>
      </c>
      <c r="G43" s="71" t="s">
        <v>1906</v>
      </c>
      <c r="H43" s="1" t="s">
        <v>47</v>
      </c>
      <c r="I43" s="9">
        <v>44098</v>
      </c>
      <c r="J43" s="7">
        <f t="shared" ca="1" si="0"/>
        <v>44749</v>
      </c>
      <c r="K43" s="8">
        <f t="shared" ca="1" si="1"/>
        <v>21</v>
      </c>
      <c r="L43" s="10">
        <f t="shared" ca="1" si="2"/>
        <v>3</v>
      </c>
      <c r="M43" s="7" t="str">
        <f t="shared" ca="1" si="3"/>
        <v>Terminado</v>
      </c>
      <c r="N43" s="1" t="s">
        <v>6</v>
      </c>
      <c r="O43" s="1" t="s">
        <v>7</v>
      </c>
      <c r="P43" s="1" t="e">
        <f>VLOOKUP(Q43,usuarios__5[#All],2,FALSE)</f>
        <v>#N/A</v>
      </c>
      <c r="Q43" s="43" t="s">
        <v>226</v>
      </c>
      <c r="R43" s="43"/>
      <c r="S43" s="1" t="s">
        <v>55</v>
      </c>
      <c r="T43" s="1" t="s">
        <v>2365</v>
      </c>
      <c r="U43" s="11"/>
      <c r="V43" s="11"/>
      <c r="W43" s="1" t="s">
        <v>29</v>
      </c>
      <c r="X43" s="11">
        <v>120001</v>
      </c>
      <c r="Y43" s="1" t="s">
        <v>57</v>
      </c>
      <c r="Z43" s="12" t="s">
        <v>13</v>
      </c>
      <c r="AA43" s="30" t="s">
        <v>2350</v>
      </c>
    </row>
    <row r="44" spans="1:27" x14ac:dyDescent="0.35">
      <c r="A44" s="5" t="s">
        <v>1815</v>
      </c>
      <c r="B44" s="1">
        <v>56957999968</v>
      </c>
      <c r="C44" s="6" t="s">
        <v>0</v>
      </c>
      <c r="D44" s="7">
        <v>43777</v>
      </c>
      <c r="E44" s="6" t="s">
        <v>1821</v>
      </c>
      <c r="F44" s="71" t="s">
        <v>1907</v>
      </c>
      <c r="G44" s="71" t="s">
        <v>1908</v>
      </c>
      <c r="H44" s="1" t="s">
        <v>151</v>
      </c>
      <c r="I44" s="9">
        <v>44440</v>
      </c>
      <c r="J44" s="7">
        <f t="shared" ca="1" si="0"/>
        <v>44749</v>
      </c>
      <c r="K44" s="8">
        <f t="shared" ca="1" si="1"/>
        <v>10</v>
      </c>
      <c r="L44" s="10">
        <f t="shared" ca="1" si="2"/>
        <v>-8</v>
      </c>
      <c r="M44" s="7" t="str">
        <f t="shared" ca="1" si="3"/>
        <v>En Arriendo</v>
      </c>
      <c r="N44" s="1" t="s">
        <v>6</v>
      </c>
      <c r="O44" s="1" t="s">
        <v>7</v>
      </c>
      <c r="P44" s="1" t="e">
        <f>VLOOKUP(Q44,usuarios__5[#All],2,FALSE)</f>
        <v>#N/A</v>
      </c>
      <c r="Q44" s="1" t="s">
        <v>238</v>
      </c>
      <c r="R44" s="1"/>
      <c r="S44" s="1" t="s">
        <v>42</v>
      </c>
      <c r="T44" s="1" t="s">
        <v>2365</v>
      </c>
      <c r="U44" s="11"/>
      <c r="V44" s="11"/>
      <c r="W44" s="1" t="s">
        <v>153</v>
      </c>
      <c r="X44" s="11">
        <v>40002</v>
      </c>
      <c r="Y44" s="1" t="s">
        <v>10</v>
      </c>
      <c r="Z44" s="12" t="s">
        <v>13</v>
      </c>
      <c r="AA44" s="38" t="s">
        <v>2353</v>
      </c>
    </row>
    <row r="45" spans="1:27" x14ac:dyDescent="0.35">
      <c r="A45" s="5" t="s">
        <v>1815</v>
      </c>
      <c r="B45" s="2">
        <v>56958478015</v>
      </c>
      <c r="C45" s="14" t="s">
        <v>0</v>
      </c>
      <c r="D45" s="15">
        <v>43654</v>
      </c>
      <c r="E45" s="6" t="s">
        <v>1821</v>
      </c>
      <c r="F45" s="72" t="s">
        <v>1909</v>
      </c>
      <c r="G45" s="72" t="s">
        <v>1910</v>
      </c>
      <c r="H45" s="2" t="s">
        <v>21</v>
      </c>
      <c r="I45" s="17">
        <v>43654</v>
      </c>
      <c r="J45" s="7">
        <f t="shared" ca="1" si="0"/>
        <v>44749</v>
      </c>
      <c r="K45" s="16">
        <f t="shared" ca="1" si="1"/>
        <v>35</v>
      </c>
      <c r="L45" s="18">
        <f t="shared" ca="1" si="2"/>
        <v>17</v>
      </c>
      <c r="M45" s="15" t="str">
        <f t="shared" ca="1" si="3"/>
        <v>Terminado</v>
      </c>
      <c r="N45" s="2" t="s">
        <v>6</v>
      </c>
      <c r="O45" s="2" t="s">
        <v>7</v>
      </c>
      <c r="P45" s="1">
        <f>VLOOKUP(Q45,usuarios__5[#All],2,FALSE)</f>
        <v>306</v>
      </c>
      <c r="Q45" s="2" t="s">
        <v>241</v>
      </c>
      <c r="R45" s="2"/>
      <c r="S45" s="2" t="s">
        <v>42</v>
      </c>
      <c r="T45" s="1" t="s">
        <v>2359</v>
      </c>
      <c r="U45" s="19"/>
      <c r="V45" s="19"/>
      <c r="W45" s="2" t="s">
        <v>180</v>
      </c>
      <c r="X45" s="19">
        <v>50001</v>
      </c>
      <c r="Y45" s="2" t="s">
        <v>108</v>
      </c>
      <c r="Z45" s="20" t="s">
        <v>13</v>
      </c>
      <c r="AA45" s="38" t="s">
        <v>2353</v>
      </c>
    </row>
    <row r="46" spans="1:27" x14ac:dyDescent="0.35">
      <c r="A46" s="5" t="s">
        <v>1815</v>
      </c>
      <c r="B46" s="2">
        <v>56958750352</v>
      </c>
      <c r="C46" s="14" t="s">
        <v>0</v>
      </c>
      <c r="D46" s="15">
        <v>44461</v>
      </c>
      <c r="E46" s="6" t="s">
        <v>1821</v>
      </c>
      <c r="F46" s="72" t="s">
        <v>1911</v>
      </c>
      <c r="G46" s="72" t="s">
        <v>1912</v>
      </c>
      <c r="H46" s="2" t="s">
        <v>244</v>
      </c>
      <c r="I46" s="17">
        <v>44461</v>
      </c>
      <c r="J46" s="7">
        <f t="shared" ca="1" si="0"/>
        <v>44749</v>
      </c>
      <c r="K46" s="16">
        <f t="shared" ca="1" si="1"/>
        <v>9</v>
      </c>
      <c r="L46" s="18">
        <f t="shared" ca="1" si="2"/>
        <v>-9</v>
      </c>
      <c r="M46" s="15" t="str">
        <f t="shared" ca="1" si="3"/>
        <v>En Arriendo</v>
      </c>
      <c r="N46" s="2" t="s">
        <v>245</v>
      </c>
      <c r="O46" s="2" t="s">
        <v>246</v>
      </c>
      <c r="P46" s="1" t="e">
        <f>VLOOKUP(Q46,usuarios__5[#All],2,FALSE)</f>
        <v>#N/A</v>
      </c>
      <c r="Q46" s="2" t="s">
        <v>249</v>
      </c>
      <c r="R46" s="2"/>
      <c r="S46" s="2" t="s">
        <v>250</v>
      </c>
      <c r="T46" s="1" t="s">
        <v>2365</v>
      </c>
      <c r="U46" s="19"/>
      <c r="V46" s="19"/>
      <c r="W46" s="2" t="s">
        <v>251</v>
      </c>
      <c r="X46" s="19">
        <v>120263</v>
      </c>
      <c r="Y46" s="2" t="s">
        <v>252</v>
      </c>
      <c r="Z46" s="20" t="s">
        <v>13</v>
      </c>
      <c r="AA46" s="30" t="s">
        <v>2350</v>
      </c>
    </row>
    <row r="47" spans="1:27" x14ac:dyDescent="0.35">
      <c r="A47" s="5" t="s">
        <v>1815</v>
      </c>
      <c r="B47" s="2">
        <v>56958750927</v>
      </c>
      <c r="C47" s="14" t="s">
        <v>0</v>
      </c>
      <c r="D47" s="15">
        <v>44461</v>
      </c>
      <c r="E47" s="6" t="s">
        <v>1821</v>
      </c>
      <c r="F47" s="72" t="s">
        <v>1913</v>
      </c>
      <c r="G47" s="72" t="s">
        <v>1914</v>
      </c>
      <c r="H47" s="2" t="s">
        <v>244</v>
      </c>
      <c r="I47" s="17">
        <v>44461</v>
      </c>
      <c r="J47" s="7">
        <f t="shared" ca="1" si="0"/>
        <v>44749</v>
      </c>
      <c r="K47" s="16">
        <f t="shared" ca="1" si="1"/>
        <v>9</v>
      </c>
      <c r="L47" s="18">
        <f t="shared" ca="1" si="2"/>
        <v>-9</v>
      </c>
      <c r="M47" s="15" t="str">
        <f t="shared" ca="1" si="3"/>
        <v>En Arriendo</v>
      </c>
      <c r="N47" s="2" t="s">
        <v>245</v>
      </c>
      <c r="O47" s="2" t="s">
        <v>246</v>
      </c>
      <c r="P47" s="1" t="e">
        <f>VLOOKUP(Q47,usuarios__5[#All],2,FALSE)</f>
        <v>#N/A</v>
      </c>
      <c r="Q47" s="2" t="s">
        <v>260</v>
      </c>
      <c r="R47" s="2"/>
      <c r="S47" s="2" t="s">
        <v>174</v>
      </c>
      <c r="T47" s="1" t="s">
        <v>2365</v>
      </c>
      <c r="U47" s="19"/>
      <c r="V47" s="19"/>
      <c r="W47" s="2" t="s">
        <v>251</v>
      </c>
      <c r="X47" s="19">
        <v>130032</v>
      </c>
      <c r="Y47" s="2" t="s">
        <v>176</v>
      </c>
      <c r="Z47" s="20" t="s">
        <v>13</v>
      </c>
      <c r="AA47" s="30" t="s">
        <v>2350</v>
      </c>
    </row>
    <row r="48" spans="1:27" x14ac:dyDescent="0.35">
      <c r="A48" s="5" t="s">
        <v>1815</v>
      </c>
      <c r="B48" s="2">
        <v>56965095235</v>
      </c>
      <c r="C48" s="14" t="s">
        <v>0</v>
      </c>
      <c r="D48" s="15">
        <v>43797</v>
      </c>
      <c r="E48" s="6" t="s">
        <v>1821</v>
      </c>
      <c r="F48" s="72" t="s">
        <v>1915</v>
      </c>
      <c r="G48" s="72" t="s">
        <v>1916</v>
      </c>
      <c r="H48" s="2" t="s">
        <v>273</v>
      </c>
      <c r="I48" s="17">
        <v>43797</v>
      </c>
      <c r="J48" s="7">
        <f t="shared" ca="1" si="0"/>
        <v>44749</v>
      </c>
      <c r="K48" s="16">
        <f t="shared" ca="1" si="1"/>
        <v>31</v>
      </c>
      <c r="L48" s="18">
        <f t="shared" ca="1" si="2"/>
        <v>13</v>
      </c>
      <c r="M48" s="15" t="str">
        <f t="shared" ca="1" si="3"/>
        <v>Terminado</v>
      </c>
      <c r="N48" s="2" t="s">
        <v>26</v>
      </c>
      <c r="O48" s="2" t="s">
        <v>7</v>
      </c>
      <c r="P48" s="1" t="e">
        <f>VLOOKUP(Q48,usuarios__5[#All],2,FALSE)</f>
        <v>#N/A</v>
      </c>
      <c r="Q48" s="2" t="s">
        <v>274</v>
      </c>
      <c r="R48" s="2"/>
      <c r="S48" s="2" t="s">
        <v>275</v>
      </c>
      <c r="T48" s="1" t="s">
        <v>2359</v>
      </c>
      <c r="U48" s="19"/>
      <c r="V48" s="19"/>
      <c r="W48" s="2" t="s">
        <v>180</v>
      </c>
      <c r="X48" s="19">
        <v>130042</v>
      </c>
      <c r="Y48" s="2" t="s">
        <v>276</v>
      </c>
      <c r="Z48" s="20" t="s">
        <v>13</v>
      </c>
      <c r="AA48" s="38" t="s">
        <v>2353</v>
      </c>
    </row>
    <row r="49" spans="1:27" x14ac:dyDescent="0.35">
      <c r="A49" s="5" t="s">
        <v>1815</v>
      </c>
      <c r="B49" s="1">
        <v>56965976887</v>
      </c>
      <c r="C49" s="6" t="s">
        <v>0</v>
      </c>
      <c r="D49" s="7">
        <v>43720</v>
      </c>
      <c r="E49" s="6" t="s">
        <v>1821</v>
      </c>
      <c r="F49" s="71" t="s">
        <v>1917</v>
      </c>
      <c r="G49" s="71" t="s">
        <v>1918</v>
      </c>
      <c r="H49" s="1" t="s">
        <v>5</v>
      </c>
      <c r="I49" s="9">
        <v>43720</v>
      </c>
      <c r="J49" s="7">
        <f t="shared" ca="1" si="0"/>
        <v>44749</v>
      </c>
      <c r="K49" s="8">
        <f t="shared" ca="1" si="1"/>
        <v>33</v>
      </c>
      <c r="L49" s="10">
        <f t="shared" ca="1" si="2"/>
        <v>15</v>
      </c>
      <c r="M49" s="7" t="str">
        <f t="shared" ca="1" si="3"/>
        <v>Terminado</v>
      </c>
      <c r="N49" s="1" t="s">
        <v>6</v>
      </c>
      <c r="O49" s="1" t="s">
        <v>7</v>
      </c>
      <c r="P49" s="1" t="e">
        <f>VLOOKUP(Q49,usuarios__5[#All],2,FALSE)</f>
        <v>#N/A</v>
      </c>
      <c r="Q49" s="1" t="s">
        <v>279</v>
      </c>
      <c r="R49" s="1"/>
      <c r="S49" s="1" t="s">
        <v>280</v>
      </c>
      <c r="T49" s="1" t="s">
        <v>2365</v>
      </c>
      <c r="U49" s="11"/>
      <c r="V49" s="11"/>
      <c r="W49" s="1" t="s">
        <v>68</v>
      </c>
      <c r="X49" s="11">
        <v>120187</v>
      </c>
      <c r="Y49" s="1" t="s">
        <v>281</v>
      </c>
      <c r="Z49" s="12" t="s">
        <v>13</v>
      </c>
      <c r="AA49" s="30" t="s">
        <v>2350</v>
      </c>
    </row>
    <row r="50" spans="1:27" x14ac:dyDescent="0.35">
      <c r="A50" s="5" t="s">
        <v>1815</v>
      </c>
      <c r="B50" s="2">
        <v>56966080600</v>
      </c>
      <c r="C50" s="14" t="s">
        <v>0</v>
      </c>
      <c r="D50" s="15">
        <v>43677</v>
      </c>
      <c r="E50" s="6" t="s">
        <v>1821</v>
      </c>
      <c r="F50" s="72" t="s">
        <v>1919</v>
      </c>
      <c r="G50" s="72" t="s">
        <v>1920</v>
      </c>
      <c r="H50" s="2" t="s">
        <v>21</v>
      </c>
      <c r="I50" s="17">
        <v>43677</v>
      </c>
      <c r="J50" s="7">
        <f t="shared" ca="1" si="0"/>
        <v>44749</v>
      </c>
      <c r="K50" s="16">
        <f t="shared" ca="1" si="1"/>
        <v>35</v>
      </c>
      <c r="L50" s="18">
        <f t="shared" ca="1" si="2"/>
        <v>17</v>
      </c>
      <c r="M50" s="15" t="str">
        <f t="shared" ca="1" si="3"/>
        <v>Terminado</v>
      </c>
      <c r="N50" s="2" t="s">
        <v>26</v>
      </c>
      <c r="O50" s="2" t="s">
        <v>7</v>
      </c>
      <c r="P50" s="1">
        <f>VLOOKUP(Q50,usuarios__5[#All],2,FALSE)</f>
        <v>341</v>
      </c>
      <c r="Q50" s="41" t="s">
        <v>284</v>
      </c>
      <c r="R50" s="41"/>
      <c r="S50" s="2" t="s">
        <v>285</v>
      </c>
      <c r="T50" s="2" t="s">
        <v>2369</v>
      </c>
      <c r="U50" s="19" t="s">
        <v>1761</v>
      </c>
      <c r="V50" s="19"/>
      <c r="W50" s="2" t="s">
        <v>287</v>
      </c>
      <c r="X50" s="19">
        <v>30004</v>
      </c>
      <c r="Y50" s="2" t="s">
        <v>288</v>
      </c>
      <c r="Z50" s="20" t="s">
        <v>13</v>
      </c>
      <c r="AA50" s="38" t="s">
        <v>2353</v>
      </c>
    </row>
    <row r="51" spans="1:27" x14ac:dyDescent="0.35">
      <c r="A51" s="5" t="s">
        <v>1815</v>
      </c>
      <c r="B51" s="2">
        <v>56966740789</v>
      </c>
      <c r="C51" s="14" t="s">
        <v>0</v>
      </c>
      <c r="D51" s="15">
        <v>43819</v>
      </c>
      <c r="E51" s="6" t="s">
        <v>1821</v>
      </c>
      <c r="F51" s="72" t="s">
        <v>1921</v>
      </c>
      <c r="G51" s="72" t="s">
        <v>1922</v>
      </c>
      <c r="H51" s="2" t="s">
        <v>21</v>
      </c>
      <c r="I51" s="17">
        <v>43819</v>
      </c>
      <c r="J51" s="7">
        <f t="shared" ca="1" si="0"/>
        <v>44749</v>
      </c>
      <c r="K51" s="16">
        <f t="shared" ca="1" si="1"/>
        <v>30</v>
      </c>
      <c r="L51" s="18">
        <f t="shared" ca="1" si="2"/>
        <v>12</v>
      </c>
      <c r="M51" s="15" t="str">
        <f t="shared" ca="1" si="3"/>
        <v>Terminado</v>
      </c>
      <c r="N51" s="2" t="s">
        <v>6</v>
      </c>
      <c r="O51" s="2" t="s">
        <v>7</v>
      </c>
      <c r="P51" s="1" t="e">
        <f>VLOOKUP(Q51,usuarios__5[#All],2,FALSE)</f>
        <v>#N/A</v>
      </c>
      <c r="Q51" s="2" t="s">
        <v>293</v>
      </c>
      <c r="R51" s="2"/>
      <c r="S51" s="2" t="s">
        <v>34</v>
      </c>
      <c r="T51" s="1" t="s">
        <v>2365</v>
      </c>
      <c r="U51" s="19"/>
      <c r="V51" s="19"/>
      <c r="W51" s="2" t="s">
        <v>36</v>
      </c>
      <c r="X51" s="19">
        <v>120007</v>
      </c>
      <c r="Y51" s="2" t="s">
        <v>37</v>
      </c>
      <c r="Z51" s="20" t="s">
        <v>13</v>
      </c>
      <c r="AA51" s="30" t="s">
        <v>2350</v>
      </c>
    </row>
    <row r="52" spans="1:27" x14ac:dyDescent="0.35">
      <c r="A52" s="5" t="s">
        <v>1815</v>
      </c>
      <c r="B52" s="1">
        <v>56966743813</v>
      </c>
      <c r="C52" s="6" t="s">
        <v>0</v>
      </c>
      <c r="D52" s="7">
        <v>44068</v>
      </c>
      <c r="E52" s="6" t="s">
        <v>1821</v>
      </c>
      <c r="F52" s="71" t="s">
        <v>1923</v>
      </c>
      <c r="G52" s="71" t="s">
        <v>1924</v>
      </c>
      <c r="H52" s="1" t="s">
        <v>53</v>
      </c>
      <c r="I52" s="9">
        <v>44068</v>
      </c>
      <c r="J52" s="7">
        <f t="shared" ca="1" si="0"/>
        <v>44749</v>
      </c>
      <c r="K52" s="8">
        <f t="shared" ca="1" si="1"/>
        <v>22</v>
      </c>
      <c r="L52" s="10">
        <f t="shared" ca="1" si="2"/>
        <v>4</v>
      </c>
      <c r="M52" s="7" t="str">
        <f t="shared" ca="1" si="3"/>
        <v>Terminado</v>
      </c>
      <c r="N52" s="1" t="s">
        <v>6</v>
      </c>
      <c r="O52" s="1" t="s">
        <v>7</v>
      </c>
      <c r="P52" s="1" t="e">
        <f>VLOOKUP(Q52,usuarios__5[#All],2,FALSE)</f>
        <v>#N/A</v>
      </c>
      <c r="Q52" s="1" t="s">
        <v>296</v>
      </c>
      <c r="R52" s="1"/>
      <c r="S52" s="1" t="s">
        <v>42</v>
      </c>
      <c r="T52" s="1" t="s">
        <v>2365</v>
      </c>
      <c r="U52" s="11"/>
      <c r="V52" s="11"/>
      <c r="W52" s="1" t="s">
        <v>153</v>
      </c>
      <c r="X52" s="11">
        <v>40002</v>
      </c>
      <c r="Y52" s="1" t="s">
        <v>10</v>
      </c>
      <c r="Z52" s="12" t="s">
        <v>13</v>
      </c>
      <c r="AA52" s="38" t="s">
        <v>2353</v>
      </c>
    </row>
    <row r="53" spans="1:27" x14ac:dyDescent="0.35">
      <c r="A53" s="5" t="s">
        <v>1815</v>
      </c>
      <c r="B53" s="1">
        <v>56966867059</v>
      </c>
      <c r="C53" s="6" t="s">
        <v>0</v>
      </c>
      <c r="D53" s="7">
        <v>44328</v>
      </c>
      <c r="E53" s="6" t="s">
        <v>1821</v>
      </c>
      <c r="F53" s="71" t="s">
        <v>1925</v>
      </c>
      <c r="G53" s="71"/>
      <c r="H53" s="1" t="s">
        <v>301</v>
      </c>
      <c r="I53" s="9">
        <v>1</v>
      </c>
      <c r="J53" s="7">
        <f t="shared" ca="1" si="0"/>
        <v>44749</v>
      </c>
      <c r="K53" s="8">
        <f t="shared" ca="1" si="1"/>
        <v>1470</v>
      </c>
      <c r="L53" s="10">
        <f t="shared" ca="1" si="2"/>
        <v>1452</v>
      </c>
      <c r="M53" s="7" t="str">
        <f t="shared" ca="1" si="3"/>
        <v>Terminado</v>
      </c>
      <c r="N53" s="1" t="s">
        <v>302</v>
      </c>
      <c r="O53" s="1" t="s">
        <v>246</v>
      </c>
      <c r="P53" s="1" t="e">
        <f>VLOOKUP(Q53,usuarios__5[#All],2,FALSE)</f>
        <v>#N/A</v>
      </c>
      <c r="Q53" s="1" t="s">
        <v>260</v>
      </c>
      <c r="R53" s="1"/>
      <c r="S53" s="1" t="s">
        <v>164</v>
      </c>
      <c r="T53" s="1" t="s">
        <v>2365</v>
      </c>
      <c r="U53" s="11"/>
      <c r="V53" s="11"/>
      <c r="W53" s="1" t="s">
        <v>251</v>
      </c>
      <c r="X53" s="11">
        <v>130033</v>
      </c>
      <c r="Y53" s="1" t="s">
        <v>166</v>
      </c>
      <c r="Z53" s="12" t="s">
        <v>13</v>
      </c>
      <c r="AA53" s="30" t="s">
        <v>2350</v>
      </c>
    </row>
    <row r="54" spans="1:27" x14ac:dyDescent="0.35">
      <c r="A54" s="5" t="s">
        <v>1815</v>
      </c>
      <c r="B54" s="2">
        <v>56967030645</v>
      </c>
      <c r="C54" s="14" t="s">
        <v>0</v>
      </c>
      <c r="D54" s="15">
        <v>44328</v>
      </c>
      <c r="E54" s="6" t="s">
        <v>1821</v>
      </c>
      <c r="F54" s="72" t="s">
        <v>1926</v>
      </c>
      <c r="G54" s="72"/>
      <c r="H54" s="2" t="s">
        <v>301</v>
      </c>
      <c r="I54" s="17">
        <v>1</v>
      </c>
      <c r="J54" s="7">
        <f t="shared" ca="1" si="0"/>
        <v>44749</v>
      </c>
      <c r="K54" s="16">
        <f t="shared" ca="1" si="1"/>
        <v>1470</v>
      </c>
      <c r="L54" s="18">
        <f t="shared" ca="1" si="2"/>
        <v>1452</v>
      </c>
      <c r="M54" s="15" t="str">
        <f t="shared" ca="1" si="3"/>
        <v>Terminado</v>
      </c>
      <c r="N54" s="2" t="s">
        <v>302</v>
      </c>
      <c r="O54" s="2" t="s">
        <v>246</v>
      </c>
      <c r="P54" s="1" t="e">
        <f>VLOOKUP(Q54,usuarios__5[#All],2,FALSE)</f>
        <v>#N/A</v>
      </c>
      <c r="Q54" s="2" t="s">
        <v>260</v>
      </c>
      <c r="R54" s="2"/>
      <c r="S54" s="2" t="s">
        <v>164</v>
      </c>
      <c r="T54" s="1" t="s">
        <v>2365</v>
      </c>
      <c r="U54" s="19"/>
      <c r="V54" s="19"/>
      <c r="W54" s="2" t="s">
        <v>251</v>
      </c>
      <c r="X54" s="19">
        <v>130033</v>
      </c>
      <c r="Y54" s="2" t="s">
        <v>166</v>
      </c>
      <c r="Z54" s="20" t="s">
        <v>13</v>
      </c>
      <c r="AA54" s="30" t="s">
        <v>2350</v>
      </c>
    </row>
    <row r="55" spans="1:27" x14ac:dyDescent="0.35">
      <c r="A55" s="5" t="s">
        <v>1815</v>
      </c>
      <c r="B55" s="1">
        <v>56967205435</v>
      </c>
      <c r="C55" s="6" t="s">
        <v>0</v>
      </c>
      <c r="D55" s="7">
        <v>44328</v>
      </c>
      <c r="E55" s="6" t="s">
        <v>1821</v>
      </c>
      <c r="F55" s="71" t="s">
        <v>1927</v>
      </c>
      <c r="G55" s="71"/>
      <c r="H55" s="1" t="s">
        <v>301</v>
      </c>
      <c r="I55" s="9">
        <v>1</v>
      </c>
      <c r="J55" s="7">
        <f t="shared" ca="1" si="0"/>
        <v>44749</v>
      </c>
      <c r="K55" s="8">
        <f t="shared" ca="1" si="1"/>
        <v>1470</v>
      </c>
      <c r="L55" s="10">
        <f t="shared" ca="1" si="2"/>
        <v>1452</v>
      </c>
      <c r="M55" s="7" t="str">
        <f t="shared" ca="1" si="3"/>
        <v>Terminado</v>
      </c>
      <c r="N55" s="1" t="s">
        <v>302</v>
      </c>
      <c r="O55" s="1" t="s">
        <v>246</v>
      </c>
      <c r="P55" s="1" t="e">
        <f>VLOOKUP(Q55,usuarios__5[#All],2,FALSE)</f>
        <v>#N/A</v>
      </c>
      <c r="Q55" s="1" t="s">
        <v>260</v>
      </c>
      <c r="R55" s="1"/>
      <c r="S55" s="1" t="s">
        <v>164</v>
      </c>
      <c r="T55" s="1" t="s">
        <v>2365</v>
      </c>
      <c r="U55" s="11"/>
      <c r="V55" s="11"/>
      <c r="W55" s="1" t="s">
        <v>251</v>
      </c>
      <c r="X55" s="11">
        <v>130033</v>
      </c>
      <c r="Y55" s="1" t="s">
        <v>166</v>
      </c>
      <c r="Z55" s="12" t="s">
        <v>13</v>
      </c>
      <c r="AA55" s="30" t="s">
        <v>2350</v>
      </c>
    </row>
    <row r="56" spans="1:27" x14ac:dyDescent="0.35">
      <c r="A56" s="5" t="s">
        <v>1815</v>
      </c>
      <c r="B56" s="1">
        <v>56968011617</v>
      </c>
      <c r="C56" s="6" t="s">
        <v>0</v>
      </c>
      <c r="D56" s="7">
        <v>44328</v>
      </c>
      <c r="E56" s="6" t="s">
        <v>1821</v>
      </c>
      <c r="F56" s="71" t="s">
        <v>1928</v>
      </c>
      <c r="G56" s="71"/>
      <c r="H56" s="1" t="s">
        <v>301</v>
      </c>
      <c r="I56" s="9">
        <v>1</v>
      </c>
      <c r="J56" s="7">
        <f t="shared" ca="1" si="0"/>
        <v>44749</v>
      </c>
      <c r="K56" s="8">
        <f t="shared" ca="1" si="1"/>
        <v>1470</v>
      </c>
      <c r="L56" s="10">
        <f t="shared" ca="1" si="2"/>
        <v>1452</v>
      </c>
      <c r="M56" s="7" t="str">
        <f t="shared" ca="1" si="3"/>
        <v>Terminado</v>
      </c>
      <c r="N56" s="1" t="s">
        <v>302</v>
      </c>
      <c r="O56" s="1" t="s">
        <v>246</v>
      </c>
      <c r="P56" s="1" t="e">
        <f>VLOOKUP(Q56,usuarios__5[#All],2,FALSE)</f>
        <v>#N/A</v>
      </c>
      <c r="Q56" s="1" t="s">
        <v>260</v>
      </c>
      <c r="R56" s="1"/>
      <c r="S56" s="1" t="s">
        <v>164</v>
      </c>
      <c r="T56" s="1" t="s">
        <v>2365</v>
      </c>
      <c r="U56" s="11"/>
      <c r="V56" s="11"/>
      <c r="W56" s="1" t="s">
        <v>251</v>
      </c>
      <c r="X56" s="11">
        <v>130033</v>
      </c>
      <c r="Y56" s="1" t="s">
        <v>166</v>
      </c>
      <c r="Z56" s="12" t="s">
        <v>13</v>
      </c>
      <c r="AA56" s="30" t="s">
        <v>2350</v>
      </c>
    </row>
    <row r="57" spans="1:27" x14ac:dyDescent="0.35">
      <c r="A57" s="5" t="s">
        <v>1815</v>
      </c>
      <c r="B57" s="2">
        <v>56968066875</v>
      </c>
      <c r="C57" s="14" t="s">
        <v>0</v>
      </c>
      <c r="D57" s="15">
        <v>44364</v>
      </c>
      <c r="E57" s="6" t="s">
        <v>1821</v>
      </c>
      <c r="F57" s="72" t="s">
        <v>1929</v>
      </c>
      <c r="G57" s="72" t="s">
        <v>1930</v>
      </c>
      <c r="H57" s="2" t="s">
        <v>310</v>
      </c>
      <c r="I57" s="17">
        <v>44364</v>
      </c>
      <c r="J57" s="7">
        <f t="shared" ca="1" si="0"/>
        <v>44749</v>
      </c>
      <c r="K57" s="16">
        <f t="shared" ca="1" si="1"/>
        <v>12</v>
      </c>
      <c r="L57" s="18">
        <f t="shared" ca="1" si="2"/>
        <v>-6</v>
      </c>
      <c r="M57" s="15" t="str">
        <f t="shared" ca="1" si="3"/>
        <v>En Arriendo</v>
      </c>
      <c r="N57" s="2" t="s">
        <v>245</v>
      </c>
      <c r="O57" s="2" t="s">
        <v>246</v>
      </c>
      <c r="P57" s="1" t="e">
        <f>VLOOKUP(Q57,usuarios__5[#All],2,FALSE)</f>
        <v>#N/A</v>
      </c>
      <c r="Q57" s="2" t="s">
        <v>311</v>
      </c>
      <c r="R57" s="2"/>
      <c r="S57" s="2" t="s">
        <v>42</v>
      </c>
      <c r="T57" s="2" t="s">
        <v>2368</v>
      </c>
      <c r="U57" s="19"/>
      <c r="V57" s="19"/>
      <c r="W57" s="2" t="s">
        <v>311</v>
      </c>
      <c r="X57" s="19">
        <v>10001</v>
      </c>
      <c r="Y57" s="2" t="s">
        <v>311</v>
      </c>
      <c r="Z57" s="20" t="s">
        <v>13</v>
      </c>
      <c r="AA57" s="38" t="s">
        <v>2352</v>
      </c>
    </row>
    <row r="58" spans="1:27" x14ac:dyDescent="0.35">
      <c r="A58" s="5" t="s">
        <v>1815</v>
      </c>
      <c r="B58" s="1">
        <v>56968500720</v>
      </c>
      <c r="C58" s="6" t="s">
        <v>0</v>
      </c>
      <c r="D58" s="7">
        <v>43741</v>
      </c>
      <c r="E58" s="6" t="s">
        <v>1821</v>
      </c>
      <c r="F58" s="71" t="s">
        <v>1931</v>
      </c>
      <c r="G58" s="71" t="s">
        <v>1932</v>
      </c>
      <c r="H58" s="1" t="s">
        <v>314</v>
      </c>
      <c r="I58" s="9">
        <v>43741</v>
      </c>
      <c r="J58" s="7">
        <f t="shared" ca="1" si="0"/>
        <v>44749</v>
      </c>
      <c r="K58" s="8">
        <f t="shared" ca="1" si="1"/>
        <v>33</v>
      </c>
      <c r="L58" s="10">
        <f t="shared" ca="1" si="2"/>
        <v>15</v>
      </c>
      <c r="M58" s="7" t="str">
        <f t="shared" ca="1" si="3"/>
        <v>Terminado</v>
      </c>
      <c r="N58" s="1" t="s">
        <v>6</v>
      </c>
      <c r="O58" s="1" t="s">
        <v>7</v>
      </c>
      <c r="P58" s="1">
        <f>VLOOKUP(Q58,usuarios__5[#All],2,FALSE)</f>
        <v>374</v>
      </c>
      <c r="Q58" s="43" t="s">
        <v>315</v>
      </c>
      <c r="R58" s="43"/>
      <c r="S58" s="1" t="s">
        <v>55</v>
      </c>
      <c r="T58" s="1" t="s">
        <v>2365</v>
      </c>
      <c r="U58" s="11"/>
      <c r="V58" s="11"/>
      <c r="W58" s="1" t="s">
        <v>56</v>
      </c>
      <c r="X58" s="11">
        <v>120001</v>
      </c>
      <c r="Y58" s="1" t="s">
        <v>57</v>
      </c>
      <c r="Z58" s="12" t="s">
        <v>13</v>
      </c>
      <c r="AA58" s="38" t="s">
        <v>2353</v>
      </c>
    </row>
    <row r="59" spans="1:27" x14ac:dyDescent="0.35">
      <c r="A59" s="5" t="s">
        <v>1815</v>
      </c>
      <c r="B59" s="2">
        <v>56968514751</v>
      </c>
      <c r="C59" s="14" t="s">
        <v>0</v>
      </c>
      <c r="D59" s="15">
        <v>44008</v>
      </c>
      <c r="E59" s="6" t="s">
        <v>1821</v>
      </c>
      <c r="F59" s="72" t="s">
        <v>1933</v>
      </c>
      <c r="G59" s="72" t="s">
        <v>1934</v>
      </c>
      <c r="H59" s="2" t="s">
        <v>47</v>
      </c>
      <c r="I59" s="17">
        <v>44008</v>
      </c>
      <c r="J59" s="7">
        <f t="shared" ca="1" si="0"/>
        <v>44749</v>
      </c>
      <c r="K59" s="16">
        <f t="shared" ca="1" si="1"/>
        <v>24</v>
      </c>
      <c r="L59" s="18">
        <f t="shared" ca="1" si="2"/>
        <v>6</v>
      </c>
      <c r="M59" s="15" t="str">
        <f t="shared" ca="1" si="3"/>
        <v>Terminado</v>
      </c>
      <c r="N59" s="2" t="s">
        <v>6</v>
      </c>
      <c r="O59" s="2" t="s">
        <v>7</v>
      </c>
      <c r="P59" s="1" t="e">
        <f>VLOOKUP(Q59,usuarios__5[#All],2,FALSE)</f>
        <v>#N/A</v>
      </c>
      <c r="Q59" s="41" t="s">
        <v>318</v>
      </c>
      <c r="R59" s="41"/>
      <c r="S59" s="2" t="s">
        <v>42</v>
      </c>
      <c r="T59" s="1" t="s">
        <v>2365</v>
      </c>
      <c r="U59" s="19"/>
      <c r="V59" s="19"/>
      <c r="W59" s="2" t="s">
        <v>36</v>
      </c>
      <c r="X59" s="19">
        <v>40002</v>
      </c>
      <c r="Y59" s="2" t="s">
        <v>10</v>
      </c>
      <c r="Z59" s="20" t="s">
        <v>13</v>
      </c>
      <c r="AA59" s="30" t="s">
        <v>2350</v>
      </c>
    </row>
    <row r="60" spans="1:27" x14ac:dyDescent="0.35">
      <c r="A60" s="5" t="s">
        <v>1815</v>
      </c>
      <c r="B60" s="2">
        <v>56968593197</v>
      </c>
      <c r="C60" s="14" t="s">
        <v>0</v>
      </c>
      <c r="D60" s="15">
        <v>44364</v>
      </c>
      <c r="E60" s="6" t="s">
        <v>1821</v>
      </c>
      <c r="F60" s="72" t="s">
        <v>1935</v>
      </c>
      <c r="G60" s="72" t="s">
        <v>1936</v>
      </c>
      <c r="H60" s="2" t="s">
        <v>310</v>
      </c>
      <c r="I60" s="17">
        <v>44364</v>
      </c>
      <c r="J60" s="7">
        <f t="shared" ca="1" si="0"/>
        <v>44749</v>
      </c>
      <c r="K60" s="16">
        <f t="shared" ca="1" si="1"/>
        <v>12</v>
      </c>
      <c r="L60" s="18">
        <f t="shared" ca="1" si="2"/>
        <v>-6</v>
      </c>
      <c r="M60" s="15" t="str">
        <f t="shared" ca="1" si="3"/>
        <v>En Arriendo</v>
      </c>
      <c r="N60" s="2" t="s">
        <v>245</v>
      </c>
      <c r="O60" s="2" t="s">
        <v>246</v>
      </c>
      <c r="P60" s="1" t="e">
        <f>VLOOKUP(Q60,usuarios__5[#All],2,FALSE)</f>
        <v>#N/A</v>
      </c>
      <c r="Q60" s="2" t="s">
        <v>325</v>
      </c>
      <c r="R60" s="2"/>
      <c r="S60" s="2" t="s">
        <v>326</v>
      </c>
      <c r="T60" s="1" t="s">
        <v>2365</v>
      </c>
      <c r="U60" s="19"/>
      <c r="V60" s="19"/>
      <c r="W60" s="2" t="s">
        <v>327</v>
      </c>
      <c r="X60" s="19">
        <v>120011</v>
      </c>
      <c r="Y60" s="2" t="s">
        <v>328</v>
      </c>
      <c r="Z60" s="20" t="s">
        <v>13</v>
      </c>
      <c r="AA60" s="30" t="s">
        <v>2350</v>
      </c>
    </row>
    <row r="61" spans="1:27" x14ac:dyDescent="0.35">
      <c r="A61" s="5" t="s">
        <v>1815</v>
      </c>
      <c r="B61" s="1">
        <v>56968610954</v>
      </c>
      <c r="C61" s="6" t="s">
        <v>0</v>
      </c>
      <c r="D61" s="7">
        <v>44008</v>
      </c>
      <c r="E61" s="6" t="s">
        <v>1821</v>
      </c>
      <c r="F61" s="71" t="s">
        <v>1937</v>
      </c>
      <c r="G61" s="71" t="s">
        <v>1938</v>
      </c>
      <c r="H61" s="1" t="s">
        <v>53</v>
      </c>
      <c r="I61" s="9">
        <v>44008</v>
      </c>
      <c r="J61" s="7">
        <f t="shared" ca="1" si="0"/>
        <v>44749</v>
      </c>
      <c r="K61" s="8">
        <f t="shared" ca="1" si="1"/>
        <v>24</v>
      </c>
      <c r="L61" s="10">
        <f t="shared" ca="1" si="2"/>
        <v>6</v>
      </c>
      <c r="M61" s="7" t="str">
        <f t="shared" ca="1" si="3"/>
        <v>Terminado</v>
      </c>
      <c r="N61" s="1" t="s">
        <v>6</v>
      </c>
      <c r="O61" s="1" t="s">
        <v>7</v>
      </c>
      <c r="P61" s="1" t="e">
        <f>VLOOKUP(Q61,usuarios__5[#All],2,FALSE)</f>
        <v>#N/A</v>
      </c>
      <c r="Q61" s="1" t="s">
        <v>331</v>
      </c>
      <c r="R61" s="1"/>
      <c r="S61" s="1" t="s">
        <v>42</v>
      </c>
      <c r="T61" s="1" t="s">
        <v>2365</v>
      </c>
      <c r="U61" s="11"/>
      <c r="V61" s="11"/>
      <c r="W61" s="1" t="s">
        <v>56</v>
      </c>
      <c r="X61" s="11">
        <v>40002</v>
      </c>
      <c r="Y61" s="1" t="s">
        <v>10</v>
      </c>
      <c r="Z61" s="12" t="s">
        <v>13</v>
      </c>
      <c r="AA61" s="38" t="s">
        <v>2353</v>
      </c>
    </row>
    <row r="62" spans="1:27" x14ac:dyDescent="0.35">
      <c r="A62" s="5" t="s">
        <v>1815</v>
      </c>
      <c r="B62" s="1">
        <v>56985808693</v>
      </c>
      <c r="C62" s="6" t="s">
        <v>0</v>
      </c>
      <c r="D62" s="7">
        <v>44727</v>
      </c>
      <c r="E62" s="6" t="s">
        <v>1821</v>
      </c>
      <c r="F62" s="71" t="s">
        <v>1939</v>
      </c>
      <c r="G62" s="71" t="s">
        <v>1940</v>
      </c>
      <c r="H62" s="1" t="s">
        <v>1766</v>
      </c>
      <c r="I62" s="9">
        <v>44727</v>
      </c>
      <c r="J62" s="7">
        <f t="shared" ca="1" si="0"/>
        <v>44749</v>
      </c>
      <c r="K62" s="8">
        <f t="shared" ca="1" si="1"/>
        <v>0</v>
      </c>
      <c r="L62" s="10">
        <f t="shared" ca="1" si="2"/>
        <v>-18</v>
      </c>
      <c r="M62" s="7" t="str">
        <f t="shared" ca="1" si="3"/>
        <v>En Arriendo</v>
      </c>
      <c r="N62" s="1" t="s">
        <v>1809</v>
      </c>
      <c r="O62" s="1" t="s">
        <v>7</v>
      </c>
      <c r="P62" s="1">
        <f>VLOOKUP(Q62,usuarios__5[#All],2,FALSE)</f>
        <v>390</v>
      </c>
      <c r="Q62" s="1" t="s">
        <v>319</v>
      </c>
      <c r="R62" s="1"/>
      <c r="S62" s="1" t="s">
        <v>42</v>
      </c>
      <c r="T62" s="1" t="s">
        <v>2367</v>
      </c>
      <c r="U62" s="11"/>
      <c r="V62" s="11"/>
      <c r="W62" s="1" t="s">
        <v>321</v>
      </c>
      <c r="X62" s="11">
        <v>90001</v>
      </c>
      <c r="Y62" s="1" t="s">
        <v>322</v>
      </c>
      <c r="Z62" s="12" t="s">
        <v>13</v>
      </c>
      <c r="AA62" s="38" t="s">
        <v>2352</v>
      </c>
    </row>
    <row r="63" spans="1:27" x14ac:dyDescent="0.35">
      <c r="A63" s="5" t="s">
        <v>1815</v>
      </c>
      <c r="B63" s="2">
        <v>56968620746</v>
      </c>
      <c r="C63" s="14" t="s">
        <v>0</v>
      </c>
      <c r="D63" s="15">
        <v>44011</v>
      </c>
      <c r="E63" s="6" t="s">
        <v>1821</v>
      </c>
      <c r="F63" s="72" t="s">
        <v>1941</v>
      </c>
      <c r="G63" s="72" t="s">
        <v>1942</v>
      </c>
      <c r="H63" s="2" t="s">
        <v>53</v>
      </c>
      <c r="I63" s="17">
        <v>44011</v>
      </c>
      <c r="J63" s="7">
        <f t="shared" ca="1" si="0"/>
        <v>44749</v>
      </c>
      <c r="K63" s="16">
        <f t="shared" ca="1" si="1"/>
        <v>24</v>
      </c>
      <c r="L63" s="18">
        <f t="shared" ca="1" si="2"/>
        <v>6</v>
      </c>
      <c r="M63" s="15" t="str">
        <f t="shared" ca="1" si="3"/>
        <v>Terminado</v>
      </c>
      <c r="N63" s="2" t="s">
        <v>6</v>
      </c>
      <c r="O63" s="2" t="s">
        <v>7</v>
      </c>
      <c r="P63" s="1" t="e">
        <f>VLOOKUP(Q63,usuarios__5[#All],2,FALSE)</f>
        <v>#N/A</v>
      </c>
      <c r="Q63" s="2" t="s">
        <v>334</v>
      </c>
      <c r="R63" s="2"/>
      <c r="S63" s="2" t="s">
        <v>335</v>
      </c>
      <c r="T63" s="1" t="s">
        <v>2365</v>
      </c>
      <c r="U63" s="19"/>
      <c r="V63" s="19"/>
      <c r="W63" s="2" t="s">
        <v>336</v>
      </c>
      <c r="X63" s="19">
        <v>120006</v>
      </c>
      <c r="Y63" s="2" t="s">
        <v>337</v>
      </c>
      <c r="Z63" s="20" t="s">
        <v>13</v>
      </c>
      <c r="AA63" s="38" t="s">
        <v>2353</v>
      </c>
    </row>
    <row r="64" spans="1:27" x14ac:dyDescent="0.35">
      <c r="A64" s="5" t="s">
        <v>1815</v>
      </c>
      <c r="B64" s="1">
        <v>56968638626</v>
      </c>
      <c r="C64" s="6" t="s">
        <v>0</v>
      </c>
      <c r="D64" s="7">
        <v>44011</v>
      </c>
      <c r="E64" s="6" t="s">
        <v>1821</v>
      </c>
      <c r="F64" s="71" t="s">
        <v>1943</v>
      </c>
      <c r="G64" s="71" t="s">
        <v>1944</v>
      </c>
      <c r="H64" s="1" t="s">
        <v>47</v>
      </c>
      <c r="I64" s="9">
        <v>44011</v>
      </c>
      <c r="J64" s="7">
        <f t="shared" ca="1" si="0"/>
        <v>44749</v>
      </c>
      <c r="K64" s="8">
        <f t="shared" ca="1" si="1"/>
        <v>24</v>
      </c>
      <c r="L64" s="10">
        <f t="shared" ca="1" si="2"/>
        <v>6</v>
      </c>
      <c r="M64" s="7" t="str">
        <f t="shared" ca="1" si="3"/>
        <v>Terminado</v>
      </c>
      <c r="N64" s="1" t="s">
        <v>6</v>
      </c>
      <c r="O64" s="1" t="s">
        <v>7</v>
      </c>
      <c r="P64" s="1" t="e">
        <f>VLOOKUP(Q64,usuarios__5[#All],2,FALSE)</f>
        <v>#N/A</v>
      </c>
      <c r="Q64" s="1" t="s">
        <v>340</v>
      </c>
      <c r="R64" s="1"/>
      <c r="S64" s="1" t="s">
        <v>34</v>
      </c>
      <c r="T64" s="1" t="s">
        <v>2365</v>
      </c>
      <c r="U64" s="11"/>
      <c r="V64" s="11"/>
      <c r="W64" s="1" t="s">
        <v>11</v>
      </c>
      <c r="X64" s="11">
        <v>120007</v>
      </c>
      <c r="Y64" s="1" t="s">
        <v>37</v>
      </c>
      <c r="Z64" s="12" t="s">
        <v>13</v>
      </c>
      <c r="AA64" s="30" t="s">
        <v>2350</v>
      </c>
    </row>
    <row r="65" spans="1:27" x14ac:dyDescent="0.35">
      <c r="A65" s="5" t="s">
        <v>1815</v>
      </c>
      <c r="B65" s="2">
        <v>56968638771</v>
      </c>
      <c r="C65" s="14" t="s">
        <v>0</v>
      </c>
      <c r="D65" s="15">
        <v>44011</v>
      </c>
      <c r="E65" s="6" t="s">
        <v>1821</v>
      </c>
      <c r="F65" s="72" t="s">
        <v>1945</v>
      </c>
      <c r="G65" s="72" t="s">
        <v>1946</v>
      </c>
      <c r="H65" s="2" t="s">
        <v>47</v>
      </c>
      <c r="I65" s="17">
        <v>44011</v>
      </c>
      <c r="J65" s="7">
        <f t="shared" ca="1" si="0"/>
        <v>44749</v>
      </c>
      <c r="K65" s="16">
        <f t="shared" ca="1" si="1"/>
        <v>24</v>
      </c>
      <c r="L65" s="18">
        <f t="shared" ca="1" si="2"/>
        <v>6</v>
      </c>
      <c r="M65" s="15" t="str">
        <f t="shared" ca="1" si="3"/>
        <v>Terminado</v>
      </c>
      <c r="N65" s="2" t="s">
        <v>6</v>
      </c>
      <c r="O65" s="2" t="s">
        <v>7</v>
      </c>
      <c r="P65" s="1" t="e">
        <f>VLOOKUP(Q65,usuarios__5[#All],2,FALSE)</f>
        <v>#N/A</v>
      </c>
      <c r="Q65" s="41" t="s">
        <v>343</v>
      </c>
      <c r="R65" s="41"/>
      <c r="S65" s="2" t="s">
        <v>105</v>
      </c>
      <c r="T65" s="1" t="s">
        <v>2365</v>
      </c>
      <c r="U65" s="19"/>
      <c r="V65" s="19"/>
      <c r="W65" s="2" t="s">
        <v>11</v>
      </c>
      <c r="X65" s="19">
        <v>40002</v>
      </c>
      <c r="Y65" s="2" t="s">
        <v>10</v>
      </c>
      <c r="Z65" s="20" t="s">
        <v>13</v>
      </c>
      <c r="AA65" s="30" t="s">
        <v>2350</v>
      </c>
    </row>
    <row r="66" spans="1:27" x14ac:dyDescent="0.35">
      <c r="A66" s="5" t="s">
        <v>1815</v>
      </c>
      <c r="B66" s="1">
        <v>56968638873</v>
      </c>
      <c r="C66" s="6" t="s">
        <v>0</v>
      </c>
      <c r="D66" s="7">
        <v>44011</v>
      </c>
      <c r="E66" s="6" t="s">
        <v>1821</v>
      </c>
      <c r="F66" s="71" t="s">
        <v>1947</v>
      </c>
      <c r="G66" s="71" t="s">
        <v>1948</v>
      </c>
      <c r="H66" s="1" t="s">
        <v>47</v>
      </c>
      <c r="I66" s="9">
        <v>44011</v>
      </c>
      <c r="J66" s="7">
        <f t="shared" ref="J66:J129" ca="1" si="4">TODAY()</f>
        <v>44749</v>
      </c>
      <c r="K66" s="8">
        <f t="shared" ref="K66:K129" ca="1" si="5">DATEDIF(I66,J66,"M")</f>
        <v>24</v>
      </c>
      <c r="L66" s="10">
        <f t="shared" ref="L66:L129" ca="1" si="6">K66-18</f>
        <v>6</v>
      </c>
      <c r="M66" s="7" t="str">
        <f t="shared" ref="M66:M129" ca="1" si="7">IF(L66&gt;0,"Terminado","En Arriendo")</f>
        <v>Terminado</v>
      </c>
      <c r="N66" s="1" t="s">
        <v>6</v>
      </c>
      <c r="O66" s="1" t="s">
        <v>7</v>
      </c>
      <c r="P66" s="1" t="e">
        <f>VLOOKUP(Q66,usuarios__5[#All],2,FALSE)</f>
        <v>#N/A</v>
      </c>
      <c r="Q66" s="43" t="s">
        <v>346</v>
      </c>
      <c r="R66" s="43"/>
      <c r="S66" s="1" t="s">
        <v>80</v>
      </c>
      <c r="T66" s="1" t="s">
        <v>2365</v>
      </c>
      <c r="U66" s="11"/>
      <c r="V66" s="11"/>
      <c r="W66" s="1" t="s">
        <v>11</v>
      </c>
      <c r="X66" s="11">
        <v>120005</v>
      </c>
      <c r="Y66" s="1" t="s">
        <v>81</v>
      </c>
      <c r="Z66" s="23" t="s">
        <v>13</v>
      </c>
      <c r="AA66" s="30" t="s">
        <v>2350</v>
      </c>
    </row>
    <row r="67" spans="1:27" x14ac:dyDescent="0.35">
      <c r="A67" s="5" t="s">
        <v>1815</v>
      </c>
      <c r="B67" s="2">
        <v>56968640889</v>
      </c>
      <c r="C67" s="14" t="s">
        <v>0</v>
      </c>
      <c r="D67" s="15">
        <v>44008</v>
      </c>
      <c r="E67" s="6" t="s">
        <v>1821</v>
      </c>
      <c r="F67" s="72" t="s">
        <v>1949</v>
      </c>
      <c r="G67" s="72" t="s">
        <v>1950</v>
      </c>
      <c r="H67" s="2" t="s">
        <v>53</v>
      </c>
      <c r="I67" s="17">
        <v>44008</v>
      </c>
      <c r="J67" s="7">
        <f t="shared" ca="1" si="4"/>
        <v>44749</v>
      </c>
      <c r="K67" s="16">
        <f t="shared" ca="1" si="5"/>
        <v>24</v>
      </c>
      <c r="L67" s="18">
        <f t="shared" ca="1" si="6"/>
        <v>6</v>
      </c>
      <c r="M67" s="15" t="str">
        <f t="shared" ca="1" si="7"/>
        <v>Terminado</v>
      </c>
      <c r="N67" s="2" t="s">
        <v>6</v>
      </c>
      <c r="O67" s="2" t="s">
        <v>7</v>
      </c>
      <c r="P67" s="1" t="e">
        <f>VLOOKUP(Q67,usuarios__5[#All],2,FALSE)</f>
        <v>#N/A</v>
      </c>
      <c r="Q67" s="2" t="s">
        <v>349</v>
      </c>
      <c r="R67" s="2"/>
      <c r="S67" s="2" t="s">
        <v>42</v>
      </c>
      <c r="T67" s="1" t="s">
        <v>2365</v>
      </c>
      <c r="U67" s="19"/>
      <c r="V67" s="19"/>
      <c r="W67" s="2" t="s">
        <v>153</v>
      </c>
      <c r="X67" s="19">
        <v>40002</v>
      </c>
      <c r="Y67" s="2" t="s">
        <v>10</v>
      </c>
      <c r="Z67" s="20" t="s">
        <v>13</v>
      </c>
      <c r="AA67" s="38" t="s">
        <v>2353</v>
      </c>
    </row>
    <row r="68" spans="1:27" x14ac:dyDescent="0.35">
      <c r="A68" s="5" t="s">
        <v>1815</v>
      </c>
      <c r="B68" s="1">
        <v>56968646991</v>
      </c>
      <c r="C68" s="6" t="s">
        <v>0</v>
      </c>
      <c r="D68" s="7">
        <v>44008</v>
      </c>
      <c r="E68" s="6" t="s">
        <v>1821</v>
      </c>
      <c r="F68" s="71" t="s">
        <v>1951</v>
      </c>
      <c r="G68" s="71" t="s">
        <v>1952</v>
      </c>
      <c r="H68" s="1" t="s">
        <v>47</v>
      </c>
      <c r="I68" s="9">
        <v>44008</v>
      </c>
      <c r="J68" s="7">
        <f t="shared" ca="1" si="4"/>
        <v>44749</v>
      </c>
      <c r="K68" s="8">
        <f t="shared" ca="1" si="5"/>
        <v>24</v>
      </c>
      <c r="L68" s="10">
        <f t="shared" ca="1" si="6"/>
        <v>6</v>
      </c>
      <c r="M68" s="7" t="str">
        <f t="shared" ca="1" si="7"/>
        <v>Terminado</v>
      </c>
      <c r="N68" s="1" t="s">
        <v>6</v>
      </c>
      <c r="O68" s="1" t="s">
        <v>7</v>
      </c>
      <c r="P68" s="1" t="e">
        <f>VLOOKUP(Q68,usuarios__5[#All],2,FALSE)</f>
        <v>#N/A</v>
      </c>
      <c r="Q68" s="1" t="s">
        <v>352</v>
      </c>
      <c r="R68" s="1"/>
      <c r="S68" s="1" t="s">
        <v>353</v>
      </c>
      <c r="T68" s="1" t="s">
        <v>2359</v>
      </c>
      <c r="U68" s="11"/>
      <c r="V68" s="11"/>
      <c r="W68" s="1" t="s">
        <v>180</v>
      </c>
      <c r="X68" s="11">
        <v>130018</v>
      </c>
      <c r="Y68" s="1" t="s">
        <v>354</v>
      </c>
      <c r="Z68" s="12" t="s">
        <v>13</v>
      </c>
      <c r="AA68" s="38" t="s">
        <v>2353</v>
      </c>
    </row>
    <row r="69" spans="1:27" x14ac:dyDescent="0.35">
      <c r="A69" s="5" t="s">
        <v>1815</v>
      </c>
      <c r="B69" s="1">
        <v>56969170918</v>
      </c>
      <c r="C69" s="6" t="s">
        <v>0</v>
      </c>
      <c r="D69" s="7">
        <v>43811</v>
      </c>
      <c r="E69" s="6" t="s">
        <v>1821</v>
      </c>
      <c r="F69" s="71" t="s">
        <v>1953</v>
      </c>
      <c r="G69" s="71" t="s">
        <v>1954</v>
      </c>
      <c r="H69" s="1" t="s">
        <v>53</v>
      </c>
      <c r="I69" s="9">
        <v>44238</v>
      </c>
      <c r="J69" s="7">
        <f t="shared" ca="1" si="4"/>
        <v>44749</v>
      </c>
      <c r="K69" s="8">
        <f t="shared" ca="1" si="5"/>
        <v>16</v>
      </c>
      <c r="L69" s="10">
        <f t="shared" ca="1" si="6"/>
        <v>-2</v>
      </c>
      <c r="M69" s="7" t="str">
        <f t="shared" ca="1" si="7"/>
        <v>En Arriendo</v>
      </c>
      <c r="N69" s="1" t="s">
        <v>6</v>
      </c>
      <c r="O69" s="1" t="s">
        <v>7</v>
      </c>
      <c r="P69" s="1" t="e">
        <f>VLOOKUP(Q69,usuarios__5[#All],2,FALSE)</f>
        <v>#N/A</v>
      </c>
      <c r="Q69" s="43" t="s">
        <v>359</v>
      </c>
      <c r="R69" s="43"/>
      <c r="S69" s="1" t="s">
        <v>120</v>
      </c>
      <c r="T69" s="1" t="s">
        <v>2365</v>
      </c>
      <c r="U69" s="11"/>
      <c r="V69" s="11"/>
      <c r="W69" s="1" t="s">
        <v>153</v>
      </c>
      <c r="X69" s="27">
        <v>120002</v>
      </c>
      <c r="Y69" s="28" t="s">
        <v>121</v>
      </c>
      <c r="Z69" s="12" t="s">
        <v>13</v>
      </c>
      <c r="AA69" s="38" t="s">
        <v>2353</v>
      </c>
    </row>
    <row r="70" spans="1:27" x14ac:dyDescent="0.35">
      <c r="A70" s="5" t="s">
        <v>1815</v>
      </c>
      <c r="B70" s="2">
        <v>56969180686</v>
      </c>
      <c r="C70" s="14" t="s">
        <v>0</v>
      </c>
      <c r="D70" s="15">
        <v>44098</v>
      </c>
      <c r="E70" s="6" t="s">
        <v>1821</v>
      </c>
      <c r="F70" s="72" t="s">
        <v>1955</v>
      </c>
      <c r="G70" s="72" t="s">
        <v>1956</v>
      </c>
      <c r="H70" s="2" t="s">
        <v>47</v>
      </c>
      <c r="I70" s="17">
        <v>44098</v>
      </c>
      <c r="J70" s="7">
        <f t="shared" ca="1" si="4"/>
        <v>44749</v>
      </c>
      <c r="K70" s="16">
        <f t="shared" ca="1" si="5"/>
        <v>21</v>
      </c>
      <c r="L70" s="18">
        <f t="shared" ca="1" si="6"/>
        <v>3</v>
      </c>
      <c r="M70" s="15" t="str">
        <f t="shared" ca="1" si="7"/>
        <v>Terminado</v>
      </c>
      <c r="N70" s="2" t="s">
        <v>6</v>
      </c>
      <c r="O70" s="2" t="s">
        <v>7</v>
      </c>
      <c r="P70" s="1" t="e">
        <f>VLOOKUP(Q70,usuarios__5[#All],2,FALSE)</f>
        <v>#N/A</v>
      </c>
      <c r="Q70" s="41" t="s">
        <v>362</v>
      </c>
      <c r="R70" s="41"/>
      <c r="S70" s="2" t="s">
        <v>42</v>
      </c>
      <c r="T70" s="1" t="s">
        <v>2365</v>
      </c>
      <c r="U70" s="19"/>
      <c r="V70" s="19"/>
      <c r="W70" s="2" t="s">
        <v>11</v>
      </c>
      <c r="X70" s="19">
        <v>40002</v>
      </c>
      <c r="Y70" s="2" t="s">
        <v>10</v>
      </c>
      <c r="Z70" s="20" t="s">
        <v>13</v>
      </c>
      <c r="AA70" s="30" t="s">
        <v>2350</v>
      </c>
    </row>
    <row r="71" spans="1:27" x14ac:dyDescent="0.35">
      <c r="A71" s="5" t="s">
        <v>1815</v>
      </c>
      <c r="B71" s="1">
        <v>56971075041</v>
      </c>
      <c r="C71" s="6" t="s">
        <v>0</v>
      </c>
      <c r="D71" s="7">
        <v>43825</v>
      </c>
      <c r="E71" s="6" t="s">
        <v>1821</v>
      </c>
      <c r="F71" s="71" t="s">
        <v>1957</v>
      </c>
      <c r="G71" s="71" t="s">
        <v>1958</v>
      </c>
      <c r="H71" s="1" t="s">
        <v>21</v>
      </c>
      <c r="I71" s="9">
        <v>43825</v>
      </c>
      <c r="J71" s="7">
        <f t="shared" ca="1" si="4"/>
        <v>44749</v>
      </c>
      <c r="K71" s="8">
        <f t="shared" ca="1" si="5"/>
        <v>30</v>
      </c>
      <c r="L71" s="10">
        <f t="shared" ca="1" si="6"/>
        <v>12</v>
      </c>
      <c r="M71" s="7" t="str">
        <f t="shared" ca="1" si="7"/>
        <v>Terminado</v>
      </c>
      <c r="N71" s="1" t="s">
        <v>6</v>
      </c>
      <c r="O71" s="1" t="s">
        <v>7</v>
      </c>
      <c r="P71" s="1" t="e">
        <f>VLOOKUP(Q71,usuarios__5[#All],2,FALSE)</f>
        <v>#N/A</v>
      </c>
      <c r="Q71" s="1" t="s">
        <v>365</v>
      </c>
      <c r="R71" s="1"/>
      <c r="S71" s="1" t="s">
        <v>145</v>
      </c>
      <c r="T71" s="1" t="s">
        <v>2365</v>
      </c>
      <c r="U71" s="11"/>
      <c r="V71" s="11"/>
      <c r="W71" s="1" t="s">
        <v>68</v>
      </c>
      <c r="X71" s="11">
        <v>120221</v>
      </c>
      <c r="Y71" s="1" t="s">
        <v>146</v>
      </c>
      <c r="Z71" s="12" t="s">
        <v>13</v>
      </c>
      <c r="AA71" s="30" t="s">
        <v>2350</v>
      </c>
    </row>
    <row r="72" spans="1:27" x14ac:dyDescent="0.35">
      <c r="A72" s="5" t="s">
        <v>1815</v>
      </c>
      <c r="B72" s="2">
        <v>56971080887</v>
      </c>
      <c r="C72" s="14" t="s">
        <v>0</v>
      </c>
      <c r="D72" s="15">
        <v>44068</v>
      </c>
      <c r="E72" s="6" t="s">
        <v>1821</v>
      </c>
      <c r="F72" s="72" t="s">
        <v>1959</v>
      </c>
      <c r="G72" s="72" t="s">
        <v>1960</v>
      </c>
      <c r="H72" s="2" t="s">
        <v>47</v>
      </c>
      <c r="I72" s="17">
        <v>44068</v>
      </c>
      <c r="J72" s="7">
        <f t="shared" ca="1" si="4"/>
        <v>44749</v>
      </c>
      <c r="K72" s="16">
        <f t="shared" ca="1" si="5"/>
        <v>22</v>
      </c>
      <c r="L72" s="18">
        <f t="shared" ca="1" si="6"/>
        <v>4</v>
      </c>
      <c r="M72" s="15" t="str">
        <f t="shared" ca="1" si="7"/>
        <v>Terminado</v>
      </c>
      <c r="N72" s="2" t="s">
        <v>6</v>
      </c>
      <c r="O72" s="2" t="s">
        <v>7</v>
      </c>
      <c r="P72" s="1" t="e">
        <f>VLOOKUP(Q72,usuarios__5[#All],2,FALSE)</f>
        <v>#N/A</v>
      </c>
      <c r="Q72" s="41" t="s">
        <v>368</v>
      </c>
      <c r="R72" s="41"/>
      <c r="S72" s="2" t="s">
        <v>42</v>
      </c>
      <c r="T72" s="1" t="s">
        <v>2365</v>
      </c>
      <c r="U72" s="19"/>
      <c r="V72" s="19"/>
      <c r="W72" s="2" t="s">
        <v>11</v>
      </c>
      <c r="X72" s="19">
        <v>40002</v>
      </c>
      <c r="Y72" s="2" t="s">
        <v>10</v>
      </c>
      <c r="Z72" s="20" t="s">
        <v>13</v>
      </c>
      <c r="AA72" s="30" t="s">
        <v>2350</v>
      </c>
    </row>
    <row r="73" spans="1:27" x14ac:dyDescent="0.35">
      <c r="A73" s="5" t="s">
        <v>1815</v>
      </c>
      <c r="B73" s="1">
        <v>56971090966</v>
      </c>
      <c r="C73" s="6" t="s">
        <v>0</v>
      </c>
      <c r="D73" s="7">
        <v>44055</v>
      </c>
      <c r="E73" s="6" t="s">
        <v>1821</v>
      </c>
      <c r="F73" s="71" t="s">
        <v>1961</v>
      </c>
      <c r="G73" s="71" t="s">
        <v>1962</v>
      </c>
      <c r="H73" s="1" t="s">
        <v>47</v>
      </c>
      <c r="I73" s="9">
        <v>44055</v>
      </c>
      <c r="J73" s="7">
        <f t="shared" ca="1" si="4"/>
        <v>44749</v>
      </c>
      <c r="K73" s="8">
        <f t="shared" ca="1" si="5"/>
        <v>22</v>
      </c>
      <c r="L73" s="10">
        <f t="shared" ca="1" si="6"/>
        <v>4</v>
      </c>
      <c r="M73" s="7" t="str">
        <f t="shared" ca="1" si="7"/>
        <v>Terminado</v>
      </c>
      <c r="N73" s="1" t="s">
        <v>6</v>
      </c>
      <c r="O73" s="1" t="s">
        <v>7</v>
      </c>
      <c r="P73" s="1" t="e">
        <f>VLOOKUP(Q73,usuarios__5[#All],2,FALSE)</f>
        <v>#N/A</v>
      </c>
      <c r="Q73" s="1" t="s">
        <v>371</v>
      </c>
      <c r="R73" s="1"/>
      <c r="S73" s="1" t="s">
        <v>372</v>
      </c>
      <c r="T73" s="1" t="s">
        <v>2370</v>
      </c>
      <c r="U73" s="11"/>
      <c r="V73" s="11"/>
      <c r="W73" s="11" t="s">
        <v>374</v>
      </c>
      <c r="X73" s="11">
        <v>1003</v>
      </c>
      <c r="Y73" s="29" t="s">
        <v>375</v>
      </c>
      <c r="Z73" s="12" t="s">
        <v>13</v>
      </c>
      <c r="AA73" s="38" t="s">
        <v>2353</v>
      </c>
    </row>
    <row r="74" spans="1:27" x14ac:dyDescent="0.35">
      <c r="A74" s="5" t="s">
        <v>1815</v>
      </c>
      <c r="B74" s="2">
        <v>56971448892</v>
      </c>
      <c r="C74" s="14" t="s">
        <v>0</v>
      </c>
      <c r="D74" s="15">
        <v>44327</v>
      </c>
      <c r="E74" s="6" t="s">
        <v>1821</v>
      </c>
      <c r="F74" s="72" t="s">
        <v>1963</v>
      </c>
      <c r="G74" s="72"/>
      <c r="H74" s="2" t="s">
        <v>301</v>
      </c>
      <c r="I74" s="17">
        <v>1</v>
      </c>
      <c r="J74" s="7">
        <f t="shared" ca="1" si="4"/>
        <v>44749</v>
      </c>
      <c r="K74" s="16">
        <f t="shared" ca="1" si="5"/>
        <v>1470</v>
      </c>
      <c r="L74" s="18">
        <f t="shared" ca="1" si="6"/>
        <v>1452</v>
      </c>
      <c r="M74" s="15" t="str">
        <f t="shared" ca="1" si="7"/>
        <v>Terminado</v>
      </c>
      <c r="N74" s="2" t="s">
        <v>245</v>
      </c>
      <c r="O74" s="2" t="s">
        <v>246</v>
      </c>
      <c r="P74" s="1" t="e">
        <f>VLOOKUP(Q74,usuarios__5[#All],2,FALSE)</f>
        <v>#N/A</v>
      </c>
      <c r="Q74" s="2" t="s">
        <v>377</v>
      </c>
      <c r="R74" s="2"/>
      <c r="S74" s="2" t="s">
        <v>49</v>
      </c>
      <c r="T74" s="1" t="s">
        <v>2365</v>
      </c>
      <c r="U74" s="19"/>
      <c r="V74" s="19"/>
      <c r="W74" s="2" t="s">
        <v>327</v>
      </c>
      <c r="X74" s="19">
        <v>120102</v>
      </c>
      <c r="Y74" s="2" t="s">
        <v>50</v>
      </c>
      <c r="Z74" s="20" t="s">
        <v>13</v>
      </c>
      <c r="AA74" s="30" t="s">
        <v>2350</v>
      </c>
    </row>
    <row r="75" spans="1:27" x14ac:dyDescent="0.35">
      <c r="A75" s="5" t="s">
        <v>1815</v>
      </c>
      <c r="B75" s="2">
        <v>56972856758</v>
      </c>
      <c r="C75" s="14" t="s">
        <v>0</v>
      </c>
      <c r="D75" s="15">
        <v>44076</v>
      </c>
      <c r="E75" s="6" t="s">
        <v>1821</v>
      </c>
      <c r="F75" s="72" t="s">
        <v>1964</v>
      </c>
      <c r="G75" s="72" t="s">
        <v>1965</v>
      </c>
      <c r="H75" s="2" t="s">
        <v>53</v>
      </c>
      <c r="I75" s="17">
        <v>44076</v>
      </c>
      <c r="J75" s="7">
        <f t="shared" ca="1" si="4"/>
        <v>44749</v>
      </c>
      <c r="K75" s="16">
        <f t="shared" ca="1" si="5"/>
        <v>22</v>
      </c>
      <c r="L75" s="18">
        <f t="shared" ca="1" si="6"/>
        <v>4</v>
      </c>
      <c r="M75" s="15" t="str">
        <f t="shared" ca="1" si="7"/>
        <v>Terminado</v>
      </c>
      <c r="N75" s="2" t="s">
        <v>6</v>
      </c>
      <c r="O75" s="2" t="s">
        <v>7</v>
      </c>
      <c r="P75" s="1" t="e">
        <f>VLOOKUP(Q75,usuarios__5[#All],2,FALSE)</f>
        <v>#N/A</v>
      </c>
      <c r="Q75" s="2" t="s">
        <v>381</v>
      </c>
      <c r="R75" s="2"/>
      <c r="S75" s="2" t="s">
        <v>285</v>
      </c>
      <c r="T75" s="1" t="s">
        <v>2365</v>
      </c>
      <c r="U75" s="19"/>
      <c r="V75" s="19"/>
      <c r="W75" s="2" t="s">
        <v>382</v>
      </c>
      <c r="X75" s="19">
        <v>40002</v>
      </c>
      <c r="Y75" s="2" t="s">
        <v>10</v>
      </c>
      <c r="Z75" s="20" t="s">
        <v>13</v>
      </c>
      <c r="AA75" s="30" t="s">
        <v>2350</v>
      </c>
    </row>
    <row r="76" spans="1:27" x14ac:dyDescent="0.35">
      <c r="A76" s="5" t="s">
        <v>1815</v>
      </c>
      <c r="B76" s="1">
        <v>56973798919</v>
      </c>
      <c r="C76" s="6" t="s">
        <v>0</v>
      </c>
      <c r="D76" s="7">
        <v>43720</v>
      </c>
      <c r="E76" s="6" t="s">
        <v>1821</v>
      </c>
      <c r="F76" s="71" t="s">
        <v>1966</v>
      </c>
      <c r="G76" s="71" t="s">
        <v>1967</v>
      </c>
      <c r="H76" s="1" t="s">
        <v>5</v>
      </c>
      <c r="I76" s="9">
        <v>43720</v>
      </c>
      <c r="J76" s="7">
        <f t="shared" ca="1" si="4"/>
        <v>44749</v>
      </c>
      <c r="K76" s="8">
        <f t="shared" ca="1" si="5"/>
        <v>33</v>
      </c>
      <c r="L76" s="10">
        <f t="shared" ca="1" si="6"/>
        <v>15</v>
      </c>
      <c r="M76" s="7" t="str">
        <f t="shared" ca="1" si="7"/>
        <v>Terminado</v>
      </c>
      <c r="N76" s="1" t="s">
        <v>6</v>
      </c>
      <c r="O76" s="1" t="s">
        <v>7</v>
      </c>
      <c r="P76" s="1" t="e">
        <f>VLOOKUP(Q76,usuarios__5[#All],2,FALSE)</f>
        <v>#N/A</v>
      </c>
      <c r="Q76" s="1" t="s">
        <v>385</v>
      </c>
      <c r="R76" s="1"/>
      <c r="S76" s="1" t="s">
        <v>125</v>
      </c>
      <c r="T76" s="1" t="s">
        <v>2359</v>
      </c>
      <c r="U76" s="11"/>
      <c r="V76" s="11"/>
      <c r="W76" s="1" t="s">
        <v>386</v>
      </c>
      <c r="X76" s="11">
        <v>50001</v>
      </c>
      <c r="Y76" s="1" t="s">
        <v>108</v>
      </c>
      <c r="Z76" s="12" t="s">
        <v>13</v>
      </c>
      <c r="AA76" s="30" t="s">
        <v>2350</v>
      </c>
    </row>
    <row r="77" spans="1:27" x14ac:dyDescent="0.35">
      <c r="A77" s="5" t="s">
        <v>1815</v>
      </c>
      <c r="B77" s="2">
        <v>56973863812</v>
      </c>
      <c r="C77" s="14" t="s">
        <v>0</v>
      </c>
      <c r="D77" s="15">
        <v>43720</v>
      </c>
      <c r="E77" s="6" t="s">
        <v>1821</v>
      </c>
      <c r="F77" s="72" t="s">
        <v>1968</v>
      </c>
      <c r="G77" s="72" t="s">
        <v>1969</v>
      </c>
      <c r="H77" s="2" t="s">
        <v>5</v>
      </c>
      <c r="I77" s="17">
        <v>43720</v>
      </c>
      <c r="J77" s="7">
        <f t="shared" ca="1" si="4"/>
        <v>44749</v>
      </c>
      <c r="K77" s="16">
        <f t="shared" ca="1" si="5"/>
        <v>33</v>
      </c>
      <c r="L77" s="18">
        <f t="shared" ca="1" si="6"/>
        <v>15</v>
      </c>
      <c r="M77" s="15" t="str">
        <f t="shared" ca="1" si="7"/>
        <v>Terminado</v>
      </c>
      <c r="N77" s="2" t="s">
        <v>6</v>
      </c>
      <c r="O77" s="2" t="s">
        <v>7</v>
      </c>
      <c r="P77" s="1" t="e">
        <f>VLOOKUP(Q77,usuarios__5[#All],2,FALSE)</f>
        <v>#N/A</v>
      </c>
      <c r="Q77" s="2" t="s">
        <v>389</v>
      </c>
      <c r="R77" s="2"/>
      <c r="S77" s="2" t="s">
        <v>390</v>
      </c>
      <c r="T77" s="1" t="s">
        <v>2365</v>
      </c>
      <c r="U77" s="19"/>
      <c r="V77" s="19"/>
      <c r="W77" s="2" t="s">
        <v>68</v>
      </c>
      <c r="X77" s="19">
        <v>120200</v>
      </c>
      <c r="Y77" s="2" t="s">
        <v>391</v>
      </c>
      <c r="Z77" s="20" t="s">
        <v>13</v>
      </c>
      <c r="AA77" s="30" t="s">
        <v>2350</v>
      </c>
    </row>
    <row r="78" spans="1:27" x14ac:dyDescent="0.35">
      <c r="A78" s="5" t="s">
        <v>1815</v>
      </c>
      <c r="B78" s="1">
        <v>56973994488</v>
      </c>
      <c r="C78" s="6" t="s">
        <v>0</v>
      </c>
      <c r="D78" s="7">
        <v>44055</v>
      </c>
      <c r="E78" s="6" t="s">
        <v>1821</v>
      </c>
      <c r="F78" s="71" t="s">
        <v>1970</v>
      </c>
      <c r="G78" s="71" t="s">
        <v>1971</v>
      </c>
      <c r="H78" s="1" t="s">
        <v>53</v>
      </c>
      <c r="I78" s="9">
        <v>44055</v>
      </c>
      <c r="J78" s="7">
        <f t="shared" ca="1" si="4"/>
        <v>44749</v>
      </c>
      <c r="K78" s="8">
        <f t="shared" ca="1" si="5"/>
        <v>22</v>
      </c>
      <c r="L78" s="10">
        <f t="shared" ca="1" si="6"/>
        <v>4</v>
      </c>
      <c r="M78" s="7" t="str">
        <f t="shared" ca="1" si="7"/>
        <v>Terminado</v>
      </c>
      <c r="N78" s="1" t="s">
        <v>6</v>
      </c>
      <c r="O78" s="1" t="s">
        <v>7</v>
      </c>
      <c r="P78" s="1" t="e">
        <f>VLOOKUP(Q78,usuarios__5[#All],2,FALSE)</f>
        <v>#N/A</v>
      </c>
      <c r="Q78" s="1" t="s">
        <v>394</v>
      </c>
      <c r="R78" s="1"/>
      <c r="S78" s="1" t="s">
        <v>285</v>
      </c>
      <c r="T78" s="1" t="s">
        <v>2365</v>
      </c>
      <c r="U78" s="11"/>
      <c r="V78" s="11"/>
      <c r="W78" s="1" t="s">
        <v>153</v>
      </c>
      <c r="X78" s="11">
        <v>40002</v>
      </c>
      <c r="Y78" s="1" t="s">
        <v>10</v>
      </c>
      <c r="Z78" s="12" t="s">
        <v>13</v>
      </c>
      <c r="AA78" s="38" t="s">
        <v>2353</v>
      </c>
    </row>
    <row r="79" spans="1:27" x14ac:dyDescent="0.35">
      <c r="A79" s="5" t="s">
        <v>1815</v>
      </c>
      <c r="B79" s="2">
        <v>56973994490</v>
      </c>
      <c r="C79" s="14" t="s">
        <v>0</v>
      </c>
      <c r="D79" s="15">
        <v>43777</v>
      </c>
      <c r="E79" s="6" t="s">
        <v>1821</v>
      </c>
      <c r="F79" s="72" t="s">
        <v>1972</v>
      </c>
      <c r="G79" s="72" t="s">
        <v>1973</v>
      </c>
      <c r="H79" s="2" t="s">
        <v>5</v>
      </c>
      <c r="I79" s="17">
        <v>43777</v>
      </c>
      <c r="J79" s="7">
        <f t="shared" ca="1" si="4"/>
        <v>44749</v>
      </c>
      <c r="K79" s="16">
        <f t="shared" ca="1" si="5"/>
        <v>31</v>
      </c>
      <c r="L79" s="18">
        <f t="shared" ca="1" si="6"/>
        <v>13</v>
      </c>
      <c r="M79" s="15" t="str">
        <f t="shared" ca="1" si="7"/>
        <v>Terminado</v>
      </c>
      <c r="N79" s="2" t="s">
        <v>6</v>
      </c>
      <c r="O79" s="2" t="s">
        <v>7</v>
      </c>
      <c r="P79" s="1" t="e">
        <f>VLOOKUP(Q79,usuarios__5[#All],2,FALSE)</f>
        <v>#N/A</v>
      </c>
      <c r="Q79" s="2" t="s">
        <v>397</v>
      </c>
      <c r="R79" s="2"/>
      <c r="S79" s="2" t="s">
        <v>398</v>
      </c>
      <c r="T79" s="1" t="s">
        <v>2365</v>
      </c>
      <c r="U79" s="19"/>
      <c r="V79" s="19"/>
      <c r="W79" s="2" t="s">
        <v>399</v>
      </c>
      <c r="X79" s="19">
        <v>120101</v>
      </c>
      <c r="Y79" s="2" t="s">
        <v>400</v>
      </c>
      <c r="Z79" s="20" t="s">
        <v>13</v>
      </c>
      <c r="AA79" s="38" t="s">
        <v>2353</v>
      </c>
    </row>
    <row r="80" spans="1:27" x14ac:dyDescent="0.35">
      <c r="A80" s="5" t="s">
        <v>1815</v>
      </c>
      <c r="B80" s="1">
        <v>56973994494</v>
      </c>
      <c r="C80" s="6" t="s">
        <v>0</v>
      </c>
      <c r="D80" s="7">
        <v>43735</v>
      </c>
      <c r="E80" s="6" t="s">
        <v>1821</v>
      </c>
      <c r="F80" s="71" t="s">
        <v>1974</v>
      </c>
      <c r="G80" s="71" t="s">
        <v>1975</v>
      </c>
      <c r="H80" s="1" t="s">
        <v>16</v>
      </c>
      <c r="I80" s="9">
        <v>43735</v>
      </c>
      <c r="J80" s="7">
        <f t="shared" ca="1" si="4"/>
        <v>44749</v>
      </c>
      <c r="K80" s="8">
        <f t="shared" ca="1" si="5"/>
        <v>33</v>
      </c>
      <c r="L80" s="10">
        <f t="shared" ca="1" si="6"/>
        <v>15</v>
      </c>
      <c r="M80" s="7" t="str">
        <f t="shared" ca="1" si="7"/>
        <v>Terminado</v>
      </c>
      <c r="N80" s="1" t="s">
        <v>6</v>
      </c>
      <c r="O80" s="1" t="s">
        <v>7</v>
      </c>
      <c r="P80" s="1" t="e">
        <f>VLOOKUP(Q80,usuarios__5[#All],2,FALSE)</f>
        <v>#N/A</v>
      </c>
      <c r="Q80" s="43" t="s">
        <v>403</v>
      </c>
      <c r="R80" s="43"/>
      <c r="S80" s="1" t="s">
        <v>42</v>
      </c>
      <c r="T80" s="1" t="s">
        <v>2365</v>
      </c>
      <c r="U80" s="11"/>
      <c r="V80" s="11"/>
      <c r="W80" s="1" t="s">
        <v>96</v>
      </c>
      <c r="X80" s="11">
        <v>40002</v>
      </c>
      <c r="Y80" s="1" t="s">
        <v>10</v>
      </c>
      <c r="Z80" s="12" t="s">
        <v>13</v>
      </c>
      <c r="AA80" s="30" t="s">
        <v>2350</v>
      </c>
    </row>
    <row r="81" spans="1:27" x14ac:dyDescent="0.35">
      <c r="A81" s="5" t="s">
        <v>1815</v>
      </c>
      <c r="B81" s="2">
        <v>56973994495</v>
      </c>
      <c r="C81" s="14" t="s">
        <v>0</v>
      </c>
      <c r="D81" s="15">
        <v>43777</v>
      </c>
      <c r="E81" s="6" t="s">
        <v>1821</v>
      </c>
      <c r="F81" s="72" t="s">
        <v>1976</v>
      </c>
      <c r="G81" s="72" t="s">
        <v>2346</v>
      </c>
      <c r="H81" s="2" t="s">
        <v>1810</v>
      </c>
      <c r="I81" s="17">
        <v>44440</v>
      </c>
      <c r="J81" s="7">
        <f t="shared" ca="1" si="4"/>
        <v>44749</v>
      </c>
      <c r="K81" s="16">
        <f t="shared" ca="1" si="5"/>
        <v>10</v>
      </c>
      <c r="L81" s="18">
        <f t="shared" ca="1" si="6"/>
        <v>-8</v>
      </c>
      <c r="M81" s="15" t="str">
        <f t="shared" ca="1" si="7"/>
        <v>En Arriendo</v>
      </c>
      <c r="N81" s="2" t="s">
        <v>6</v>
      </c>
      <c r="O81" s="2" t="s">
        <v>7</v>
      </c>
      <c r="P81" s="1">
        <f>VLOOKUP(Q81,usuarios__5[#All],2,FALSE)</f>
        <v>280</v>
      </c>
      <c r="Q81" s="2" t="s">
        <v>405</v>
      </c>
      <c r="R81" s="2"/>
      <c r="S81" s="2" t="s">
        <v>42</v>
      </c>
      <c r="T81" s="1" t="s">
        <v>2365</v>
      </c>
      <c r="U81" s="19"/>
      <c r="V81" s="19"/>
      <c r="W81" s="2" t="s">
        <v>153</v>
      </c>
      <c r="X81" s="19">
        <v>40002</v>
      </c>
      <c r="Y81" s="2" t="s">
        <v>10</v>
      </c>
      <c r="Z81" s="20" t="s">
        <v>13</v>
      </c>
      <c r="AA81" s="38" t="s">
        <v>2353</v>
      </c>
    </row>
    <row r="82" spans="1:27" x14ac:dyDescent="0.35">
      <c r="A82" s="5" t="s">
        <v>1815</v>
      </c>
      <c r="B82" s="1">
        <v>56973994499</v>
      </c>
      <c r="C82" s="6" t="s">
        <v>0</v>
      </c>
      <c r="D82" s="7">
        <v>43777</v>
      </c>
      <c r="E82" s="6" t="s">
        <v>1821</v>
      </c>
      <c r="F82" s="71" t="s">
        <v>1977</v>
      </c>
      <c r="G82" s="71" t="s">
        <v>1978</v>
      </c>
      <c r="H82" s="1" t="s">
        <v>151</v>
      </c>
      <c r="I82" s="9">
        <v>44440</v>
      </c>
      <c r="J82" s="7">
        <f t="shared" ca="1" si="4"/>
        <v>44749</v>
      </c>
      <c r="K82" s="8">
        <f t="shared" ca="1" si="5"/>
        <v>10</v>
      </c>
      <c r="L82" s="10">
        <f t="shared" ca="1" si="6"/>
        <v>-8</v>
      </c>
      <c r="M82" s="7" t="str">
        <f t="shared" ca="1" si="7"/>
        <v>En Arriendo</v>
      </c>
      <c r="N82" s="1" t="s">
        <v>6</v>
      </c>
      <c r="O82" s="1" t="s">
        <v>7</v>
      </c>
      <c r="P82" s="1" t="e">
        <f>VLOOKUP(Q82,usuarios__5[#All],2,FALSE)</f>
        <v>#N/A</v>
      </c>
      <c r="Q82" s="1" t="s">
        <v>408</v>
      </c>
      <c r="R82" s="1"/>
      <c r="S82" s="1" t="s">
        <v>42</v>
      </c>
      <c r="T82" s="1" t="s">
        <v>2365</v>
      </c>
      <c r="U82" s="11"/>
      <c r="V82" s="11"/>
      <c r="W82" s="1" t="s">
        <v>153</v>
      </c>
      <c r="X82" s="11">
        <v>40002</v>
      </c>
      <c r="Y82" s="1" t="s">
        <v>10</v>
      </c>
      <c r="Z82" s="12" t="s">
        <v>13</v>
      </c>
      <c r="AA82" s="38" t="s">
        <v>2353</v>
      </c>
    </row>
    <row r="83" spans="1:27" x14ac:dyDescent="0.35">
      <c r="A83" s="5" t="s">
        <v>1815</v>
      </c>
      <c r="B83" s="1">
        <v>56973994503</v>
      </c>
      <c r="C83" s="6" t="s">
        <v>0</v>
      </c>
      <c r="D83" s="7">
        <v>43818</v>
      </c>
      <c r="E83" s="6" t="s">
        <v>1821</v>
      </c>
      <c r="F83" s="71" t="s">
        <v>1979</v>
      </c>
      <c r="G83" s="71" t="s">
        <v>1980</v>
      </c>
      <c r="H83" s="1" t="s">
        <v>151</v>
      </c>
      <c r="I83" s="9">
        <v>44440</v>
      </c>
      <c r="J83" s="7">
        <f t="shared" ca="1" si="4"/>
        <v>44749</v>
      </c>
      <c r="K83" s="8">
        <f t="shared" ca="1" si="5"/>
        <v>10</v>
      </c>
      <c r="L83" s="10">
        <f t="shared" ca="1" si="6"/>
        <v>-8</v>
      </c>
      <c r="M83" s="7" t="str">
        <f t="shared" ca="1" si="7"/>
        <v>En Arriendo</v>
      </c>
      <c r="N83" s="1" t="s">
        <v>6</v>
      </c>
      <c r="O83" s="1" t="s">
        <v>7</v>
      </c>
      <c r="P83" s="1" t="e">
        <f>VLOOKUP(Q83,usuarios__5[#All],2,FALSE)</f>
        <v>#N/A</v>
      </c>
      <c r="Q83" s="43" t="s">
        <v>414</v>
      </c>
      <c r="R83" s="43"/>
      <c r="S83" s="1" t="s">
        <v>414</v>
      </c>
      <c r="T83" s="1" t="s">
        <v>2365</v>
      </c>
      <c r="U83" s="11"/>
      <c r="V83" s="11"/>
      <c r="W83" s="1" t="s">
        <v>153</v>
      </c>
      <c r="X83" s="11">
        <v>120104</v>
      </c>
      <c r="Y83" s="1" t="s">
        <v>415</v>
      </c>
      <c r="Z83" s="12" t="s">
        <v>13</v>
      </c>
      <c r="AA83" s="38" t="s">
        <v>2353</v>
      </c>
    </row>
    <row r="84" spans="1:27" x14ac:dyDescent="0.35">
      <c r="A84" s="5" t="s">
        <v>1815</v>
      </c>
      <c r="B84" s="2">
        <v>56973994505</v>
      </c>
      <c r="C84" s="14" t="s">
        <v>0</v>
      </c>
      <c r="D84" s="15">
        <v>43811</v>
      </c>
      <c r="E84" s="6" t="s">
        <v>1821</v>
      </c>
      <c r="F84" s="72" t="s">
        <v>1981</v>
      </c>
      <c r="G84" s="72" t="s">
        <v>1982</v>
      </c>
      <c r="H84" s="2" t="s">
        <v>151</v>
      </c>
      <c r="I84" s="17">
        <v>44439</v>
      </c>
      <c r="J84" s="7">
        <f t="shared" ca="1" si="4"/>
        <v>44749</v>
      </c>
      <c r="K84" s="16">
        <f t="shared" ca="1" si="5"/>
        <v>10</v>
      </c>
      <c r="L84" s="18">
        <f t="shared" ca="1" si="6"/>
        <v>-8</v>
      </c>
      <c r="M84" s="15" t="str">
        <f t="shared" ca="1" si="7"/>
        <v>En Arriendo</v>
      </c>
      <c r="N84" s="2" t="s">
        <v>26</v>
      </c>
      <c r="O84" s="2" t="s">
        <v>7</v>
      </c>
      <c r="P84" s="1" t="e">
        <f>VLOOKUP(Q84,usuarios__5[#All],2,FALSE)</f>
        <v>#N/A</v>
      </c>
      <c r="Q84" s="2" t="s">
        <v>418</v>
      </c>
      <c r="R84" s="2"/>
      <c r="S84" s="2" t="s">
        <v>419</v>
      </c>
      <c r="T84" s="1" t="s">
        <v>2365</v>
      </c>
      <c r="U84" s="19"/>
      <c r="V84" s="19"/>
      <c r="W84" s="2" t="s">
        <v>56</v>
      </c>
      <c r="X84" s="19">
        <v>120103</v>
      </c>
      <c r="Y84" s="2" t="s">
        <v>420</v>
      </c>
      <c r="Z84" s="20" t="s">
        <v>13</v>
      </c>
      <c r="AA84" s="38" t="s">
        <v>2353</v>
      </c>
    </row>
    <row r="85" spans="1:27" x14ac:dyDescent="0.35">
      <c r="A85" s="5" t="s">
        <v>1815</v>
      </c>
      <c r="B85" s="1">
        <v>56973994514</v>
      </c>
      <c r="C85" s="6" t="s">
        <v>0</v>
      </c>
      <c r="D85" s="7">
        <v>44068</v>
      </c>
      <c r="E85" s="6" t="s">
        <v>1821</v>
      </c>
      <c r="F85" s="71" t="s">
        <v>1983</v>
      </c>
      <c r="G85" s="71" t="s">
        <v>1984</v>
      </c>
      <c r="H85" s="1" t="s">
        <v>47</v>
      </c>
      <c r="I85" s="9">
        <v>44068</v>
      </c>
      <c r="J85" s="7">
        <f t="shared" ca="1" si="4"/>
        <v>44749</v>
      </c>
      <c r="K85" s="8">
        <f t="shared" ca="1" si="5"/>
        <v>22</v>
      </c>
      <c r="L85" s="10">
        <f t="shared" ca="1" si="6"/>
        <v>4</v>
      </c>
      <c r="M85" s="7" t="str">
        <f t="shared" ca="1" si="7"/>
        <v>Terminado</v>
      </c>
      <c r="N85" s="1" t="s">
        <v>6</v>
      </c>
      <c r="O85" s="1" t="s">
        <v>7</v>
      </c>
      <c r="P85" s="1" t="e">
        <f>VLOOKUP(Q85,usuarios__5[#All],2,FALSE)</f>
        <v>#N/A</v>
      </c>
      <c r="Q85" s="43" t="s">
        <v>423</v>
      </c>
      <c r="R85" s="43"/>
      <c r="S85" s="1" t="s">
        <v>414</v>
      </c>
      <c r="T85" s="1" t="s">
        <v>2365</v>
      </c>
      <c r="U85" s="11"/>
      <c r="V85" s="11"/>
      <c r="W85" s="1" t="s">
        <v>153</v>
      </c>
      <c r="X85" s="11">
        <v>120104</v>
      </c>
      <c r="Y85" s="1" t="s">
        <v>415</v>
      </c>
      <c r="Z85" s="12" t="s">
        <v>13</v>
      </c>
      <c r="AA85" s="38" t="s">
        <v>2353</v>
      </c>
    </row>
    <row r="86" spans="1:27" x14ac:dyDescent="0.35">
      <c r="A86" s="5" t="s">
        <v>1815</v>
      </c>
      <c r="B86" s="2">
        <v>56973994526</v>
      </c>
      <c r="C86" s="14" t="s">
        <v>0</v>
      </c>
      <c r="D86" s="15">
        <v>43677</v>
      </c>
      <c r="E86" s="6" t="s">
        <v>1821</v>
      </c>
      <c r="F86" s="72" t="s">
        <v>1985</v>
      </c>
      <c r="G86" s="72" t="s">
        <v>1986</v>
      </c>
      <c r="H86" s="2" t="s">
        <v>21</v>
      </c>
      <c r="I86" s="17">
        <v>43677</v>
      </c>
      <c r="J86" s="7">
        <f t="shared" ca="1" si="4"/>
        <v>44749</v>
      </c>
      <c r="K86" s="16">
        <f t="shared" ca="1" si="5"/>
        <v>35</v>
      </c>
      <c r="L86" s="18">
        <f t="shared" ca="1" si="6"/>
        <v>17</v>
      </c>
      <c r="M86" s="15" t="str">
        <f t="shared" ca="1" si="7"/>
        <v>Terminado</v>
      </c>
      <c r="N86" s="2" t="s">
        <v>26</v>
      </c>
      <c r="O86" s="2" t="s">
        <v>7</v>
      </c>
      <c r="P86" s="1">
        <f>VLOOKUP(Q86,usuarios__5[#All],2,FALSE)</f>
        <v>269</v>
      </c>
      <c r="Q86" s="41" t="s">
        <v>426</v>
      </c>
      <c r="R86" s="41"/>
      <c r="S86" s="2" t="s">
        <v>285</v>
      </c>
      <c r="T86" s="1" t="s">
        <v>2367</v>
      </c>
      <c r="U86" s="19" t="s">
        <v>1761</v>
      </c>
      <c r="V86" s="19"/>
      <c r="W86" s="2" t="s">
        <v>427</v>
      </c>
      <c r="X86" s="19">
        <v>90004</v>
      </c>
      <c r="Y86" s="2" t="s">
        <v>322</v>
      </c>
      <c r="Z86" s="20" t="s">
        <v>13</v>
      </c>
      <c r="AA86" s="30" t="s">
        <v>2350</v>
      </c>
    </row>
    <row r="87" spans="1:27" x14ac:dyDescent="0.35">
      <c r="A87" s="5" t="s">
        <v>1815</v>
      </c>
      <c r="B87" s="1">
        <v>56973994529</v>
      </c>
      <c r="C87" s="6" t="s">
        <v>0</v>
      </c>
      <c r="D87" s="7">
        <v>43818</v>
      </c>
      <c r="E87" s="6" t="s">
        <v>1821</v>
      </c>
      <c r="F87" s="71" t="s">
        <v>1987</v>
      </c>
      <c r="G87" s="71" t="s">
        <v>1988</v>
      </c>
      <c r="H87" s="1" t="s">
        <v>21</v>
      </c>
      <c r="I87" s="9">
        <v>43818</v>
      </c>
      <c r="J87" s="7">
        <f t="shared" ca="1" si="4"/>
        <v>44749</v>
      </c>
      <c r="K87" s="8">
        <f t="shared" ca="1" si="5"/>
        <v>30</v>
      </c>
      <c r="L87" s="10">
        <f t="shared" ca="1" si="6"/>
        <v>12</v>
      </c>
      <c r="M87" s="7" t="str">
        <f t="shared" ca="1" si="7"/>
        <v>Terminado</v>
      </c>
      <c r="N87" s="1" t="s">
        <v>26</v>
      </c>
      <c r="O87" s="1" t="s">
        <v>7</v>
      </c>
      <c r="P87" s="1" t="e">
        <f>VLOOKUP(Q87,usuarios__5[#All],2,FALSE)</f>
        <v>#N/A</v>
      </c>
      <c r="Q87" s="1" t="s">
        <v>430</v>
      </c>
      <c r="R87" s="1"/>
      <c r="S87" s="1" t="s">
        <v>145</v>
      </c>
      <c r="T87" s="1" t="s">
        <v>2365</v>
      </c>
      <c r="U87" s="11"/>
      <c r="V87" s="11"/>
      <c r="W87" s="1" t="s">
        <v>153</v>
      </c>
      <c r="X87" s="11">
        <v>120221</v>
      </c>
      <c r="Y87" s="1" t="s">
        <v>146</v>
      </c>
      <c r="Z87" s="12" t="s">
        <v>13</v>
      </c>
      <c r="AA87" s="38" t="s">
        <v>2353</v>
      </c>
    </row>
    <row r="88" spans="1:27" x14ac:dyDescent="0.35">
      <c r="A88" s="5" t="s">
        <v>1815</v>
      </c>
      <c r="B88" s="2">
        <v>56973994531</v>
      </c>
      <c r="C88" s="14" t="s">
        <v>0</v>
      </c>
      <c r="D88" s="15">
        <v>43811</v>
      </c>
      <c r="E88" s="6" t="s">
        <v>1821</v>
      </c>
      <c r="F88" s="72" t="s">
        <v>1989</v>
      </c>
      <c r="G88" s="72" t="s">
        <v>1990</v>
      </c>
      <c r="H88" s="2" t="s">
        <v>53</v>
      </c>
      <c r="I88" s="17">
        <v>44238</v>
      </c>
      <c r="J88" s="7">
        <f t="shared" ca="1" si="4"/>
        <v>44749</v>
      </c>
      <c r="K88" s="16">
        <f t="shared" ca="1" si="5"/>
        <v>16</v>
      </c>
      <c r="L88" s="18">
        <f t="shared" ca="1" si="6"/>
        <v>-2</v>
      </c>
      <c r="M88" s="15" t="str">
        <f t="shared" ca="1" si="7"/>
        <v>En Arriendo</v>
      </c>
      <c r="N88" s="2" t="s">
        <v>6</v>
      </c>
      <c r="O88" s="2" t="s">
        <v>7</v>
      </c>
      <c r="P88" s="1" t="e">
        <f>VLOOKUP(Q88,usuarios__5[#All],2,FALSE)</f>
        <v>#N/A</v>
      </c>
      <c r="Q88" s="2" t="s">
        <v>433</v>
      </c>
      <c r="R88" s="2"/>
      <c r="S88" s="2" t="s">
        <v>434</v>
      </c>
      <c r="T88" s="1" t="s">
        <v>2365</v>
      </c>
      <c r="U88" s="19"/>
      <c r="V88" s="19"/>
      <c r="W88" s="2" t="s">
        <v>153</v>
      </c>
      <c r="X88" s="19">
        <v>120014</v>
      </c>
      <c r="Y88" s="2" t="s">
        <v>435</v>
      </c>
      <c r="Z88" s="20" t="s">
        <v>13</v>
      </c>
      <c r="AA88" s="38" t="s">
        <v>2353</v>
      </c>
    </row>
    <row r="89" spans="1:27" x14ac:dyDescent="0.35">
      <c r="A89" s="5" t="s">
        <v>1815</v>
      </c>
      <c r="B89" s="1">
        <v>56973994550</v>
      </c>
      <c r="C89" s="6" t="s">
        <v>0</v>
      </c>
      <c r="D89" s="7">
        <v>43735</v>
      </c>
      <c r="E89" s="6" t="s">
        <v>1821</v>
      </c>
      <c r="F89" s="71" t="s">
        <v>1991</v>
      </c>
      <c r="G89" s="71" t="s">
        <v>1992</v>
      </c>
      <c r="H89" s="1" t="s">
        <v>5</v>
      </c>
      <c r="I89" s="9">
        <v>43735</v>
      </c>
      <c r="J89" s="7">
        <f t="shared" ca="1" si="4"/>
        <v>44749</v>
      </c>
      <c r="K89" s="8">
        <f t="shared" ca="1" si="5"/>
        <v>33</v>
      </c>
      <c r="L89" s="10">
        <f t="shared" ca="1" si="6"/>
        <v>15</v>
      </c>
      <c r="M89" s="7" t="str">
        <f t="shared" ca="1" si="7"/>
        <v>Terminado</v>
      </c>
      <c r="N89" s="1" t="s">
        <v>6</v>
      </c>
      <c r="O89" s="1" t="s">
        <v>7</v>
      </c>
      <c r="P89" s="1" t="e">
        <f>VLOOKUP(Q89,usuarios__5[#All],2,FALSE)</f>
        <v>#N/A</v>
      </c>
      <c r="Q89" s="1" t="s">
        <v>438</v>
      </c>
      <c r="R89" s="1"/>
      <c r="S89" s="1" t="s">
        <v>285</v>
      </c>
      <c r="T89" s="1" t="s">
        <v>2365</v>
      </c>
      <c r="U89" s="11"/>
      <c r="V89" s="11"/>
      <c r="W89" s="1" t="s">
        <v>153</v>
      </c>
      <c r="X89" s="11">
        <v>40002</v>
      </c>
      <c r="Y89" s="1" t="s">
        <v>10</v>
      </c>
      <c r="Z89" s="12" t="s">
        <v>13</v>
      </c>
      <c r="AA89" s="38" t="s">
        <v>2353</v>
      </c>
    </row>
    <row r="90" spans="1:27" x14ac:dyDescent="0.35">
      <c r="A90" s="5" t="s">
        <v>1815</v>
      </c>
      <c r="B90" s="2">
        <v>56973994554</v>
      </c>
      <c r="C90" s="14" t="s">
        <v>0</v>
      </c>
      <c r="D90" s="15">
        <v>43684</v>
      </c>
      <c r="E90" s="6" t="s">
        <v>1821</v>
      </c>
      <c r="F90" s="72" t="s">
        <v>1993</v>
      </c>
      <c r="G90" s="72" t="s">
        <v>1994</v>
      </c>
      <c r="H90" s="2" t="s">
        <v>21</v>
      </c>
      <c r="I90" s="17">
        <v>43684</v>
      </c>
      <c r="J90" s="7">
        <f t="shared" ca="1" si="4"/>
        <v>44749</v>
      </c>
      <c r="K90" s="16">
        <f t="shared" ca="1" si="5"/>
        <v>35</v>
      </c>
      <c r="L90" s="18">
        <f t="shared" ca="1" si="6"/>
        <v>17</v>
      </c>
      <c r="M90" s="15" t="str">
        <f t="shared" ca="1" si="7"/>
        <v>Terminado</v>
      </c>
      <c r="N90" s="2" t="s">
        <v>6</v>
      </c>
      <c r="O90" s="2" t="s">
        <v>7</v>
      </c>
      <c r="P90" s="1" t="e">
        <f>VLOOKUP(Q90,usuarios__5[#All],2,FALSE)</f>
        <v>#N/A</v>
      </c>
      <c r="Q90" s="2" t="s">
        <v>441</v>
      </c>
      <c r="R90" s="2"/>
      <c r="S90" s="2" t="s">
        <v>442</v>
      </c>
      <c r="T90" s="1" t="s">
        <v>2365</v>
      </c>
      <c r="U90" s="19"/>
      <c r="V90" s="19"/>
      <c r="W90" s="2" t="s">
        <v>11</v>
      </c>
      <c r="X90" s="19">
        <v>120166</v>
      </c>
      <c r="Y90" s="2" t="s">
        <v>443</v>
      </c>
      <c r="Z90" s="20" t="s">
        <v>13</v>
      </c>
      <c r="AA90" s="30" t="s">
        <v>2350</v>
      </c>
    </row>
    <row r="91" spans="1:27" x14ac:dyDescent="0.35">
      <c r="A91" s="5" t="s">
        <v>1815</v>
      </c>
      <c r="B91" s="1">
        <v>56973994556</v>
      </c>
      <c r="C91" s="6" t="s">
        <v>0</v>
      </c>
      <c r="D91" s="7">
        <v>44068</v>
      </c>
      <c r="E91" s="6" t="s">
        <v>1821</v>
      </c>
      <c r="F91" s="71" t="s">
        <v>1995</v>
      </c>
      <c r="G91" s="71" t="s">
        <v>1996</v>
      </c>
      <c r="H91" s="1" t="s">
        <v>47</v>
      </c>
      <c r="I91" s="9">
        <v>44068</v>
      </c>
      <c r="J91" s="7">
        <f t="shared" ca="1" si="4"/>
        <v>44749</v>
      </c>
      <c r="K91" s="8">
        <f t="shared" ca="1" si="5"/>
        <v>22</v>
      </c>
      <c r="L91" s="10">
        <f t="shared" ca="1" si="6"/>
        <v>4</v>
      </c>
      <c r="M91" s="7" t="str">
        <f t="shared" ca="1" si="7"/>
        <v>Terminado</v>
      </c>
      <c r="N91" s="1" t="s">
        <v>6</v>
      </c>
      <c r="O91" s="1" t="s">
        <v>7</v>
      </c>
      <c r="P91" s="1" t="e">
        <f>VLOOKUP(Q91,usuarios__5[#All],2,FALSE)</f>
        <v>#N/A</v>
      </c>
      <c r="Q91" s="1" t="s">
        <v>1775</v>
      </c>
      <c r="R91" s="1"/>
      <c r="S91" s="1" t="s">
        <v>120</v>
      </c>
      <c r="T91" s="1" t="s">
        <v>2365</v>
      </c>
      <c r="U91" s="11"/>
      <c r="V91" s="11"/>
      <c r="W91" s="1" t="s">
        <v>1776</v>
      </c>
      <c r="X91" s="11">
        <v>80002</v>
      </c>
      <c r="Y91" s="1" t="s">
        <v>199</v>
      </c>
      <c r="Z91" s="12" t="s">
        <v>13</v>
      </c>
      <c r="AA91" s="38" t="s">
        <v>2353</v>
      </c>
    </row>
    <row r="92" spans="1:27" x14ac:dyDescent="0.35">
      <c r="A92" s="5" t="s">
        <v>1815</v>
      </c>
      <c r="B92" s="2">
        <v>56973994560</v>
      </c>
      <c r="C92" s="14" t="s">
        <v>0</v>
      </c>
      <c r="D92" s="15">
        <v>44068</v>
      </c>
      <c r="E92" s="6" t="s">
        <v>1821</v>
      </c>
      <c r="F92" s="72" t="s">
        <v>1997</v>
      </c>
      <c r="G92" s="72" t="s">
        <v>1998</v>
      </c>
      <c r="H92" s="2" t="s">
        <v>53</v>
      </c>
      <c r="I92" s="17">
        <v>44068</v>
      </c>
      <c r="J92" s="7">
        <f t="shared" ca="1" si="4"/>
        <v>44749</v>
      </c>
      <c r="K92" s="16">
        <f t="shared" ca="1" si="5"/>
        <v>22</v>
      </c>
      <c r="L92" s="18">
        <f t="shared" ca="1" si="6"/>
        <v>4</v>
      </c>
      <c r="M92" s="15" t="str">
        <f t="shared" ca="1" si="7"/>
        <v>Terminado</v>
      </c>
      <c r="N92" s="2" t="s">
        <v>6</v>
      </c>
      <c r="O92" s="2" t="s">
        <v>7</v>
      </c>
      <c r="P92" s="1">
        <f>VLOOKUP(Q92,usuarios__5[#All],2,FALSE)</f>
        <v>230</v>
      </c>
      <c r="Q92" s="2" t="s">
        <v>449</v>
      </c>
      <c r="R92" s="2"/>
      <c r="S92" s="2" t="s">
        <v>42</v>
      </c>
      <c r="T92" s="1" t="s">
        <v>2365</v>
      </c>
      <c r="U92" s="19"/>
      <c r="V92" s="19"/>
      <c r="W92" s="2" t="s">
        <v>153</v>
      </c>
      <c r="X92" s="19">
        <v>40002</v>
      </c>
      <c r="Y92" s="2" t="s">
        <v>10</v>
      </c>
      <c r="Z92" s="20" t="s">
        <v>13</v>
      </c>
      <c r="AA92" s="38" t="s">
        <v>2353</v>
      </c>
    </row>
    <row r="93" spans="1:27" x14ac:dyDescent="0.35">
      <c r="A93" s="5" t="s">
        <v>1815</v>
      </c>
      <c r="B93" s="1">
        <v>56973994562</v>
      </c>
      <c r="C93" s="6" t="s">
        <v>0</v>
      </c>
      <c r="D93" s="7">
        <v>44068</v>
      </c>
      <c r="E93" s="6" t="s">
        <v>1821</v>
      </c>
      <c r="F93" s="71" t="s">
        <v>1999</v>
      </c>
      <c r="G93" s="71" t="s">
        <v>2000</v>
      </c>
      <c r="H93" s="1" t="s">
        <v>53</v>
      </c>
      <c r="I93" s="9">
        <v>44068</v>
      </c>
      <c r="J93" s="7">
        <f t="shared" ca="1" si="4"/>
        <v>44749</v>
      </c>
      <c r="K93" s="8">
        <f t="shared" ca="1" si="5"/>
        <v>22</v>
      </c>
      <c r="L93" s="10">
        <f t="shared" ca="1" si="6"/>
        <v>4</v>
      </c>
      <c r="M93" s="7" t="str">
        <f t="shared" ca="1" si="7"/>
        <v>Terminado</v>
      </c>
      <c r="N93" s="1" t="s">
        <v>6</v>
      </c>
      <c r="O93" s="1" t="s">
        <v>7</v>
      </c>
      <c r="P93" s="1" t="e">
        <f>VLOOKUP(Q93,usuarios__5[#All],2,FALSE)</f>
        <v>#N/A</v>
      </c>
      <c r="Q93" s="1" t="s">
        <v>452</v>
      </c>
      <c r="R93" s="1"/>
      <c r="S93" s="1" t="s">
        <v>125</v>
      </c>
      <c r="T93" s="1" t="s">
        <v>2359</v>
      </c>
      <c r="U93" s="11"/>
      <c r="V93" s="11"/>
      <c r="W93" s="1" t="s">
        <v>180</v>
      </c>
      <c r="X93" s="11">
        <v>50001</v>
      </c>
      <c r="Y93" s="1" t="s">
        <v>108</v>
      </c>
      <c r="Z93" s="12" t="s">
        <v>13</v>
      </c>
      <c r="AA93" s="38" t="s">
        <v>2353</v>
      </c>
    </row>
    <row r="94" spans="1:27" x14ac:dyDescent="0.35">
      <c r="A94" s="5" t="s">
        <v>1815</v>
      </c>
      <c r="B94" s="2">
        <v>56973994580</v>
      </c>
      <c r="C94" s="14" t="s">
        <v>0</v>
      </c>
      <c r="D94" s="15">
        <v>44068</v>
      </c>
      <c r="E94" s="6" t="s">
        <v>1821</v>
      </c>
      <c r="F94" s="72" t="s">
        <v>2001</v>
      </c>
      <c r="G94" s="72" t="s">
        <v>2002</v>
      </c>
      <c r="H94" s="2" t="s">
        <v>47</v>
      </c>
      <c r="I94" s="17">
        <v>44068</v>
      </c>
      <c r="J94" s="7">
        <f t="shared" ca="1" si="4"/>
        <v>44749</v>
      </c>
      <c r="K94" s="16">
        <f t="shared" ca="1" si="5"/>
        <v>22</v>
      </c>
      <c r="L94" s="18">
        <f t="shared" ca="1" si="6"/>
        <v>4</v>
      </c>
      <c r="M94" s="15" t="str">
        <f t="shared" ca="1" si="7"/>
        <v>Terminado</v>
      </c>
      <c r="N94" s="2" t="s">
        <v>455</v>
      </c>
      <c r="O94" s="2" t="s">
        <v>7</v>
      </c>
      <c r="P94" s="1" t="e">
        <f>VLOOKUP(Q94,usuarios__5[#All],2,FALSE)</f>
        <v>#N/A</v>
      </c>
      <c r="Q94" s="2" t="s">
        <v>456</v>
      </c>
      <c r="R94" s="2"/>
      <c r="S94" s="2" t="s">
        <v>42</v>
      </c>
      <c r="T94" s="2" t="s">
        <v>2354</v>
      </c>
      <c r="U94" s="19"/>
      <c r="V94" s="19"/>
      <c r="W94" s="2" t="s">
        <v>458</v>
      </c>
      <c r="X94" s="19">
        <v>100002</v>
      </c>
      <c r="Y94" s="2" t="s">
        <v>459</v>
      </c>
      <c r="Z94" s="20" t="s">
        <v>13</v>
      </c>
      <c r="AA94" s="30" t="s">
        <v>2350</v>
      </c>
    </row>
    <row r="95" spans="1:27" x14ac:dyDescent="0.35">
      <c r="A95" s="5" t="s">
        <v>1815</v>
      </c>
      <c r="B95" s="1">
        <v>56973994587</v>
      </c>
      <c r="C95" s="6" t="s">
        <v>0</v>
      </c>
      <c r="D95" s="7">
        <v>43803</v>
      </c>
      <c r="E95" s="6" t="s">
        <v>1821</v>
      </c>
      <c r="F95" s="71" t="s">
        <v>2003</v>
      </c>
      <c r="G95" s="71" t="s">
        <v>2004</v>
      </c>
      <c r="H95" s="1" t="s">
        <v>210</v>
      </c>
      <c r="I95" s="9">
        <v>43803</v>
      </c>
      <c r="J95" s="7">
        <f t="shared" ca="1" si="4"/>
        <v>44749</v>
      </c>
      <c r="K95" s="8">
        <f t="shared" ca="1" si="5"/>
        <v>31</v>
      </c>
      <c r="L95" s="10">
        <f t="shared" ca="1" si="6"/>
        <v>13</v>
      </c>
      <c r="M95" s="7" t="str">
        <f t="shared" ca="1" si="7"/>
        <v>Terminado</v>
      </c>
      <c r="N95" s="1" t="s">
        <v>6</v>
      </c>
      <c r="O95" s="1" t="s">
        <v>7</v>
      </c>
      <c r="P95" s="1" t="e">
        <f>VLOOKUP(Q95,usuarios__5[#All],2,FALSE)</f>
        <v>#N/A</v>
      </c>
      <c r="Q95" s="1" t="s">
        <v>462</v>
      </c>
      <c r="R95" s="1"/>
      <c r="S95" s="1" t="s">
        <v>105</v>
      </c>
      <c r="T95" s="1" t="s">
        <v>2365</v>
      </c>
      <c r="U95" s="11"/>
      <c r="V95" s="11"/>
      <c r="W95" s="1" t="s">
        <v>11</v>
      </c>
      <c r="X95" s="11">
        <v>40002</v>
      </c>
      <c r="Y95" s="1" t="s">
        <v>10</v>
      </c>
      <c r="Z95" s="12" t="s">
        <v>13</v>
      </c>
      <c r="AA95" s="30" t="s">
        <v>2350</v>
      </c>
    </row>
    <row r="96" spans="1:27" x14ac:dyDescent="0.35">
      <c r="A96" s="5" t="s">
        <v>1815</v>
      </c>
      <c r="B96" s="2">
        <v>56973994593</v>
      </c>
      <c r="C96" s="14" t="s">
        <v>0</v>
      </c>
      <c r="D96" s="15">
        <v>43684</v>
      </c>
      <c r="E96" s="6" t="s">
        <v>1821</v>
      </c>
      <c r="F96" s="72" t="s">
        <v>2005</v>
      </c>
      <c r="G96" s="72" t="s">
        <v>2006</v>
      </c>
      <c r="H96" s="2" t="s">
        <v>21</v>
      </c>
      <c r="I96" s="17">
        <v>43684</v>
      </c>
      <c r="J96" s="7">
        <f t="shared" ca="1" si="4"/>
        <v>44749</v>
      </c>
      <c r="K96" s="16">
        <f t="shared" ca="1" si="5"/>
        <v>35</v>
      </c>
      <c r="L96" s="18">
        <f t="shared" ca="1" si="6"/>
        <v>17</v>
      </c>
      <c r="M96" s="15" t="str">
        <f t="shared" ca="1" si="7"/>
        <v>Terminado</v>
      </c>
      <c r="N96" s="2" t="s">
        <v>6</v>
      </c>
      <c r="O96" s="2" t="s">
        <v>7</v>
      </c>
      <c r="P96" s="1" t="e">
        <f>VLOOKUP(Q96,usuarios__5[#All],2,FALSE)</f>
        <v>#N/A</v>
      </c>
      <c r="Q96" s="2" t="s">
        <v>465</v>
      </c>
      <c r="R96" s="2"/>
      <c r="S96" s="2" t="s">
        <v>230</v>
      </c>
      <c r="T96" s="1" t="s">
        <v>2365</v>
      </c>
      <c r="U96" s="19"/>
      <c r="V96" s="19"/>
      <c r="W96" s="2" t="s">
        <v>68</v>
      </c>
      <c r="X96" s="19">
        <v>120219</v>
      </c>
      <c r="Y96" s="2" t="s">
        <v>231</v>
      </c>
      <c r="Z96" s="20" t="s">
        <v>13</v>
      </c>
      <c r="AA96" s="30" t="s">
        <v>2350</v>
      </c>
    </row>
    <row r="97" spans="1:27" x14ac:dyDescent="0.35">
      <c r="A97" s="5" t="s">
        <v>1815</v>
      </c>
      <c r="B97" s="1">
        <v>56973994598</v>
      </c>
      <c r="C97" s="6" t="s">
        <v>0</v>
      </c>
      <c r="D97" s="7">
        <v>44068</v>
      </c>
      <c r="E97" s="6" t="s">
        <v>1821</v>
      </c>
      <c r="F97" s="71" t="s">
        <v>2007</v>
      </c>
      <c r="G97" s="71" t="s">
        <v>2008</v>
      </c>
      <c r="H97" s="1" t="s">
        <v>47</v>
      </c>
      <c r="I97" s="9">
        <v>44068</v>
      </c>
      <c r="J97" s="7">
        <f t="shared" ca="1" si="4"/>
        <v>44749</v>
      </c>
      <c r="K97" s="8">
        <f t="shared" ca="1" si="5"/>
        <v>22</v>
      </c>
      <c r="L97" s="10">
        <f t="shared" ca="1" si="6"/>
        <v>4</v>
      </c>
      <c r="M97" s="7" t="str">
        <f t="shared" ca="1" si="7"/>
        <v>Terminado</v>
      </c>
      <c r="N97" s="1" t="s">
        <v>6</v>
      </c>
      <c r="O97" s="1" t="s">
        <v>7</v>
      </c>
      <c r="P97" s="1" t="e">
        <f>VLOOKUP(Q97,usuarios__5[#All],2,FALSE)</f>
        <v>#N/A</v>
      </c>
      <c r="Q97" s="1" t="s">
        <v>468</v>
      </c>
      <c r="R97" s="1"/>
      <c r="S97" s="1" t="s">
        <v>419</v>
      </c>
      <c r="T97" s="1" t="s">
        <v>2365</v>
      </c>
      <c r="U97" s="11"/>
      <c r="V97" s="11"/>
      <c r="W97" s="1" t="s">
        <v>36</v>
      </c>
      <c r="X97" s="11">
        <v>120103</v>
      </c>
      <c r="Y97" s="1" t="s">
        <v>420</v>
      </c>
      <c r="Z97" s="12" t="s">
        <v>13</v>
      </c>
      <c r="AA97" s="30" t="s">
        <v>2350</v>
      </c>
    </row>
    <row r="98" spans="1:27" x14ac:dyDescent="0.35">
      <c r="A98" s="5" t="s">
        <v>1815</v>
      </c>
      <c r="B98" s="2">
        <v>56973994603</v>
      </c>
      <c r="C98" s="14" t="s">
        <v>0</v>
      </c>
      <c r="D98" s="15">
        <v>43818</v>
      </c>
      <c r="E98" s="6" t="s">
        <v>1821</v>
      </c>
      <c r="F98" s="72" t="s">
        <v>2009</v>
      </c>
      <c r="G98" s="72" t="s">
        <v>2010</v>
      </c>
      <c r="H98" s="2" t="s">
        <v>21</v>
      </c>
      <c r="I98" s="17">
        <v>43818</v>
      </c>
      <c r="J98" s="7">
        <f t="shared" ca="1" si="4"/>
        <v>44749</v>
      </c>
      <c r="K98" s="16">
        <f t="shared" ca="1" si="5"/>
        <v>30</v>
      </c>
      <c r="L98" s="18">
        <f t="shared" ca="1" si="6"/>
        <v>12</v>
      </c>
      <c r="M98" s="15" t="str">
        <f t="shared" ca="1" si="7"/>
        <v>Terminado</v>
      </c>
      <c r="N98" s="2" t="s">
        <v>6</v>
      </c>
      <c r="O98" s="2" t="s">
        <v>7</v>
      </c>
      <c r="P98" s="1" t="e">
        <f>VLOOKUP(Q98,usuarios__5[#All],2,FALSE)</f>
        <v>#N/A</v>
      </c>
      <c r="Q98" s="2" t="s">
        <v>471</v>
      </c>
      <c r="R98" s="2"/>
      <c r="S98" s="2" t="s">
        <v>206</v>
      </c>
      <c r="T98" s="1" t="s">
        <v>2365</v>
      </c>
      <c r="U98" s="19"/>
      <c r="V98" s="19"/>
      <c r="W98" s="2" t="s">
        <v>96</v>
      </c>
      <c r="X98" s="19">
        <v>120004</v>
      </c>
      <c r="Y98" s="2" t="s">
        <v>207</v>
      </c>
      <c r="Z98" s="20" t="s">
        <v>13</v>
      </c>
      <c r="AA98" s="30" t="s">
        <v>2350</v>
      </c>
    </row>
    <row r="99" spans="1:27" x14ac:dyDescent="0.35">
      <c r="A99" s="5" t="s">
        <v>1815</v>
      </c>
      <c r="B99" s="1">
        <v>56974447297</v>
      </c>
      <c r="C99" s="6" t="s">
        <v>0</v>
      </c>
      <c r="D99" s="7">
        <v>44344</v>
      </c>
      <c r="E99" s="6" t="s">
        <v>1821</v>
      </c>
      <c r="F99" s="71" t="s">
        <v>2011</v>
      </c>
      <c r="G99" s="71" t="s">
        <v>2012</v>
      </c>
      <c r="H99" s="1" t="s">
        <v>151</v>
      </c>
      <c r="I99" s="9">
        <v>44344</v>
      </c>
      <c r="J99" s="7">
        <f t="shared" ca="1" si="4"/>
        <v>44749</v>
      </c>
      <c r="K99" s="8">
        <f t="shared" ca="1" si="5"/>
        <v>13</v>
      </c>
      <c r="L99" s="10">
        <f t="shared" ca="1" si="6"/>
        <v>-5</v>
      </c>
      <c r="M99" s="7" t="str">
        <f t="shared" ca="1" si="7"/>
        <v>En Arriendo</v>
      </c>
      <c r="N99" s="1" t="s">
        <v>6</v>
      </c>
      <c r="O99" s="1" t="s">
        <v>7</v>
      </c>
      <c r="P99" s="1" t="e">
        <f>VLOOKUP(Q99,usuarios__5[#All],2,FALSE)</f>
        <v>#N/A</v>
      </c>
      <c r="Q99" s="1" t="s">
        <v>474</v>
      </c>
      <c r="R99" s="1"/>
      <c r="S99" s="1" t="s">
        <v>42</v>
      </c>
      <c r="T99" s="2" t="s">
        <v>2354</v>
      </c>
      <c r="U99" s="11"/>
      <c r="V99" s="11"/>
      <c r="W99" s="1" t="s">
        <v>475</v>
      </c>
      <c r="X99" s="11">
        <v>100003</v>
      </c>
      <c r="Y99" s="1" t="s">
        <v>459</v>
      </c>
      <c r="Z99" s="12" t="s">
        <v>13</v>
      </c>
      <c r="AA99" s="38" t="s">
        <v>2353</v>
      </c>
    </row>
    <row r="100" spans="1:27" x14ac:dyDescent="0.35">
      <c r="A100" s="5" t="s">
        <v>1815</v>
      </c>
      <c r="B100" s="2">
        <v>56974448984</v>
      </c>
      <c r="C100" s="14" t="s">
        <v>0</v>
      </c>
      <c r="D100" s="15">
        <v>44344</v>
      </c>
      <c r="E100" s="6" t="s">
        <v>1821</v>
      </c>
      <c r="F100" s="72" t="s">
        <v>2013</v>
      </c>
      <c r="G100" s="72" t="s">
        <v>2014</v>
      </c>
      <c r="H100" s="2" t="s">
        <v>151</v>
      </c>
      <c r="I100" s="17">
        <v>44344</v>
      </c>
      <c r="J100" s="7">
        <f t="shared" ca="1" si="4"/>
        <v>44749</v>
      </c>
      <c r="K100" s="16">
        <f t="shared" ca="1" si="5"/>
        <v>13</v>
      </c>
      <c r="L100" s="18">
        <f t="shared" ca="1" si="6"/>
        <v>-5</v>
      </c>
      <c r="M100" s="15" t="str">
        <f t="shared" ca="1" si="7"/>
        <v>En Arriendo</v>
      </c>
      <c r="N100" s="2" t="s">
        <v>6</v>
      </c>
      <c r="O100" s="2" t="s">
        <v>7</v>
      </c>
      <c r="P100" s="1" t="e">
        <f>VLOOKUP(Q100,usuarios__5[#All],2,FALSE)</f>
        <v>#N/A</v>
      </c>
      <c r="Q100" s="41" t="s">
        <v>478</v>
      </c>
      <c r="R100" s="41"/>
      <c r="S100" s="2" t="s">
        <v>42</v>
      </c>
      <c r="T100" s="2" t="s">
        <v>2354</v>
      </c>
      <c r="U100" s="19" t="s">
        <v>1761</v>
      </c>
      <c r="V100" s="19"/>
      <c r="W100" s="2" t="s">
        <v>475</v>
      </c>
      <c r="X100" s="19">
        <v>100003</v>
      </c>
      <c r="Y100" s="2" t="s">
        <v>459</v>
      </c>
      <c r="Z100" s="20" t="s">
        <v>13</v>
      </c>
      <c r="AA100" s="38" t="s">
        <v>2353</v>
      </c>
    </row>
    <row r="101" spans="1:27" x14ac:dyDescent="0.35">
      <c r="A101" s="5" t="s">
        <v>1815</v>
      </c>
      <c r="B101" s="1">
        <v>56974450119</v>
      </c>
      <c r="C101" s="6" t="s">
        <v>0</v>
      </c>
      <c r="D101" s="7">
        <v>44344</v>
      </c>
      <c r="E101" s="6" t="s">
        <v>1821</v>
      </c>
      <c r="F101" s="71" t="s">
        <v>2015</v>
      </c>
      <c r="G101" s="71" t="s">
        <v>2016</v>
      </c>
      <c r="H101" s="1" t="s">
        <v>151</v>
      </c>
      <c r="I101" s="9">
        <v>44344</v>
      </c>
      <c r="J101" s="7">
        <f t="shared" ca="1" si="4"/>
        <v>44749</v>
      </c>
      <c r="K101" s="8">
        <f t="shared" ca="1" si="5"/>
        <v>13</v>
      </c>
      <c r="L101" s="10">
        <f t="shared" ca="1" si="6"/>
        <v>-5</v>
      </c>
      <c r="M101" s="7" t="str">
        <f t="shared" ca="1" si="7"/>
        <v>En Arriendo</v>
      </c>
      <c r="N101" s="1" t="s">
        <v>6</v>
      </c>
      <c r="O101" s="1" t="s">
        <v>7</v>
      </c>
      <c r="P101" s="1" t="e">
        <f>VLOOKUP(Q101,usuarios__5[#All],2,FALSE)</f>
        <v>#N/A</v>
      </c>
      <c r="Q101" s="1" t="s">
        <v>481</v>
      </c>
      <c r="R101" s="1"/>
      <c r="S101" s="1" t="s">
        <v>42</v>
      </c>
      <c r="T101" s="2" t="s">
        <v>2354</v>
      </c>
      <c r="U101" s="11"/>
      <c r="V101" s="11"/>
      <c r="W101" s="1" t="s">
        <v>475</v>
      </c>
      <c r="X101" s="11">
        <v>100003</v>
      </c>
      <c r="Y101" s="1" t="s">
        <v>459</v>
      </c>
      <c r="Z101" s="12" t="s">
        <v>13</v>
      </c>
      <c r="AA101" s="38" t="s">
        <v>2353</v>
      </c>
    </row>
    <row r="102" spans="1:27" x14ac:dyDescent="0.35">
      <c r="A102" s="5" t="s">
        <v>1815</v>
      </c>
      <c r="B102" s="2">
        <v>56975395801</v>
      </c>
      <c r="C102" s="14" t="s">
        <v>0</v>
      </c>
      <c r="D102" s="15">
        <v>44068</v>
      </c>
      <c r="E102" s="6" t="s">
        <v>1821</v>
      </c>
      <c r="F102" s="72" t="s">
        <v>2017</v>
      </c>
      <c r="G102" s="72" t="s">
        <v>2018</v>
      </c>
      <c r="H102" s="2" t="s">
        <v>53</v>
      </c>
      <c r="I102" s="17">
        <v>44068</v>
      </c>
      <c r="J102" s="7">
        <f t="shared" ca="1" si="4"/>
        <v>44749</v>
      </c>
      <c r="K102" s="16">
        <f t="shared" ca="1" si="5"/>
        <v>22</v>
      </c>
      <c r="L102" s="18">
        <f t="shared" ca="1" si="6"/>
        <v>4</v>
      </c>
      <c r="M102" s="15" t="str">
        <f t="shared" ca="1" si="7"/>
        <v>Terminado</v>
      </c>
      <c r="N102" s="2" t="s">
        <v>6</v>
      </c>
      <c r="O102" s="2" t="s">
        <v>7</v>
      </c>
      <c r="P102" s="1">
        <f>VLOOKUP(Q102,usuarios__5[#All],2,FALSE)</f>
        <v>241</v>
      </c>
      <c r="Q102" s="2" t="s">
        <v>491</v>
      </c>
      <c r="R102" s="2"/>
      <c r="S102" s="2" t="s">
        <v>492</v>
      </c>
      <c r="T102" s="2" t="s">
        <v>2361</v>
      </c>
      <c r="U102" s="19"/>
      <c r="V102" s="19"/>
      <c r="W102" s="2" t="s">
        <v>138</v>
      </c>
      <c r="X102" s="19">
        <v>80002</v>
      </c>
      <c r="Y102" s="2" t="s">
        <v>199</v>
      </c>
      <c r="Z102" s="20" t="s">
        <v>13</v>
      </c>
      <c r="AA102" s="38" t="s">
        <v>2353</v>
      </c>
    </row>
    <row r="103" spans="1:27" x14ac:dyDescent="0.35">
      <c r="A103" s="5" t="s">
        <v>1815</v>
      </c>
      <c r="B103" s="1">
        <v>56975491608</v>
      </c>
      <c r="C103" s="6" t="s">
        <v>0</v>
      </c>
      <c r="D103" s="7">
        <v>43720</v>
      </c>
      <c r="E103" s="6" t="s">
        <v>1821</v>
      </c>
      <c r="F103" s="71" t="s">
        <v>2019</v>
      </c>
      <c r="G103" s="71" t="s">
        <v>2020</v>
      </c>
      <c r="H103" s="1" t="s">
        <v>5</v>
      </c>
      <c r="I103" s="9">
        <v>43720</v>
      </c>
      <c r="J103" s="7">
        <f t="shared" ca="1" si="4"/>
        <v>44749</v>
      </c>
      <c r="K103" s="8">
        <f t="shared" ca="1" si="5"/>
        <v>33</v>
      </c>
      <c r="L103" s="10">
        <f t="shared" ca="1" si="6"/>
        <v>15</v>
      </c>
      <c r="M103" s="7" t="str">
        <f t="shared" ca="1" si="7"/>
        <v>Terminado</v>
      </c>
      <c r="N103" s="1" t="s">
        <v>6</v>
      </c>
      <c r="O103" s="1" t="s">
        <v>7</v>
      </c>
      <c r="P103" s="1" t="e">
        <f>VLOOKUP(Q103,usuarios__5[#All],2,FALSE)</f>
        <v>#N/A</v>
      </c>
      <c r="Q103" s="1" t="s">
        <v>495</v>
      </c>
      <c r="R103" s="1"/>
      <c r="S103" s="1" t="s">
        <v>125</v>
      </c>
      <c r="T103" s="1" t="s">
        <v>2365</v>
      </c>
      <c r="U103" s="11"/>
      <c r="V103" s="11"/>
      <c r="W103" s="1" t="s">
        <v>382</v>
      </c>
      <c r="X103" s="11">
        <v>40002</v>
      </c>
      <c r="Y103" s="1" t="s">
        <v>10</v>
      </c>
      <c r="Z103" s="12" t="s">
        <v>13</v>
      </c>
      <c r="AA103" s="30" t="s">
        <v>2350</v>
      </c>
    </row>
    <row r="104" spans="1:27" x14ac:dyDescent="0.35">
      <c r="A104" s="5" t="s">
        <v>1815</v>
      </c>
      <c r="B104" s="2">
        <v>56975493677</v>
      </c>
      <c r="C104" s="14" t="s">
        <v>0</v>
      </c>
      <c r="D104" s="15">
        <v>43720</v>
      </c>
      <c r="E104" s="6" t="s">
        <v>1821</v>
      </c>
      <c r="F104" s="72" t="s">
        <v>2021</v>
      </c>
      <c r="G104" s="72" t="s">
        <v>2022</v>
      </c>
      <c r="H104" s="2" t="s">
        <v>5</v>
      </c>
      <c r="I104" s="17">
        <v>43720</v>
      </c>
      <c r="J104" s="7">
        <f t="shared" ca="1" si="4"/>
        <v>44749</v>
      </c>
      <c r="K104" s="16">
        <f t="shared" ca="1" si="5"/>
        <v>33</v>
      </c>
      <c r="L104" s="18">
        <f t="shared" ca="1" si="6"/>
        <v>15</v>
      </c>
      <c r="M104" s="15" t="str">
        <f t="shared" ca="1" si="7"/>
        <v>Terminado</v>
      </c>
      <c r="N104" s="2" t="s">
        <v>6</v>
      </c>
      <c r="O104" s="2" t="s">
        <v>7</v>
      </c>
      <c r="P104" s="1" t="e">
        <f>VLOOKUP(Q104,usuarios__5[#All],2,FALSE)</f>
        <v>#N/A</v>
      </c>
      <c r="Q104" s="2" t="s">
        <v>498</v>
      </c>
      <c r="R104" s="2"/>
      <c r="S104" s="2" t="s">
        <v>125</v>
      </c>
      <c r="T104" s="1" t="s">
        <v>2365</v>
      </c>
      <c r="U104" s="19"/>
      <c r="V104" s="19"/>
      <c r="W104" s="2" t="s">
        <v>499</v>
      </c>
      <c r="X104" s="19">
        <v>40002</v>
      </c>
      <c r="Y104" s="2" t="s">
        <v>10</v>
      </c>
      <c r="Z104" s="20" t="s">
        <v>13</v>
      </c>
      <c r="AA104" s="38" t="s">
        <v>2353</v>
      </c>
    </row>
    <row r="105" spans="1:27" x14ac:dyDescent="0.35">
      <c r="A105" s="5" t="s">
        <v>1815</v>
      </c>
      <c r="B105" s="1">
        <v>56976844327</v>
      </c>
      <c r="C105" s="6" t="s">
        <v>0</v>
      </c>
      <c r="D105" s="7">
        <v>44442</v>
      </c>
      <c r="E105" s="6" t="s">
        <v>1821</v>
      </c>
      <c r="F105" s="71" t="s">
        <v>2023</v>
      </c>
      <c r="G105" s="71" t="s">
        <v>2024</v>
      </c>
      <c r="H105" s="1" t="s">
        <v>514</v>
      </c>
      <c r="I105" s="9">
        <v>44442</v>
      </c>
      <c r="J105" s="7">
        <f t="shared" ca="1" si="4"/>
        <v>44749</v>
      </c>
      <c r="K105" s="8">
        <f t="shared" ca="1" si="5"/>
        <v>10</v>
      </c>
      <c r="L105" s="10">
        <f t="shared" ca="1" si="6"/>
        <v>-8</v>
      </c>
      <c r="M105" s="7" t="str">
        <f t="shared" ca="1" si="7"/>
        <v>En Arriendo</v>
      </c>
      <c r="N105" s="1" t="s">
        <v>6</v>
      </c>
      <c r="O105" s="1" t="s">
        <v>7</v>
      </c>
      <c r="P105" s="1">
        <f>VLOOKUP(Q105,usuarios__5[#All],2,FALSE)</f>
        <v>317</v>
      </c>
      <c r="Q105" s="1" t="s">
        <v>515</v>
      </c>
      <c r="R105" s="1"/>
      <c r="S105" s="1" t="s">
        <v>42</v>
      </c>
      <c r="T105" s="1" t="s">
        <v>2362</v>
      </c>
      <c r="U105" s="11"/>
      <c r="V105" s="11"/>
      <c r="W105" s="1" t="s">
        <v>516</v>
      </c>
      <c r="X105" s="11">
        <v>80002</v>
      </c>
      <c r="Y105" s="1" t="s">
        <v>199</v>
      </c>
      <c r="Z105" s="12" t="s">
        <v>13</v>
      </c>
      <c r="AA105" s="38" t="s">
        <v>2353</v>
      </c>
    </row>
    <row r="106" spans="1:27" x14ac:dyDescent="0.35">
      <c r="A106" s="5" t="s">
        <v>1815</v>
      </c>
      <c r="B106" s="2">
        <v>56976846064</v>
      </c>
      <c r="C106" s="14" t="s">
        <v>0</v>
      </c>
      <c r="D106" s="15">
        <v>44442</v>
      </c>
      <c r="E106" s="6" t="s">
        <v>1821</v>
      </c>
      <c r="F106" s="72" t="s">
        <v>2025</v>
      </c>
      <c r="G106" s="72" t="s">
        <v>2026</v>
      </c>
      <c r="H106" s="2" t="s">
        <v>519</v>
      </c>
      <c r="I106" s="17">
        <v>44442</v>
      </c>
      <c r="J106" s="7">
        <f t="shared" ca="1" si="4"/>
        <v>44749</v>
      </c>
      <c r="K106" s="16">
        <f t="shared" ca="1" si="5"/>
        <v>10</v>
      </c>
      <c r="L106" s="18">
        <f t="shared" ca="1" si="6"/>
        <v>-8</v>
      </c>
      <c r="M106" s="15" t="str">
        <f t="shared" ca="1" si="7"/>
        <v>En Arriendo</v>
      </c>
      <c r="N106" s="2" t="s">
        <v>6</v>
      </c>
      <c r="O106" s="2" t="s">
        <v>7</v>
      </c>
      <c r="P106" s="1" t="e">
        <f>VLOOKUP(Q106,usuarios__5[#All],2,FALSE)</f>
        <v>#N/A</v>
      </c>
      <c r="Q106" s="2" t="s">
        <v>520</v>
      </c>
      <c r="R106" s="2"/>
      <c r="S106" s="2" t="s">
        <v>49</v>
      </c>
      <c r="T106" s="1" t="s">
        <v>2365</v>
      </c>
      <c r="U106" s="19"/>
      <c r="V106" s="19"/>
      <c r="W106" s="2" t="s">
        <v>153</v>
      </c>
      <c r="X106" s="19">
        <v>120102</v>
      </c>
      <c r="Y106" s="2" t="s">
        <v>50</v>
      </c>
      <c r="Z106" s="20" t="s">
        <v>13</v>
      </c>
      <c r="AA106" s="38" t="s">
        <v>2353</v>
      </c>
    </row>
    <row r="107" spans="1:27" x14ac:dyDescent="0.35">
      <c r="A107" s="5" t="s">
        <v>1815</v>
      </c>
      <c r="B107" s="1">
        <v>56976846387</v>
      </c>
      <c r="C107" s="6" t="s">
        <v>0</v>
      </c>
      <c r="D107" s="7">
        <v>44442</v>
      </c>
      <c r="E107" s="6" t="s">
        <v>1821</v>
      </c>
      <c r="F107" s="71" t="s">
        <v>2027</v>
      </c>
      <c r="G107" s="71" t="s">
        <v>2028</v>
      </c>
      <c r="H107" s="1" t="s">
        <v>514</v>
      </c>
      <c r="I107" s="9">
        <v>44442</v>
      </c>
      <c r="J107" s="7">
        <f t="shared" ca="1" si="4"/>
        <v>44749</v>
      </c>
      <c r="K107" s="8">
        <f t="shared" ca="1" si="5"/>
        <v>10</v>
      </c>
      <c r="L107" s="10">
        <f t="shared" ca="1" si="6"/>
        <v>-8</v>
      </c>
      <c r="M107" s="7" t="str">
        <f t="shared" ca="1" si="7"/>
        <v>En Arriendo</v>
      </c>
      <c r="N107" s="1" t="s">
        <v>6</v>
      </c>
      <c r="O107" s="1" t="s">
        <v>7</v>
      </c>
      <c r="P107" s="1">
        <f>VLOOKUP(Q107,usuarios__5[#All],2,FALSE)</f>
        <v>373</v>
      </c>
      <c r="Q107" s="1" t="s">
        <v>523</v>
      </c>
      <c r="R107" s="1"/>
      <c r="S107" s="1" t="s">
        <v>164</v>
      </c>
      <c r="T107" s="1" t="s">
        <v>2365</v>
      </c>
      <c r="U107" s="11"/>
      <c r="V107" s="11"/>
      <c r="W107" s="1" t="s">
        <v>175</v>
      </c>
      <c r="X107" s="11">
        <v>130033</v>
      </c>
      <c r="Y107" s="1" t="s">
        <v>166</v>
      </c>
      <c r="Z107" s="12" t="s">
        <v>13</v>
      </c>
      <c r="AA107" s="38" t="s">
        <v>2353</v>
      </c>
    </row>
    <row r="108" spans="1:27" x14ac:dyDescent="0.35">
      <c r="A108" s="5" t="s">
        <v>1815</v>
      </c>
      <c r="B108" s="2">
        <v>56977363758</v>
      </c>
      <c r="C108" s="14" t="s">
        <v>0</v>
      </c>
      <c r="D108" s="15">
        <v>44382</v>
      </c>
      <c r="E108" s="6" t="s">
        <v>1821</v>
      </c>
      <c r="F108" s="72" t="s">
        <v>2029</v>
      </c>
      <c r="G108" s="72" t="s">
        <v>2030</v>
      </c>
      <c r="H108" s="2" t="s">
        <v>151</v>
      </c>
      <c r="I108" s="17">
        <v>44382</v>
      </c>
      <c r="J108" s="7">
        <f t="shared" ca="1" si="4"/>
        <v>44749</v>
      </c>
      <c r="K108" s="16">
        <f t="shared" ca="1" si="5"/>
        <v>12</v>
      </c>
      <c r="L108" s="18">
        <f t="shared" ca="1" si="6"/>
        <v>-6</v>
      </c>
      <c r="M108" s="15" t="str">
        <f t="shared" ca="1" si="7"/>
        <v>En Arriendo</v>
      </c>
      <c r="N108" s="2" t="s">
        <v>6</v>
      </c>
      <c r="O108" s="2" t="s">
        <v>7</v>
      </c>
      <c r="P108" s="1" t="e">
        <f>VLOOKUP(Q108,usuarios__5[#All],2,FALSE)</f>
        <v>#N/A</v>
      </c>
      <c r="Q108" s="2" t="s">
        <v>526</v>
      </c>
      <c r="R108" s="2"/>
      <c r="S108" s="2" t="s">
        <v>285</v>
      </c>
      <c r="T108" s="2" t="s">
        <v>2360</v>
      </c>
      <c r="U108" s="19"/>
      <c r="V108" s="19"/>
      <c r="W108" s="2" t="s">
        <v>528</v>
      </c>
      <c r="X108" s="19">
        <v>80004</v>
      </c>
      <c r="Y108" s="2" t="s">
        <v>199</v>
      </c>
      <c r="Z108" s="20" t="s">
        <v>13</v>
      </c>
      <c r="AA108" s="38" t="s">
        <v>2353</v>
      </c>
    </row>
    <row r="109" spans="1:27" x14ac:dyDescent="0.35">
      <c r="A109" s="5" t="s">
        <v>1815</v>
      </c>
      <c r="B109" s="1">
        <v>56977382253</v>
      </c>
      <c r="C109" s="6" t="s">
        <v>0</v>
      </c>
      <c r="D109" s="7">
        <v>43693</v>
      </c>
      <c r="E109" s="6" t="s">
        <v>1821</v>
      </c>
      <c r="F109" s="71" t="s">
        <v>2031</v>
      </c>
      <c r="G109" s="71" t="s">
        <v>2032</v>
      </c>
      <c r="H109" s="1" t="s">
        <v>5</v>
      </c>
      <c r="I109" s="9">
        <v>43693</v>
      </c>
      <c r="J109" s="7">
        <f t="shared" ca="1" si="4"/>
        <v>44749</v>
      </c>
      <c r="K109" s="8">
        <f t="shared" ca="1" si="5"/>
        <v>34</v>
      </c>
      <c r="L109" s="10">
        <f t="shared" ca="1" si="6"/>
        <v>16</v>
      </c>
      <c r="M109" s="7" t="str">
        <f t="shared" ca="1" si="7"/>
        <v>Terminado</v>
      </c>
      <c r="N109" s="1" t="s">
        <v>6</v>
      </c>
      <c r="O109" s="1" t="s">
        <v>7</v>
      </c>
      <c r="P109" s="1" t="e">
        <f>VLOOKUP(Q109,usuarios__5[#All],2,FALSE)</f>
        <v>#N/A</v>
      </c>
      <c r="Q109" s="1" t="s">
        <v>531</v>
      </c>
      <c r="R109" s="1"/>
      <c r="S109" s="1" t="s">
        <v>532</v>
      </c>
      <c r="T109" s="1" t="s">
        <v>2365</v>
      </c>
      <c r="U109" s="11"/>
      <c r="V109" s="11"/>
      <c r="W109" s="1" t="s">
        <v>68</v>
      </c>
      <c r="X109" s="11">
        <v>120183</v>
      </c>
      <c r="Y109" s="1" t="s">
        <v>533</v>
      </c>
      <c r="Z109" s="12" t="s">
        <v>13</v>
      </c>
      <c r="AA109" s="30" t="s">
        <v>2350</v>
      </c>
    </row>
    <row r="110" spans="1:27" x14ac:dyDescent="0.35">
      <c r="A110" s="5" t="s">
        <v>1815</v>
      </c>
      <c r="B110" s="2">
        <v>56977393339</v>
      </c>
      <c r="C110" s="14" t="s">
        <v>0</v>
      </c>
      <c r="D110" s="15">
        <v>43693</v>
      </c>
      <c r="E110" s="6" t="s">
        <v>1821</v>
      </c>
      <c r="F110" s="72" t="s">
        <v>2033</v>
      </c>
      <c r="G110" s="72" t="s">
        <v>2034</v>
      </c>
      <c r="H110" s="2" t="s">
        <v>5</v>
      </c>
      <c r="I110" s="17">
        <v>43693</v>
      </c>
      <c r="J110" s="7">
        <f t="shared" ca="1" si="4"/>
        <v>44749</v>
      </c>
      <c r="K110" s="16">
        <f t="shared" ca="1" si="5"/>
        <v>34</v>
      </c>
      <c r="L110" s="18">
        <f t="shared" ca="1" si="6"/>
        <v>16</v>
      </c>
      <c r="M110" s="15" t="str">
        <f t="shared" ca="1" si="7"/>
        <v>Terminado</v>
      </c>
      <c r="N110" s="2" t="s">
        <v>6</v>
      </c>
      <c r="O110" s="2" t="s">
        <v>7</v>
      </c>
      <c r="P110" s="1" t="e">
        <f>VLOOKUP(Q110,usuarios__5[#All],2,FALSE)</f>
        <v>#N/A</v>
      </c>
      <c r="Q110" s="2" t="s">
        <v>536</v>
      </c>
      <c r="R110" s="2"/>
      <c r="S110" s="2" t="s">
        <v>537</v>
      </c>
      <c r="T110" s="1" t="s">
        <v>2365</v>
      </c>
      <c r="U110" s="19"/>
      <c r="V110" s="19"/>
      <c r="W110" s="2" t="s">
        <v>68</v>
      </c>
      <c r="X110" s="19">
        <v>120185</v>
      </c>
      <c r="Y110" s="2" t="s">
        <v>538</v>
      </c>
      <c r="Z110" s="20" t="s">
        <v>13</v>
      </c>
      <c r="AA110" s="30" t="s">
        <v>2350</v>
      </c>
    </row>
    <row r="111" spans="1:27" x14ac:dyDescent="0.35">
      <c r="A111" s="5" t="s">
        <v>1815</v>
      </c>
      <c r="B111" s="1">
        <v>56977398160</v>
      </c>
      <c r="C111" s="6" t="s">
        <v>0</v>
      </c>
      <c r="D111" s="7">
        <v>44382</v>
      </c>
      <c r="E111" s="6" t="s">
        <v>1821</v>
      </c>
      <c r="F111" s="71" t="s">
        <v>2035</v>
      </c>
      <c r="G111" s="71" t="s">
        <v>2036</v>
      </c>
      <c r="H111" s="1" t="s">
        <v>541</v>
      </c>
      <c r="I111" s="9">
        <v>44382</v>
      </c>
      <c r="J111" s="7">
        <f t="shared" ca="1" si="4"/>
        <v>44749</v>
      </c>
      <c r="K111" s="8">
        <f t="shared" ca="1" si="5"/>
        <v>12</v>
      </c>
      <c r="L111" s="10">
        <f t="shared" ca="1" si="6"/>
        <v>-6</v>
      </c>
      <c r="M111" s="7" t="str">
        <f t="shared" ca="1" si="7"/>
        <v>En Arriendo</v>
      </c>
      <c r="N111" s="1" t="s">
        <v>542</v>
      </c>
      <c r="O111" s="1" t="s">
        <v>7</v>
      </c>
      <c r="P111" s="1" t="e">
        <f>VLOOKUP(Q111,usuarios__5[#All],2,FALSE)</f>
        <v>#N/A</v>
      </c>
      <c r="Q111" s="1" t="s">
        <v>543</v>
      </c>
      <c r="R111" s="1"/>
      <c r="S111" s="1" t="s">
        <v>125</v>
      </c>
      <c r="T111" s="2" t="s">
        <v>2354</v>
      </c>
      <c r="U111" s="11"/>
      <c r="V111" s="11"/>
      <c r="W111" s="1" t="s">
        <v>153</v>
      </c>
      <c r="X111" s="11">
        <v>100002</v>
      </c>
      <c r="Y111" s="1" t="s">
        <v>459</v>
      </c>
      <c r="Z111" s="12" t="s">
        <v>13</v>
      </c>
      <c r="AA111" s="38" t="s">
        <v>2353</v>
      </c>
    </row>
    <row r="112" spans="1:27" x14ac:dyDescent="0.35">
      <c r="A112" s="5" t="s">
        <v>1815</v>
      </c>
      <c r="B112" s="2">
        <v>56978053884</v>
      </c>
      <c r="C112" s="14" t="s">
        <v>0</v>
      </c>
      <c r="D112" s="15">
        <v>43654</v>
      </c>
      <c r="E112" s="6" t="s">
        <v>1821</v>
      </c>
      <c r="F112" s="72" t="s">
        <v>2037</v>
      </c>
      <c r="G112" s="72" t="s">
        <v>2038</v>
      </c>
      <c r="H112" s="2" t="s">
        <v>21</v>
      </c>
      <c r="I112" s="17">
        <v>43654</v>
      </c>
      <c r="J112" s="7">
        <f t="shared" ca="1" si="4"/>
        <v>44749</v>
      </c>
      <c r="K112" s="16">
        <f t="shared" ca="1" si="5"/>
        <v>35</v>
      </c>
      <c r="L112" s="18">
        <f t="shared" ca="1" si="6"/>
        <v>17</v>
      </c>
      <c r="M112" s="15" t="str">
        <f t="shared" ca="1" si="7"/>
        <v>Terminado</v>
      </c>
      <c r="N112" s="2" t="s">
        <v>6</v>
      </c>
      <c r="O112" s="2" t="s">
        <v>7</v>
      </c>
      <c r="P112" s="1" t="e">
        <f>VLOOKUP(Q112,usuarios__5[#All],2,FALSE)</f>
        <v>#N/A</v>
      </c>
      <c r="Q112" s="2" t="s">
        <v>546</v>
      </c>
      <c r="R112" s="2"/>
      <c r="S112" s="2" t="s">
        <v>125</v>
      </c>
      <c r="T112" s="1" t="s">
        <v>2365</v>
      </c>
      <c r="U112" s="19"/>
      <c r="V112" s="19"/>
      <c r="W112" s="2" t="s">
        <v>11</v>
      </c>
      <c r="X112" s="19">
        <v>40002</v>
      </c>
      <c r="Y112" s="2" t="s">
        <v>10</v>
      </c>
      <c r="Z112" s="20" t="s">
        <v>13</v>
      </c>
      <c r="AA112" s="30" t="s">
        <v>2350</v>
      </c>
    </row>
    <row r="113" spans="1:27" x14ac:dyDescent="0.35">
      <c r="A113" s="5" t="s">
        <v>1815</v>
      </c>
      <c r="B113" s="1">
        <v>56978262432</v>
      </c>
      <c r="C113" s="6" t="s">
        <v>0</v>
      </c>
      <c r="D113" s="7">
        <v>43693</v>
      </c>
      <c r="E113" s="6" t="s">
        <v>1821</v>
      </c>
      <c r="F113" s="71" t="s">
        <v>2039</v>
      </c>
      <c r="G113" s="71" t="s">
        <v>2040</v>
      </c>
      <c r="H113" s="1" t="s">
        <v>5</v>
      </c>
      <c r="I113" s="9">
        <v>43693</v>
      </c>
      <c r="J113" s="7">
        <f t="shared" ca="1" si="4"/>
        <v>44749</v>
      </c>
      <c r="K113" s="8">
        <f t="shared" ca="1" si="5"/>
        <v>34</v>
      </c>
      <c r="L113" s="10">
        <f t="shared" ca="1" si="6"/>
        <v>16</v>
      </c>
      <c r="M113" s="7" t="str">
        <f t="shared" ca="1" si="7"/>
        <v>Terminado</v>
      </c>
      <c r="N113" s="1" t="s">
        <v>6</v>
      </c>
      <c r="O113" s="1" t="s">
        <v>7</v>
      </c>
      <c r="P113" s="1" t="e">
        <f>VLOOKUP(Q113,usuarios__5[#All],2,FALSE)</f>
        <v>#N/A</v>
      </c>
      <c r="Q113" s="43" t="s">
        <v>549</v>
      </c>
      <c r="R113" s="43"/>
      <c r="S113" s="1" t="s">
        <v>125</v>
      </c>
      <c r="T113" s="1" t="s">
        <v>2365</v>
      </c>
      <c r="U113" s="11"/>
      <c r="V113" s="11"/>
      <c r="W113" s="1" t="s">
        <v>68</v>
      </c>
      <c r="X113" s="11">
        <v>40002</v>
      </c>
      <c r="Y113" s="1" t="s">
        <v>10</v>
      </c>
      <c r="Z113" s="12" t="s">
        <v>13</v>
      </c>
      <c r="AA113" s="30" t="s">
        <v>2350</v>
      </c>
    </row>
    <row r="114" spans="1:27" x14ac:dyDescent="0.35">
      <c r="A114" s="5" t="s">
        <v>1815</v>
      </c>
      <c r="B114" s="2">
        <v>56978371057</v>
      </c>
      <c r="C114" s="14" t="s">
        <v>0</v>
      </c>
      <c r="D114" s="15">
        <v>44440</v>
      </c>
      <c r="E114" s="6" t="s">
        <v>1821</v>
      </c>
      <c r="F114" s="72" t="s">
        <v>2041</v>
      </c>
      <c r="G114" s="72" t="s">
        <v>2042</v>
      </c>
      <c r="H114" s="2" t="s">
        <v>514</v>
      </c>
      <c r="I114" s="17">
        <v>44440</v>
      </c>
      <c r="J114" s="7">
        <f t="shared" ca="1" si="4"/>
        <v>44749</v>
      </c>
      <c r="K114" s="16">
        <f t="shared" ca="1" si="5"/>
        <v>10</v>
      </c>
      <c r="L114" s="18">
        <f t="shared" ca="1" si="6"/>
        <v>-8</v>
      </c>
      <c r="M114" s="15" t="str">
        <f t="shared" ca="1" si="7"/>
        <v>En Arriendo</v>
      </c>
      <c r="N114" s="2" t="s">
        <v>6</v>
      </c>
      <c r="O114" s="2" t="s">
        <v>7</v>
      </c>
      <c r="P114" s="1">
        <f>VLOOKUP(Q114,usuarios__5[#All],2,FALSE)</f>
        <v>371</v>
      </c>
      <c r="Q114" s="2" t="s">
        <v>552</v>
      </c>
      <c r="R114" s="2"/>
      <c r="S114" s="2" t="s">
        <v>42</v>
      </c>
      <c r="T114" s="1" t="s">
        <v>2362</v>
      </c>
      <c r="U114" s="19"/>
      <c r="V114" s="19"/>
      <c r="W114" s="2" t="s">
        <v>553</v>
      </c>
      <c r="X114" s="19">
        <v>80007</v>
      </c>
      <c r="Y114" s="2" t="s">
        <v>199</v>
      </c>
      <c r="Z114" s="20" t="s">
        <v>13</v>
      </c>
      <c r="AA114" s="30" t="s">
        <v>2350</v>
      </c>
    </row>
    <row r="115" spans="1:27" x14ac:dyDescent="0.35">
      <c r="A115" s="5" t="s">
        <v>1815</v>
      </c>
      <c r="B115" s="1">
        <v>56978388393</v>
      </c>
      <c r="C115" s="6" t="s">
        <v>0</v>
      </c>
      <c r="D115" s="7">
        <v>44440</v>
      </c>
      <c r="E115" s="6" t="s">
        <v>1821</v>
      </c>
      <c r="F115" s="71" t="s">
        <v>2043</v>
      </c>
      <c r="G115" s="71" t="s">
        <v>2044</v>
      </c>
      <c r="H115" s="1" t="s">
        <v>514</v>
      </c>
      <c r="I115" s="9">
        <v>44440</v>
      </c>
      <c r="J115" s="7">
        <f t="shared" ca="1" si="4"/>
        <v>44749</v>
      </c>
      <c r="K115" s="8">
        <f t="shared" ca="1" si="5"/>
        <v>10</v>
      </c>
      <c r="L115" s="10">
        <f t="shared" ca="1" si="6"/>
        <v>-8</v>
      </c>
      <c r="M115" s="7" t="str">
        <f t="shared" ca="1" si="7"/>
        <v>En Arriendo</v>
      </c>
      <c r="N115" s="1" t="s">
        <v>6</v>
      </c>
      <c r="O115" s="1" t="s">
        <v>7</v>
      </c>
      <c r="P115" s="1">
        <f>VLOOKUP(Q115,usuarios__5[#All],2,FALSE)</f>
        <v>300</v>
      </c>
      <c r="Q115" s="1" t="s">
        <v>556</v>
      </c>
      <c r="R115" s="1"/>
      <c r="S115" s="1" t="s">
        <v>42</v>
      </c>
      <c r="T115" s="1" t="s">
        <v>2362</v>
      </c>
      <c r="U115" s="11"/>
      <c r="V115" s="11"/>
      <c r="W115" s="1" t="s">
        <v>557</v>
      </c>
      <c r="X115" s="11">
        <v>60001</v>
      </c>
      <c r="Y115" s="1" t="s">
        <v>558</v>
      </c>
      <c r="Z115" s="12" t="s">
        <v>13</v>
      </c>
      <c r="AA115" s="38" t="s">
        <v>2353</v>
      </c>
    </row>
    <row r="116" spans="1:27" x14ac:dyDescent="0.35">
      <c r="A116" s="5" t="s">
        <v>1815</v>
      </c>
      <c r="B116" s="2">
        <v>56978398080</v>
      </c>
      <c r="C116" s="14" t="s">
        <v>0</v>
      </c>
      <c r="D116" s="15">
        <v>44440</v>
      </c>
      <c r="E116" s="6" t="s">
        <v>1821</v>
      </c>
      <c r="F116" s="72" t="s">
        <v>2045</v>
      </c>
      <c r="G116" s="72" t="s">
        <v>2046</v>
      </c>
      <c r="H116" s="2" t="s">
        <v>514</v>
      </c>
      <c r="I116" s="17">
        <v>44440</v>
      </c>
      <c r="J116" s="7">
        <f t="shared" ca="1" si="4"/>
        <v>44749</v>
      </c>
      <c r="K116" s="16">
        <f t="shared" ca="1" si="5"/>
        <v>10</v>
      </c>
      <c r="L116" s="18">
        <f t="shared" ca="1" si="6"/>
        <v>-8</v>
      </c>
      <c r="M116" s="15" t="str">
        <f t="shared" ca="1" si="7"/>
        <v>En Arriendo</v>
      </c>
      <c r="N116" s="2" t="s">
        <v>6</v>
      </c>
      <c r="O116" s="2" t="s">
        <v>7</v>
      </c>
      <c r="P116" s="1" t="e">
        <f>VLOOKUP(Q116,usuarios__5[#All],2,FALSE)</f>
        <v>#N/A</v>
      </c>
      <c r="Q116" s="2" t="s">
        <v>561</v>
      </c>
      <c r="R116" s="2"/>
      <c r="S116" s="2" t="s">
        <v>42</v>
      </c>
      <c r="T116" s="1" t="s">
        <v>2362</v>
      </c>
      <c r="U116" s="19"/>
      <c r="V116" s="19"/>
      <c r="W116" s="2" t="s">
        <v>562</v>
      </c>
      <c r="X116" s="19">
        <v>70002</v>
      </c>
      <c r="Y116" s="2" t="s">
        <v>139</v>
      </c>
      <c r="Z116" s="20" t="s">
        <v>13</v>
      </c>
      <c r="AA116" s="38" t="s">
        <v>2353</v>
      </c>
    </row>
    <row r="117" spans="1:27" x14ac:dyDescent="0.35">
      <c r="A117" s="5" t="s">
        <v>1815</v>
      </c>
      <c r="B117" s="1">
        <v>56978408855</v>
      </c>
      <c r="C117" s="6" t="s">
        <v>0</v>
      </c>
      <c r="D117" s="7">
        <v>44440</v>
      </c>
      <c r="E117" s="6" t="s">
        <v>1821</v>
      </c>
      <c r="F117" s="71" t="s">
        <v>2047</v>
      </c>
      <c r="G117" s="71" t="s">
        <v>2048</v>
      </c>
      <c r="H117" s="1" t="s">
        <v>519</v>
      </c>
      <c r="I117" s="9">
        <v>44440</v>
      </c>
      <c r="J117" s="7">
        <f t="shared" ca="1" si="4"/>
        <v>44749</v>
      </c>
      <c r="K117" s="8">
        <f t="shared" ca="1" si="5"/>
        <v>10</v>
      </c>
      <c r="L117" s="10">
        <f t="shared" ca="1" si="6"/>
        <v>-8</v>
      </c>
      <c r="M117" s="7" t="str">
        <f t="shared" ca="1" si="7"/>
        <v>En Arriendo</v>
      </c>
      <c r="N117" s="1" t="s">
        <v>6</v>
      </c>
      <c r="O117" s="1" t="s">
        <v>7</v>
      </c>
      <c r="P117" s="1" t="e">
        <f>VLOOKUP(Q117,usuarios__5[#All],2,FALSE)</f>
        <v>#N/A</v>
      </c>
      <c r="Q117" s="1" t="s">
        <v>565</v>
      </c>
      <c r="R117" s="1"/>
      <c r="S117" s="1" t="s">
        <v>164</v>
      </c>
      <c r="T117" s="1" t="s">
        <v>2359</v>
      </c>
      <c r="U117" s="11"/>
      <c r="V117" s="11"/>
      <c r="W117" s="1" t="s">
        <v>180</v>
      </c>
      <c r="X117" s="11">
        <v>130033</v>
      </c>
      <c r="Y117" s="1" t="s">
        <v>166</v>
      </c>
      <c r="Z117" s="12" t="s">
        <v>13</v>
      </c>
      <c r="AA117" s="38" t="s">
        <v>2353</v>
      </c>
    </row>
    <row r="118" spans="1:27" x14ac:dyDescent="0.35">
      <c r="A118" s="5" t="s">
        <v>1815</v>
      </c>
      <c r="B118" s="1">
        <v>56978412314</v>
      </c>
      <c r="C118" s="6" t="s">
        <v>0</v>
      </c>
      <c r="D118" s="7">
        <v>44440</v>
      </c>
      <c r="E118" s="6" t="s">
        <v>1821</v>
      </c>
      <c r="F118" s="71" t="s">
        <v>2049</v>
      </c>
      <c r="G118" s="71" t="s">
        <v>2050</v>
      </c>
      <c r="H118" s="1" t="s">
        <v>519</v>
      </c>
      <c r="I118" s="9">
        <v>44440</v>
      </c>
      <c r="J118" s="7">
        <f t="shared" ca="1" si="4"/>
        <v>44749</v>
      </c>
      <c r="K118" s="8">
        <f t="shared" ca="1" si="5"/>
        <v>10</v>
      </c>
      <c r="L118" s="10">
        <f t="shared" ca="1" si="6"/>
        <v>-8</v>
      </c>
      <c r="M118" s="7" t="str">
        <f t="shared" ca="1" si="7"/>
        <v>En Arriendo</v>
      </c>
      <c r="N118" s="1" t="s">
        <v>6</v>
      </c>
      <c r="O118" s="1" t="s">
        <v>7</v>
      </c>
      <c r="P118" s="1">
        <f>VLOOKUP(Q118,usuarios__5[#All],2,FALSE)</f>
        <v>330</v>
      </c>
      <c r="Q118" s="1" t="s">
        <v>573</v>
      </c>
      <c r="R118" s="1"/>
      <c r="S118" s="1" t="s">
        <v>164</v>
      </c>
      <c r="T118" s="1" t="s">
        <v>2359</v>
      </c>
      <c r="U118" s="11"/>
      <c r="V118" s="11"/>
      <c r="W118" s="1" t="s">
        <v>180</v>
      </c>
      <c r="X118" s="11">
        <v>130033</v>
      </c>
      <c r="Y118" s="1" t="s">
        <v>166</v>
      </c>
      <c r="Z118" s="12" t="s">
        <v>13</v>
      </c>
      <c r="AA118" s="38" t="s">
        <v>2353</v>
      </c>
    </row>
    <row r="119" spans="1:27" x14ac:dyDescent="0.35">
      <c r="A119" s="5" t="s">
        <v>1815</v>
      </c>
      <c r="B119" s="1">
        <v>56978415974</v>
      </c>
      <c r="C119" s="6" t="s">
        <v>0</v>
      </c>
      <c r="D119" s="7">
        <v>44440</v>
      </c>
      <c r="E119" s="6" t="s">
        <v>1821</v>
      </c>
      <c r="F119" s="71" t="s">
        <v>2051</v>
      </c>
      <c r="G119" s="71" t="s">
        <v>2052</v>
      </c>
      <c r="H119" s="1" t="s">
        <v>519</v>
      </c>
      <c r="I119" s="9">
        <v>44440</v>
      </c>
      <c r="J119" s="7">
        <f t="shared" ca="1" si="4"/>
        <v>44749</v>
      </c>
      <c r="K119" s="8">
        <f t="shared" ca="1" si="5"/>
        <v>10</v>
      </c>
      <c r="L119" s="10">
        <f t="shared" ca="1" si="6"/>
        <v>-8</v>
      </c>
      <c r="M119" s="7" t="str">
        <f t="shared" ca="1" si="7"/>
        <v>En Arriendo</v>
      </c>
      <c r="N119" s="1" t="s">
        <v>6</v>
      </c>
      <c r="O119" s="1" t="s">
        <v>7</v>
      </c>
      <c r="P119" s="1" t="e">
        <f>VLOOKUP(Q119,usuarios__5[#All],2,FALSE)</f>
        <v>#N/A</v>
      </c>
      <c r="Q119" s="1" t="s">
        <v>579</v>
      </c>
      <c r="R119" s="1"/>
      <c r="S119" s="1" t="s">
        <v>164</v>
      </c>
      <c r="T119" s="1" t="s">
        <v>2359</v>
      </c>
      <c r="U119" s="11"/>
      <c r="V119" s="11"/>
      <c r="W119" s="1" t="s">
        <v>180</v>
      </c>
      <c r="X119" s="11">
        <v>130033</v>
      </c>
      <c r="Y119" s="1" t="s">
        <v>166</v>
      </c>
      <c r="Z119" s="12" t="s">
        <v>13</v>
      </c>
      <c r="AA119" s="38" t="s">
        <v>2353</v>
      </c>
    </row>
    <row r="120" spans="1:27" x14ac:dyDescent="0.35">
      <c r="A120" s="5" t="s">
        <v>1815</v>
      </c>
      <c r="B120" s="2">
        <v>56981263472</v>
      </c>
      <c r="C120" s="14" t="s">
        <v>0</v>
      </c>
      <c r="D120" s="15">
        <v>43719</v>
      </c>
      <c r="E120" s="6" t="s">
        <v>1821</v>
      </c>
      <c r="F120" s="72" t="s">
        <v>2053</v>
      </c>
      <c r="G120" s="72" t="s">
        <v>2054</v>
      </c>
      <c r="H120" s="2" t="s">
        <v>21</v>
      </c>
      <c r="I120" s="17">
        <v>43719</v>
      </c>
      <c r="J120" s="7">
        <f t="shared" ca="1" si="4"/>
        <v>44749</v>
      </c>
      <c r="K120" s="16">
        <f t="shared" ca="1" si="5"/>
        <v>33</v>
      </c>
      <c r="L120" s="18">
        <f t="shared" ca="1" si="6"/>
        <v>15</v>
      </c>
      <c r="M120" s="15" t="str">
        <f t="shared" ca="1" si="7"/>
        <v>Terminado</v>
      </c>
      <c r="N120" s="2" t="s">
        <v>6</v>
      </c>
      <c r="O120" s="2" t="s">
        <v>7</v>
      </c>
      <c r="P120" s="1" t="e">
        <f>VLOOKUP(Q120,usuarios__5[#All],2,FALSE)</f>
        <v>#N/A</v>
      </c>
      <c r="Q120" s="2" t="s">
        <v>592</v>
      </c>
      <c r="R120" s="2"/>
      <c r="S120" s="2" t="s">
        <v>593</v>
      </c>
      <c r="T120" s="1" t="s">
        <v>2365</v>
      </c>
      <c r="U120" s="19"/>
      <c r="V120" s="19"/>
      <c r="W120" s="2" t="s">
        <v>11</v>
      </c>
      <c r="X120" s="19">
        <v>40002</v>
      </c>
      <c r="Y120" s="2" t="s">
        <v>10</v>
      </c>
      <c r="Z120" s="20" t="s">
        <v>13</v>
      </c>
      <c r="AA120" s="30" t="s">
        <v>2350</v>
      </c>
    </row>
    <row r="121" spans="1:27" x14ac:dyDescent="0.35">
      <c r="A121" s="5" t="s">
        <v>1815</v>
      </c>
      <c r="B121" s="1">
        <v>56981767943</v>
      </c>
      <c r="C121" s="6" t="s">
        <v>0</v>
      </c>
      <c r="D121" s="7">
        <v>44396</v>
      </c>
      <c r="E121" s="6" t="s">
        <v>1821</v>
      </c>
      <c r="F121" s="71" t="s">
        <v>2055</v>
      </c>
      <c r="G121" s="71" t="s">
        <v>2056</v>
      </c>
      <c r="H121" s="1" t="s">
        <v>310</v>
      </c>
      <c r="I121" s="9">
        <v>44396</v>
      </c>
      <c r="J121" s="7">
        <f t="shared" ca="1" si="4"/>
        <v>44749</v>
      </c>
      <c r="K121" s="8">
        <f t="shared" ca="1" si="5"/>
        <v>11</v>
      </c>
      <c r="L121" s="10">
        <f t="shared" ca="1" si="6"/>
        <v>-7</v>
      </c>
      <c r="M121" s="7" t="str">
        <f t="shared" ca="1" si="7"/>
        <v>En Arriendo</v>
      </c>
      <c r="N121" s="1" t="s">
        <v>245</v>
      </c>
      <c r="O121" s="1" t="s">
        <v>246</v>
      </c>
      <c r="P121" s="1" t="e">
        <f>VLOOKUP(Q121,usuarios__5[#All],2,FALSE)</f>
        <v>#N/A</v>
      </c>
      <c r="Q121" s="1" t="s">
        <v>596</v>
      </c>
      <c r="R121" s="1"/>
      <c r="S121" s="1" t="s">
        <v>164</v>
      </c>
      <c r="T121" s="1" t="s">
        <v>2365</v>
      </c>
      <c r="U121" s="11"/>
      <c r="V121" s="11"/>
      <c r="W121" s="1" t="s">
        <v>251</v>
      </c>
      <c r="X121" s="11">
        <v>130033</v>
      </c>
      <c r="Y121" s="1" t="s">
        <v>166</v>
      </c>
      <c r="Z121" s="12" t="s">
        <v>13</v>
      </c>
      <c r="AA121" s="30" t="s">
        <v>2350</v>
      </c>
    </row>
    <row r="122" spans="1:27" x14ac:dyDescent="0.35">
      <c r="A122" s="5" t="s">
        <v>1815</v>
      </c>
      <c r="B122" s="2">
        <v>56981768068</v>
      </c>
      <c r="C122" s="14" t="s">
        <v>0</v>
      </c>
      <c r="D122" s="15">
        <v>44396</v>
      </c>
      <c r="E122" s="6" t="s">
        <v>1821</v>
      </c>
      <c r="F122" s="72" t="s">
        <v>2057</v>
      </c>
      <c r="G122" s="72" t="s">
        <v>2058</v>
      </c>
      <c r="H122" s="2" t="s">
        <v>310</v>
      </c>
      <c r="I122" s="17">
        <v>44396</v>
      </c>
      <c r="J122" s="7">
        <f t="shared" ca="1" si="4"/>
        <v>44749</v>
      </c>
      <c r="K122" s="16">
        <f t="shared" ca="1" si="5"/>
        <v>11</v>
      </c>
      <c r="L122" s="18">
        <f t="shared" ca="1" si="6"/>
        <v>-7</v>
      </c>
      <c r="M122" s="15" t="str">
        <f t="shared" ca="1" si="7"/>
        <v>En Arriendo</v>
      </c>
      <c r="N122" s="2" t="s">
        <v>245</v>
      </c>
      <c r="O122" s="2" t="s">
        <v>246</v>
      </c>
      <c r="P122" s="1" t="e">
        <f>VLOOKUP(Q122,usuarios__5[#All],2,FALSE)</f>
        <v>#N/A</v>
      </c>
      <c r="Q122" s="2" t="s">
        <v>599</v>
      </c>
      <c r="R122" s="2"/>
      <c r="S122" s="2" t="s">
        <v>125</v>
      </c>
      <c r="T122" s="1" t="s">
        <v>2367</v>
      </c>
      <c r="U122" s="19"/>
      <c r="V122" s="19"/>
      <c r="W122" s="2" t="s">
        <v>251</v>
      </c>
      <c r="X122" s="19">
        <v>70002</v>
      </c>
      <c r="Y122" s="2" t="s">
        <v>139</v>
      </c>
      <c r="Z122" s="20" t="s">
        <v>13</v>
      </c>
      <c r="AA122" s="30" t="s">
        <v>2350</v>
      </c>
    </row>
    <row r="123" spans="1:27" x14ac:dyDescent="0.35">
      <c r="A123" s="5" t="s">
        <v>1815</v>
      </c>
      <c r="B123" s="2">
        <v>56981768072</v>
      </c>
      <c r="C123" s="14" t="s">
        <v>0</v>
      </c>
      <c r="D123" s="15">
        <v>44396</v>
      </c>
      <c r="E123" s="6" t="s">
        <v>1821</v>
      </c>
      <c r="F123" s="72" t="s">
        <v>2059</v>
      </c>
      <c r="G123" s="72" t="s">
        <v>2060</v>
      </c>
      <c r="H123" s="2" t="s">
        <v>310</v>
      </c>
      <c r="I123" s="17">
        <v>44396</v>
      </c>
      <c r="J123" s="7">
        <f t="shared" ca="1" si="4"/>
        <v>44749</v>
      </c>
      <c r="K123" s="16">
        <f t="shared" ca="1" si="5"/>
        <v>11</v>
      </c>
      <c r="L123" s="18">
        <f t="shared" ca="1" si="6"/>
        <v>-7</v>
      </c>
      <c r="M123" s="15" t="str">
        <f t="shared" ca="1" si="7"/>
        <v>En Arriendo</v>
      </c>
      <c r="N123" s="2" t="s">
        <v>245</v>
      </c>
      <c r="O123" s="2" t="s">
        <v>246</v>
      </c>
      <c r="P123" s="1" t="e">
        <f>VLOOKUP(Q123,usuarios__5[#All],2,FALSE)</f>
        <v>#N/A</v>
      </c>
      <c r="Q123" s="2" t="s">
        <v>260</v>
      </c>
      <c r="R123" s="2"/>
      <c r="S123" s="2" t="s">
        <v>164</v>
      </c>
      <c r="T123" s="1" t="s">
        <v>2365</v>
      </c>
      <c r="U123" s="19"/>
      <c r="V123" s="19"/>
      <c r="W123" s="2" t="s">
        <v>251</v>
      </c>
      <c r="X123" s="19">
        <v>130033</v>
      </c>
      <c r="Y123" s="2" t="s">
        <v>166</v>
      </c>
      <c r="Z123" s="20" t="s">
        <v>13</v>
      </c>
      <c r="AA123" s="30" t="s">
        <v>2350</v>
      </c>
    </row>
    <row r="124" spans="1:27" x14ac:dyDescent="0.35">
      <c r="A124" s="5" t="s">
        <v>1815</v>
      </c>
      <c r="B124" s="1">
        <v>56982893854</v>
      </c>
      <c r="C124" s="6" t="s">
        <v>0</v>
      </c>
      <c r="D124" s="7">
        <v>43720</v>
      </c>
      <c r="E124" s="6" t="s">
        <v>1821</v>
      </c>
      <c r="F124" s="71" t="s">
        <v>2061</v>
      </c>
      <c r="G124" s="71" t="s">
        <v>2062</v>
      </c>
      <c r="H124" s="1" t="s">
        <v>5</v>
      </c>
      <c r="I124" s="9">
        <v>43720</v>
      </c>
      <c r="J124" s="7">
        <f t="shared" ca="1" si="4"/>
        <v>44749</v>
      </c>
      <c r="K124" s="8">
        <f t="shared" ca="1" si="5"/>
        <v>33</v>
      </c>
      <c r="L124" s="10">
        <f t="shared" ca="1" si="6"/>
        <v>15</v>
      </c>
      <c r="M124" s="7" t="str">
        <f t="shared" ca="1" si="7"/>
        <v>Terminado</v>
      </c>
      <c r="N124" s="1" t="s">
        <v>6</v>
      </c>
      <c r="O124" s="1" t="s">
        <v>7</v>
      </c>
      <c r="P124" s="1" t="e">
        <f>VLOOKUP(Q124,usuarios__5[#All],2,FALSE)</f>
        <v>#N/A</v>
      </c>
      <c r="Q124" s="1" t="s">
        <v>606</v>
      </c>
      <c r="R124" s="1"/>
      <c r="S124" s="1" t="s">
        <v>9</v>
      </c>
      <c r="T124" s="1" t="s">
        <v>2365</v>
      </c>
      <c r="U124" s="11"/>
      <c r="V124" s="11"/>
      <c r="W124" s="1" t="s">
        <v>606</v>
      </c>
      <c r="X124" s="11">
        <v>120202</v>
      </c>
      <c r="Y124" s="1"/>
      <c r="Z124" s="12" t="s">
        <v>13</v>
      </c>
      <c r="AA124" s="30" t="s">
        <v>2350</v>
      </c>
    </row>
    <row r="125" spans="1:27" x14ac:dyDescent="0.35">
      <c r="A125" s="5" t="s">
        <v>1815</v>
      </c>
      <c r="B125" s="2">
        <v>56987682992</v>
      </c>
      <c r="C125" s="14" t="s">
        <v>0</v>
      </c>
      <c r="D125" s="15">
        <v>44068</v>
      </c>
      <c r="E125" s="6" t="s">
        <v>1821</v>
      </c>
      <c r="F125" s="72" t="s">
        <v>2063</v>
      </c>
      <c r="G125" s="72" t="s">
        <v>2064</v>
      </c>
      <c r="H125" s="2" t="s">
        <v>47</v>
      </c>
      <c r="I125" s="17">
        <v>44068</v>
      </c>
      <c r="J125" s="7">
        <f t="shared" ca="1" si="4"/>
        <v>44749</v>
      </c>
      <c r="K125" s="16">
        <f t="shared" ca="1" si="5"/>
        <v>22</v>
      </c>
      <c r="L125" s="18">
        <f t="shared" ca="1" si="6"/>
        <v>4</v>
      </c>
      <c r="M125" s="15" t="str">
        <f t="shared" ca="1" si="7"/>
        <v>Terminado</v>
      </c>
      <c r="N125" s="2" t="s">
        <v>6</v>
      </c>
      <c r="O125" s="2" t="s">
        <v>7</v>
      </c>
      <c r="P125" s="1" t="e">
        <f>VLOOKUP(Q125,usuarios__5[#All],2,FALSE)</f>
        <v>#N/A</v>
      </c>
      <c r="Q125" s="41" t="s">
        <v>609</v>
      </c>
      <c r="R125" s="41"/>
      <c r="S125" s="2" t="s">
        <v>42</v>
      </c>
      <c r="T125" s="2" t="s">
        <v>2355</v>
      </c>
      <c r="U125" s="19" t="s">
        <v>1761</v>
      </c>
      <c r="V125" s="19"/>
      <c r="W125" s="2" t="s">
        <v>611</v>
      </c>
      <c r="X125" s="19">
        <v>20003</v>
      </c>
      <c r="Y125" s="2" t="s">
        <v>612</v>
      </c>
      <c r="Z125" s="20" t="s">
        <v>13</v>
      </c>
      <c r="AA125" s="38" t="s">
        <v>2353</v>
      </c>
    </row>
    <row r="126" spans="1:27" x14ac:dyDescent="0.35">
      <c r="A126" s="5" t="s">
        <v>1815</v>
      </c>
      <c r="B126" s="1">
        <v>56987684619</v>
      </c>
      <c r="C126" s="6" t="s">
        <v>0</v>
      </c>
      <c r="D126" s="7">
        <v>43679</v>
      </c>
      <c r="E126" s="6" t="s">
        <v>1821</v>
      </c>
      <c r="F126" s="71" t="s">
        <v>2065</v>
      </c>
      <c r="G126" s="71" t="s">
        <v>2066</v>
      </c>
      <c r="H126" s="1" t="s">
        <v>21</v>
      </c>
      <c r="I126" s="9">
        <v>43679</v>
      </c>
      <c r="J126" s="7">
        <f t="shared" ca="1" si="4"/>
        <v>44749</v>
      </c>
      <c r="K126" s="8">
        <f t="shared" ca="1" si="5"/>
        <v>35</v>
      </c>
      <c r="L126" s="10">
        <f t="shared" ca="1" si="6"/>
        <v>17</v>
      </c>
      <c r="M126" s="7" t="str">
        <f t="shared" ca="1" si="7"/>
        <v>Terminado</v>
      </c>
      <c r="N126" s="1" t="s">
        <v>6</v>
      </c>
      <c r="O126" s="1" t="s">
        <v>7</v>
      </c>
      <c r="P126" s="1" t="e">
        <f>VLOOKUP(Q126,usuarios__5[#All],2,FALSE)</f>
        <v>#N/A</v>
      </c>
      <c r="Q126" s="1" t="s">
        <v>615</v>
      </c>
      <c r="R126" s="1"/>
      <c r="S126" s="1" t="s">
        <v>285</v>
      </c>
      <c r="T126" s="1" t="s">
        <v>2359</v>
      </c>
      <c r="U126" s="11"/>
      <c r="V126" s="11"/>
      <c r="W126" s="1" t="s">
        <v>180</v>
      </c>
      <c r="X126" s="11">
        <v>50001</v>
      </c>
      <c r="Y126" s="1" t="s">
        <v>108</v>
      </c>
      <c r="Z126" s="12" t="s">
        <v>13</v>
      </c>
      <c r="AA126" s="38" t="s">
        <v>2353</v>
      </c>
    </row>
    <row r="127" spans="1:27" x14ac:dyDescent="0.35">
      <c r="A127" s="5" t="s">
        <v>1815</v>
      </c>
      <c r="B127" s="2">
        <v>56987687376</v>
      </c>
      <c r="C127" s="14" t="s">
        <v>0</v>
      </c>
      <c r="D127" s="15">
        <v>44068</v>
      </c>
      <c r="E127" s="6" t="s">
        <v>1821</v>
      </c>
      <c r="F127" s="72" t="s">
        <v>2067</v>
      </c>
      <c r="G127" s="72" t="s">
        <v>2068</v>
      </c>
      <c r="H127" s="2" t="s">
        <v>47</v>
      </c>
      <c r="I127" s="17">
        <v>44068</v>
      </c>
      <c r="J127" s="7">
        <f t="shared" ca="1" si="4"/>
        <v>44749</v>
      </c>
      <c r="K127" s="16">
        <f t="shared" ca="1" si="5"/>
        <v>22</v>
      </c>
      <c r="L127" s="18">
        <f t="shared" ca="1" si="6"/>
        <v>4</v>
      </c>
      <c r="M127" s="15" t="str">
        <f t="shared" ca="1" si="7"/>
        <v>Terminado</v>
      </c>
      <c r="N127" s="2" t="s">
        <v>6</v>
      </c>
      <c r="O127" s="2" t="s">
        <v>7</v>
      </c>
      <c r="P127" s="1" t="e">
        <f>VLOOKUP(Q127,usuarios__5[#All],2,FALSE)</f>
        <v>#N/A</v>
      </c>
      <c r="Q127" s="2" t="s">
        <v>618</v>
      </c>
      <c r="R127" s="2"/>
      <c r="S127" s="2" t="s">
        <v>619</v>
      </c>
      <c r="T127" s="1" t="s">
        <v>2365</v>
      </c>
      <c r="U127" s="19"/>
      <c r="V127" s="19"/>
      <c r="W127" s="2" t="s">
        <v>36</v>
      </c>
      <c r="X127" s="19">
        <v>120086</v>
      </c>
      <c r="Y127" s="21" t="s">
        <v>620</v>
      </c>
      <c r="Z127" s="20" t="s">
        <v>13</v>
      </c>
      <c r="AA127" s="30" t="s">
        <v>2350</v>
      </c>
    </row>
    <row r="128" spans="1:27" x14ac:dyDescent="0.35">
      <c r="A128" s="5" t="s">
        <v>1815</v>
      </c>
      <c r="B128" s="2">
        <v>56989525340</v>
      </c>
      <c r="C128" s="14" t="s">
        <v>0</v>
      </c>
      <c r="D128" s="15">
        <v>43749</v>
      </c>
      <c r="E128" s="6" t="s">
        <v>1821</v>
      </c>
      <c r="F128" s="72" t="s">
        <v>2069</v>
      </c>
      <c r="G128" s="72" t="s">
        <v>2070</v>
      </c>
      <c r="H128" s="2" t="s">
        <v>21</v>
      </c>
      <c r="I128" s="17">
        <v>43749</v>
      </c>
      <c r="J128" s="7">
        <f t="shared" ca="1" si="4"/>
        <v>44749</v>
      </c>
      <c r="K128" s="16">
        <f t="shared" ca="1" si="5"/>
        <v>32</v>
      </c>
      <c r="L128" s="18">
        <f t="shared" ca="1" si="6"/>
        <v>14</v>
      </c>
      <c r="M128" s="15" t="str">
        <f t="shared" ca="1" si="7"/>
        <v>Terminado</v>
      </c>
      <c r="N128" s="2" t="s">
        <v>6</v>
      </c>
      <c r="O128" s="2" t="s">
        <v>7</v>
      </c>
      <c r="P128" s="1" t="e">
        <f>VLOOKUP(Q128,usuarios__5[#All],2,FALSE)</f>
        <v>#N/A</v>
      </c>
      <c r="Q128" s="2" t="s">
        <v>193</v>
      </c>
      <c r="R128" s="2"/>
      <c r="S128" s="2" t="s">
        <v>625</v>
      </c>
      <c r="T128" s="1" t="s">
        <v>2365</v>
      </c>
      <c r="U128" s="19"/>
      <c r="V128" s="19"/>
      <c r="W128" s="2" t="s">
        <v>68</v>
      </c>
      <c r="X128" s="19">
        <v>120204</v>
      </c>
      <c r="Y128" s="31" t="s">
        <v>626</v>
      </c>
      <c r="Z128" s="20" t="s">
        <v>13</v>
      </c>
      <c r="AA128" s="30" t="s">
        <v>2350</v>
      </c>
    </row>
    <row r="129" spans="1:27" x14ac:dyDescent="0.35">
      <c r="A129" s="5" t="s">
        <v>1815</v>
      </c>
      <c r="B129" s="1">
        <v>56989534765</v>
      </c>
      <c r="C129" s="6" t="s">
        <v>0</v>
      </c>
      <c r="D129" s="7">
        <v>43749</v>
      </c>
      <c r="E129" s="6" t="s">
        <v>1821</v>
      </c>
      <c r="F129" s="71" t="s">
        <v>2071</v>
      </c>
      <c r="G129" s="71" t="s">
        <v>2072</v>
      </c>
      <c r="H129" s="1" t="s">
        <v>53</v>
      </c>
      <c r="I129" s="9">
        <v>44238</v>
      </c>
      <c r="J129" s="7">
        <f t="shared" ca="1" si="4"/>
        <v>44749</v>
      </c>
      <c r="K129" s="8">
        <f t="shared" ca="1" si="5"/>
        <v>16</v>
      </c>
      <c r="L129" s="10">
        <f t="shared" ca="1" si="6"/>
        <v>-2</v>
      </c>
      <c r="M129" s="7" t="str">
        <f t="shared" ca="1" si="7"/>
        <v>En Arriendo</v>
      </c>
      <c r="N129" s="1" t="s">
        <v>6</v>
      </c>
      <c r="O129" s="1" t="s">
        <v>7</v>
      </c>
      <c r="P129" s="1" t="e">
        <f>VLOOKUP(Q129,usuarios__5[#All],2,FALSE)</f>
        <v>#N/A</v>
      </c>
      <c r="Q129" s="1" t="s">
        <v>137</v>
      </c>
      <c r="R129" s="1"/>
      <c r="S129" s="1" t="s">
        <v>629</v>
      </c>
      <c r="T129" s="1" t="s">
        <v>2365</v>
      </c>
      <c r="U129" s="11"/>
      <c r="V129" s="11"/>
      <c r="W129" s="1" t="s">
        <v>68</v>
      </c>
      <c r="X129" s="11">
        <v>40002</v>
      </c>
      <c r="Y129" s="11" t="s">
        <v>10</v>
      </c>
      <c r="Z129" s="12" t="s">
        <v>13</v>
      </c>
      <c r="AA129" s="30" t="s">
        <v>2350</v>
      </c>
    </row>
    <row r="130" spans="1:27" x14ac:dyDescent="0.35">
      <c r="A130" s="5" t="s">
        <v>1815</v>
      </c>
      <c r="B130" s="2">
        <v>56994319521</v>
      </c>
      <c r="C130" s="14" t="s">
        <v>0</v>
      </c>
      <c r="D130" s="15">
        <v>43815</v>
      </c>
      <c r="E130" s="6" t="s">
        <v>1821</v>
      </c>
      <c r="F130" s="72" t="s">
        <v>2073</v>
      </c>
      <c r="G130" s="72" t="s">
        <v>2074</v>
      </c>
      <c r="H130" s="2" t="s">
        <v>21</v>
      </c>
      <c r="I130" s="17">
        <v>43815</v>
      </c>
      <c r="J130" s="7">
        <f t="shared" ref="J130:J193" ca="1" si="8">TODAY()</f>
        <v>44749</v>
      </c>
      <c r="K130" s="16">
        <f t="shared" ref="K130:K193" ca="1" si="9">DATEDIF(I130,J130,"M")</f>
        <v>30</v>
      </c>
      <c r="L130" s="18">
        <f t="shared" ref="L130:L193" ca="1" si="10">K130-18</f>
        <v>12</v>
      </c>
      <c r="M130" s="15" t="str">
        <f t="shared" ref="M130:M193" ca="1" si="11">IF(L130&gt;0,"Terminado","En Arriendo")</f>
        <v>Terminado</v>
      </c>
      <c r="N130" s="2" t="s">
        <v>26</v>
      </c>
      <c r="O130" s="2" t="s">
        <v>7</v>
      </c>
      <c r="P130" s="1">
        <f>VLOOKUP(Q130,usuarios__5[#All],2,FALSE)</f>
        <v>242</v>
      </c>
      <c r="Q130" s="41" t="s">
        <v>632</v>
      </c>
      <c r="R130" s="41"/>
      <c r="S130" s="2" t="s">
        <v>42</v>
      </c>
      <c r="T130" s="2" t="s">
        <v>2355</v>
      </c>
      <c r="U130" s="19" t="s">
        <v>1761</v>
      </c>
      <c r="V130" s="19"/>
      <c r="W130" s="2" t="s">
        <v>633</v>
      </c>
      <c r="X130" s="19">
        <v>20003</v>
      </c>
      <c r="Y130" s="2" t="s">
        <v>612</v>
      </c>
      <c r="Z130" s="20" t="s">
        <v>13</v>
      </c>
      <c r="AA130" s="38" t="s">
        <v>2353</v>
      </c>
    </row>
    <row r="131" spans="1:27" x14ac:dyDescent="0.35">
      <c r="A131" s="5" t="s">
        <v>1815</v>
      </c>
      <c r="B131" s="1">
        <v>56997421890</v>
      </c>
      <c r="C131" s="6" t="s">
        <v>0</v>
      </c>
      <c r="D131" s="7">
        <v>43458</v>
      </c>
      <c r="E131" s="6" t="s">
        <v>1821</v>
      </c>
      <c r="F131" s="71" t="s">
        <v>2075</v>
      </c>
      <c r="G131" s="71" t="s">
        <v>2076</v>
      </c>
      <c r="H131" s="1" t="s">
        <v>636</v>
      </c>
      <c r="I131" s="9">
        <v>44027</v>
      </c>
      <c r="J131" s="7">
        <f t="shared" ca="1" si="8"/>
        <v>44749</v>
      </c>
      <c r="K131" s="8">
        <f t="shared" ca="1" si="9"/>
        <v>23</v>
      </c>
      <c r="L131" s="10">
        <f t="shared" ca="1" si="10"/>
        <v>5</v>
      </c>
      <c r="M131" s="7" t="str">
        <f t="shared" ca="1" si="11"/>
        <v>Terminado</v>
      </c>
      <c r="N131" s="1" t="s">
        <v>6</v>
      </c>
      <c r="O131" s="1" t="s">
        <v>7</v>
      </c>
      <c r="P131" s="1">
        <f>VLOOKUP(Q131,usuarios__5[#All],2,FALSE)</f>
        <v>367</v>
      </c>
      <c r="Q131" s="1" t="s">
        <v>637</v>
      </c>
      <c r="R131" s="1"/>
      <c r="S131" s="1" t="s">
        <v>42</v>
      </c>
      <c r="T131" s="2" t="s">
        <v>2354</v>
      </c>
      <c r="U131" s="11"/>
      <c r="V131" s="11"/>
      <c r="W131" s="1" t="s">
        <v>638</v>
      </c>
      <c r="X131" s="11">
        <v>100001</v>
      </c>
      <c r="Y131" s="1" t="s">
        <v>459</v>
      </c>
      <c r="Z131" s="26" t="s">
        <v>13</v>
      </c>
      <c r="AA131" s="38" t="s">
        <v>2352</v>
      </c>
    </row>
    <row r="132" spans="1:27" x14ac:dyDescent="0.35">
      <c r="A132" s="5" t="s">
        <v>1815</v>
      </c>
      <c r="B132" s="2">
        <v>56984922523</v>
      </c>
      <c r="C132" s="14" t="s">
        <v>0</v>
      </c>
      <c r="D132" s="15">
        <v>44657</v>
      </c>
      <c r="E132" s="6" t="s">
        <v>1821</v>
      </c>
      <c r="F132" s="72" t="s">
        <v>2077</v>
      </c>
      <c r="G132" s="72" t="s">
        <v>2078</v>
      </c>
      <c r="H132" s="2" t="s">
        <v>641</v>
      </c>
      <c r="I132" s="17">
        <v>44657</v>
      </c>
      <c r="J132" s="7">
        <f t="shared" ca="1" si="8"/>
        <v>44749</v>
      </c>
      <c r="K132" s="21">
        <f t="shared" ca="1" si="9"/>
        <v>3</v>
      </c>
      <c r="L132" s="14">
        <f t="shared" ca="1" si="10"/>
        <v>-15</v>
      </c>
      <c r="M132" s="15" t="str">
        <f t="shared" ca="1" si="11"/>
        <v>En Arriendo</v>
      </c>
      <c r="N132" s="2" t="s">
        <v>6</v>
      </c>
      <c r="O132" s="2" t="s">
        <v>7</v>
      </c>
      <c r="P132" s="1" t="e">
        <f>VLOOKUP(Q132,usuarios__5[#All],2,FALSE)</f>
        <v>#N/A</v>
      </c>
      <c r="Q132" s="41" t="s">
        <v>642</v>
      </c>
      <c r="R132" s="41"/>
      <c r="S132" s="2" t="s">
        <v>42</v>
      </c>
      <c r="T132" s="1" t="s">
        <v>2365</v>
      </c>
      <c r="U132" s="19"/>
      <c r="V132" s="19"/>
      <c r="W132" s="21" t="s">
        <v>643</v>
      </c>
      <c r="X132" s="19">
        <v>30002</v>
      </c>
      <c r="Y132" s="2" t="s">
        <v>288</v>
      </c>
      <c r="Z132" s="20" t="s">
        <v>13</v>
      </c>
      <c r="AA132" s="30" t="s">
        <v>2350</v>
      </c>
    </row>
    <row r="133" spans="1:27" x14ac:dyDescent="0.35">
      <c r="A133" s="13" t="s">
        <v>1818</v>
      </c>
      <c r="B133" s="2">
        <v>56948076580</v>
      </c>
      <c r="C133" s="14" t="s">
        <v>0</v>
      </c>
      <c r="D133" s="15">
        <v>44509</v>
      </c>
      <c r="E133" s="6" t="s">
        <v>1821</v>
      </c>
      <c r="F133" s="72" t="s">
        <v>2079</v>
      </c>
      <c r="G133" s="72" t="s">
        <v>2080</v>
      </c>
      <c r="H133" s="2" t="s">
        <v>514</v>
      </c>
      <c r="I133" s="17">
        <v>44509</v>
      </c>
      <c r="J133" s="7">
        <f t="shared" ca="1" si="8"/>
        <v>44749</v>
      </c>
      <c r="K133" s="21">
        <f t="shared" ca="1" si="9"/>
        <v>7</v>
      </c>
      <c r="L133" s="14">
        <f t="shared" ca="1" si="10"/>
        <v>-11</v>
      </c>
      <c r="M133" s="15" t="str">
        <f t="shared" ca="1" si="11"/>
        <v>En Arriendo</v>
      </c>
      <c r="N133" s="2" t="s">
        <v>6</v>
      </c>
      <c r="O133" s="2" t="s">
        <v>7</v>
      </c>
      <c r="P133" s="1" t="e">
        <f>VLOOKUP(Q133,usuarios__5[#All],2,FALSE)</f>
        <v>#N/A</v>
      </c>
      <c r="Q133" s="41" t="s">
        <v>651</v>
      </c>
      <c r="R133" s="41"/>
      <c r="S133" s="2" t="s">
        <v>372</v>
      </c>
      <c r="T133" s="1" t="s">
        <v>2370</v>
      </c>
      <c r="U133" s="19" t="s">
        <v>1761</v>
      </c>
      <c r="V133" s="19"/>
      <c r="W133" s="19" t="s">
        <v>648</v>
      </c>
      <c r="X133" s="19">
        <v>1003</v>
      </c>
      <c r="Y133" s="31" t="s">
        <v>375</v>
      </c>
      <c r="Z133" s="20" t="s">
        <v>13</v>
      </c>
      <c r="AA133" s="30" t="s">
        <v>2350</v>
      </c>
    </row>
    <row r="134" spans="1:27" x14ac:dyDescent="0.35">
      <c r="A134" s="13" t="s">
        <v>1818</v>
      </c>
      <c r="B134" s="1">
        <v>56953599603</v>
      </c>
      <c r="C134" s="6" t="s">
        <v>0</v>
      </c>
      <c r="D134" s="7">
        <v>44231</v>
      </c>
      <c r="E134" s="6" t="s">
        <v>1821</v>
      </c>
      <c r="F134" s="71" t="s">
        <v>2081</v>
      </c>
      <c r="G134" s="71" t="s">
        <v>2082</v>
      </c>
      <c r="H134" s="1" t="s">
        <v>53</v>
      </c>
      <c r="I134" s="9">
        <v>44231</v>
      </c>
      <c r="J134" s="7">
        <f t="shared" ca="1" si="8"/>
        <v>44749</v>
      </c>
      <c r="K134" s="26">
        <f t="shared" ca="1" si="9"/>
        <v>17</v>
      </c>
      <c r="L134" s="6">
        <f t="shared" ca="1" si="10"/>
        <v>-1</v>
      </c>
      <c r="M134" s="7" t="str">
        <f t="shared" ca="1" si="11"/>
        <v>En Arriendo</v>
      </c>
      <c r="N134" s="1" t="s">
        <v>6</v>
      </c>
      <c r="O134" s="1" t="s">
        <v>7</v>
      </c>
      <c r="P134" s="1" t="e">
        <f>VLOOKUP(Q134,usuarios__5[#All],2,FALSE)</f>
        <v>#N/A</v>
      </c>
      <c r="Q134" s="1" t="s">
        <v>654</v>
      </c>
      <c r="R134" s="1"/>
      <c r="S134" s="1" t="s">
        <v>372</v>
      </c>
      <c r="T134" s="1" t="s">
        <v>2370</v>
      </c>
      <c r="U134" s="11"/>
      <c r="V134" s="11"/>
      <c r="W134" s="11" t="s">
        <v>648</v>
      </c>
      <c r="X134" s="11">
        <v>1003</v>
      </c>
      <c r="Y134" s="29" t="s">
        <v>375</v>
      </c>
      <c r="Z134" s="12" t="s">
        <v>13</v>
      </c>
      <c r="AA134" s="30" t="s">
        <v>2350</v>
      </c>
    </row>
    <row r="135" spans="1:27" x14ac:dyDescent="0.35">
      <c r="A135" s="13" t="s">
        <v>1818</v>
      </c>
      <c r="B135" s="2">
        <v>56974815797</v>
      </c>
      <c r="C135" s="14" t="s">
        <v>0</v>
      </c>
      <c r="D135" s="15">
        <v>44356</v>
      </c>
      <c r="E135" s="6" t="s">
        <v>1821</v>
      </c>
      <c r="F135" s="72" t="s">
        <v>2083</v>
      </c>
      <c r="G135" s="72" t="s">
        <v>2084</v>
      </c>
      <c r="H135" s="2" t="s">
        <v>657</v>
      </c>
      <c r="I135" s="17">
        <v>44356</v>
      </c>
      <c r="J135" s="7">
        <f t="shared" ca="1" si="8"/>
        <v>44749</v>
      </c>
      <c r="K135" s="21">
        <f t="shared" ca="1" si="9"/>
        <v>12</v>
      </c>
      <c r="L135" s="14">
        <f t="shared" ca="1" si="10"/>
        <v>-6</v>
      </c>
      <c r="M135" s="15" t="str">
        <f t="shared" ca="1" si="11"/>
        <v>En Arriendo</v>
      </c>
      <c r="N135" s="2" t="s">
        <v>245</v>
      </c>
      <c r="O135" s="2" t="s">
        <v>246</v>
      </c>
      <c r="P135" s="1" t="e">
        <f>VLOOKUP(Q135,usuarios__5[#All],2,FALSE)</f>
        <v>#N/A</v>
      </c>
      <c r="Q135" s="2" t="s">
        <v>658</v>
      </c>
      <c r="R135" s="2"/>
      <c r="S135" s="2" t="s">
        <v>42</v>
      </c>
      <c r="T135" s="2" t="s">
        <v>2368</v>
      </c>
      <c r="U135" s="19"/>
      <c r="V135" s="19"/>
      <c r="W135" s="2" t="s">
        <v>659</v>
      </c>
      <c r="X135" s="19">
        <v>10001</v>
      </c>
      <c r="Y135" s="2" t="s">
        <v>311</v>
      </c>
      <c r="Z135" s="20" t="s">
        <v>13</v>
      </c>
      <c r="AA135" s="38" t="s">
        <v>2352</v>
      </c>
    </row>
    <row r="136" spans="1:27" x14ac:dyDescent="0.35">
      <c r="A136" s="5" t="s">
        <v>1816</v>
      </c>
      <c r="B136" s="1">
        <v>56976129211</v>
      </c>
      <c r="C136" s="6" t="s">
        <v>0</v>
      </c>
      <c r="D136" s="7">
        <v>43924</v>
      </c>
      <c r="E136" s="6" t="s">
        <v>1821</v>
      </c>
      <c r="F136" s="71" t="s">
        <v>2085</v>
      </c>
      <c r="G136" s="71" t="s">
        <v>2086</v>
      </c>
      <c r="H136" s="1" t="s">
        <v>663</v>
      </c>
      <c r="I136" s="9">
        <v>43924</v>
      </c>
      <c r="J136" s="7">
        <f t="shared" ca="1" si="8"/>
        <v>44749</v>
      </c>
      <c r="K136" s="26">
        <f t="shared" ca="1" si="9"/>
        <v>27</v>
      </c>
      <c r="L136" s="6">
        <f t="shared" ca="1" si="10"/>
        <v>9</v>
      </c>
      <c r="M136" s="7" t="str">
        <f t="shared" ca="1" si="11"/>
        <v>Terminado</v>
      </c>
      <c r="N136" s="1" t="s">
        <v>245</v>
      </c>
      <c r="O136" s="1" t="s">
        <v>7</v>
      </c>
      <c r="P136" s="1" t="e">
        <f>VLOOKUP(Q136,usuarios__5[#All],2,FALSE)</f>
        <v>#N/A</v>
      </c>
      <c r="Q136" s="1" t="s">
        <v>664</v>
      </c>
      <c r="R136" s="1"/>
      <c r="S136" s="1" t="s">
        <v>125</v>
      </c>
      <c r="T136" s="1" t="s">
        <v>2365</v>
      </c>
      <c r="U136" s="11"/>
      <c r="V136" s="11"/>
      <c r="W136" s="1" t="s">
        <v>11</v>
      </c>
      <c r="X136" s="11">
        <v>40002</v>
      </c>
      <c r="Y136" s="1" t="s">
        <v>10</v>
      </c>
      <c r="Z136" s="12" t="s">
        <v>13</v>
      </c>
      <c r="AA136" s="30" t="s">
        <v>2350</v>
      </c>
    </row>
    <row r="137" spans="1:27" x14ac:dyDescent="0.35">
      <c r="A137" s="5" t="s">
        <v>1816</v>
      </c>
      <c r="B137" s="1">
        <v>56976129214</v>
      </c>
      <c r="C137" s="6" t="s">
        <v>0</v>
      </c>
      <c r="D137" s="7">
        <v>43924</v>
      </c>
      <c r="E137" s="6" t="s">
        <v>1821</v>
      </c>
      <c r="F137" s="71" t="s">
        <v>2087</v>
      </c>
      <c r="G137" s="71" t="s">
        <v>2088</v>
      </c>
      <c r="H137" s="1" t="s">
        <v>663</v>
      </c>
      <c r="I137" s="9">
        <v>43924</v>
      </c>
      <c r="J137" s="7">
        <f t="shared" ca="1" si="8"/>
        <v>44749</v>
      </c>
      <c r="K137" s="26">
        <f t="shared" ca="1" si="9"/>
        <v>27</v>
      </c>
      <c r="L137" s="6">
        <f t="shared" ca="1" si="10"/>
        <v>9</v>
      </c>
      <c r="M137" s="7" t="str">
        <f t="shared" ca="1" si="11"/>
        <v>Terminado</v>
      </c>
      <c r="N137" s="1" t="s">
        <v>245</v>
      </c>
      <c r="O137" s="1" t="s">
        <v>246</v>
      </c>
      <c r="P137" s="1" t="e">
        <f>VLOOKUP(Q137,usuarios__5[#All],2,FALSE)</f>
        <v>#N/A</v>
      </c>
      <c r="Q137" s="1" t="s">
        <v>669</v>
      </c>
      <c r="R137" s="1"/>
      <c r="S137" s="1" t="s">
        <v>670</v>
      </c>
      <c r="T137" s="1" t="s">
        <v>2365</v>
      </c>
      <c r="U137" s="11"/>
      <c r="V137" s="11"/>
      <c r="W137" s="1" t="s">
        <v>251</v>
      </c>
      <c r="X137" s="11">
        <v>120202</v>
      </c>
      <c r="Y137" s="26" t="s">
        <v>12</v>
      </c>
      <c r="Z137" s="12" t="s">
        <v>13</v>
      </c>
      <c r="AA137" s="30" t="s">
        <v>2350</v>
      </c>
    </row>
    <row r="138" spans="1:27" x14ac:dyDescent="0.35">
      <c r="A138" s="5" t="s">
        <v>1816</v>
      </c>
      <c r="B138" s="2">
        <v>56976129216</v>
      </c>
      <c r="C138" s="14" t="s">
        <v>0</v>
      </c>
      <c r="D138" s="15">
        <v>43924</v>
      </c>
      <c r="E138" s="6" t="s">
        <v>1821</v>
      </c>
      <c r="F138" s="72" t="s">
        <v>2089</v>
      </c>
      <c r="G138" s="72" t="s">
        <v>2090</v>
      </c>
      <c r="H138" s="2" t="s">
        <v>663</v>
      </c>
      <c r="I138" s="17">
        <v>43924</v>
      </c>
      <c r="J138" s="7">
        <f t="shared" ca="1" si="8"/>
        <v>44749</v>
      </c>
      <c r="K138" s="21">
        <f t="shared" ca="1" si="9"/>
        <v>27</v>
      </c>
      <c r="L138" s="14">
        <f t="shared" ca="1" si="10"/>
        <v>9</v>
      </c>
      <c r="M138" s="15" t="str">
        <f t="shared" ca="1" si="11"/>
        <v>Terminado</v>
      </c>
      <c r="N138" s="2" t="s">
        <v>245</v>
      </c>
      <c r="O138" s="2" t="s">
        <v>246</v>
      </c>
      <c r="P138" s="1" t="e">
        <f>VLOOKUP(Q138,usuarios__5[#All],2,FALSE)</f>
        <v>#N/A</v>
      </c>
      <c r="Q138" s="2" t="s">
        <v>673</v>
      </c>
      <c r="R138" s="2"/>
      <c r="S138" s="2" t="s">
        <v>42</v>
      </c>
      <c r="T138" s="2" t="s">
        <v>2363</v>
      </c>
      <c r="U138" s="19"/>
      <c r="V138" s="19"/>
      <c r="W138" s="2" t="s">
        <v>251</v>
      </c>
      <c r="X138" s="19">
        <v>40003</v>
      </c>
      <c r="Y138" s="2" t="s">
        <v>10</v>
      </c>
      <c r="Z138" s="20" t="s">
        <v>13</v>
      </c>
      <c r="AA138" s="30" t="s">
        <v>2350</v>
      </c>
    </row>
    <row r="139" spans="1:27" x14ac:dyDescent="0.35">
      <c r="A139" s="5" t="s">
        <v>1816</v>
      </c>
      <c r="B139" s="1">
        <v>56976128858</v>
      </c>
      <c r="C139" s="6" t="s">
        <v>0</v>
      </c>
      <c r="D139" s="7">
        <v>43924</v>
      </c>
      <c r="E139" s="6" t="s">
        <v>1821</v>
      </c>
      <c r="F139" s="71" t="s">
        <v>2091</v>
      </c>
      <c r="G139" s="71" t="s">
        <v>2092</v>
      </c>
      <c r="H139" s="1" t="s">
        <v>663</v>
      </c>
      <c r="I139" s="9">
        <v>43924</v>
      </c>
      <c r="J139" s="7">
        <f t="shared" ca="1" si="8"/>
        <v>44749</v>
      </c>
      <c r="K139" s="26">
        <f t="shared" ca="1" si="9"/>
        <v>27</v>
      </c>
      <c r="L139" s="6">
        <f t="shared" ca="1" si="10"/>
        <v>9</v>
      </c>
      <c r="M139" s="7" t="str">
        <f t="shared" ca="1" si="11"/>
        <v>Terminado</v>
      </c>
      <c r="N139" s="1" t="s">
        <v>245</v>
      </c>
      <c r="O139" s="1" t="s">
        <v>7</v>
      </c>
      <c r="P139" s="1" t="e">
        <f>VLOOKUP(Q139,usuarios__5[#All],2,FALSE)</f>
        <v>#N/A</v>
      </c>
      <c r="Q139" s="1" t="s">
        <v>677</v>
      </c>
      <c r="R139" s="1"/>
      <c r="S139" s="1" t="s">
        <v>67</v>
      </c>
      <c r="T139" s="1" t="s">
        <v>2365</v>
      </c>
      <c r="U139" s="11"/>
      <c r="V139" s="11"/>
      <c r="W139" s="1" t="s">
        <v>11</v>
      </c>
      <c r="X139" s="11">
        <v>120227</v>
      </c>
      <c r="Y139" s="1" t="s">
        <v>69</v>
      </c>
      <c r="Z139" s="12" t="s">
        <v>13</v>
      </c>
      <c r="AA139" s="30" t="s">
        <v>2350</v>
      </c>
    </row>
    <row r="140" spans="1:27" x14ac:dyDescent="0.35">
      <c r="A140" s="5" t="s">
        <v>1816</v>
      </c>
      <c r="B140" s="2">
        <v>56992733340</v>
      </c>
      <c r="C140" s="14" t="s">
        <v>0</v>
      </c>
      <c r="D140" s="15">
        <v>43815</v>
      </c>
      <c r="E140" s="6" t="s">
        <v>1821</v>
      </c>
      <c r="F140" s="72" t="s">
        <v>2093</v>
      </c>
      <c r="G140" s="72" t="s">
        <v>2094</v>
      </c>
      <c r="H140" s="2" t="s">
        <v>663</v>
      </c>
      <c r="I140" s="17">
        <v>43815</v>
      </c>
      <c r="J140" s="7">
        <f t="shared" ca="1" si="8"/>
        <v>44749</v>
      </c>
      <c r="K140" s="21">
        <f t="shared" ca="1" si="9"/>
        <v>30</v>
      </c>
      <c r="L140" s="14">
        <f t="shared" ca="1" si="10"/>
        <v>12</v>
      </c>
      <c r="M140" s="15" t="str">
        <f t="shared" ca="1" si="11"/>
        <v>Terminado</v>
      </c>
      <c r="N140" s="2" t="s">
        <v>245</v>
      </c>
      <c r="O140" s="2" t="s">
        <v>246</v>
      </c>
      <c r="P140" s="1" t="e">
        <f>VLOOKUP(Q140,usuarios__5[#All],2,FALSE)</f>
        <v>#N/A</v>
      </c>
      <c r="Q140" s="2" t="s">
        <v>684</v>
      </c>
      <c r="R140" s="2"/>
      <c r="S140" s="2" t="s">
        <v>398</v>
      </c>
      <c r="T140" s="1" t="s">
        <v>2365</v>
      </c>
      <c r="U140" s="19"/>
      <c r="V140" s="19"/>
      <c r="W140" s="2" t="s">
        <v>251</v>
      </c>
      <c r="X140" s="19">
        <v>120101</v>
      </c>
      <c r="Y140" s="19" t="s">
        <v>400</v>
      </c>
      <c r="Z140" s="20" t="s">
        <v>13</v>
      </c>
      <c r="AA140" s="30" t="s">
        <v>2350</v>
      </c>
    </row>
    <row r="141" spans="1:27" x14ac:dyDescent="0.35">
      <c r="A141" s="5" t="s">
        <v>1817</v>
      </c>
      <c r="B141" s="11">
        <v>56931869017</v>
      </c>
      <c r="C141" s="6" t="s">
        <v>0</v>
      </c>
      <c r="D141" s="32">
        <v>44226</v>
      </c>
      <c r="E141" s="6" t="s">
        <v>1821</v>
      </c>
      <c r="F141" s="73" t="s">
        <v>2095</v>
      </c>
      <c r="G141" s="71" t="s">
        <v>2096</v>
      </c>
      <c r="H141" s="1" t="s">
        <v>53</v>
      </c>
      <c r="I141" s="9">
        <v>44226</v>
      </c>
      <c r="J141" s="7">
        <f t="shared" ca="1" si="8"/>
        <v>44749</v>
      </c>
      <c r="K141" s="26">
        <f t="shared" ca="1" si="9"/>
        <v>17</v>
      </c>
      <c r="L141" s="6">
        <f t="shared" ca="1" si="10"/>
        <v>-1</v>
      </c>
      <c r="M141" s="7" t="str">
        <f t="shared" ca="1" si="11"/>
        <v>En Arriendo</v>
      </c>
      <c r="N141" s="1" t="s">
        <v>6</v>
      </c>
      <c r="O141" s="1" t="s">
        <v>7</v>
      </c>
      <c r="P141" s="1" t="e">
        <f>VLOOKUP(Q141,usuarios__5[#All],2,FALSE)</f>
        <v>#N/A</v>
      </c>
      <c r="Q141" s="1" t="s">
        <v>688</v>
      </c>
      <c r="R141" s="1"/>
      <c r="S141" s="1" t="s">
        <v>689</v>
      </c>
      <c r="T141" s="1" t="s">
        <v>2359</v>
      </c>
      <c r="U141" s="11"/>
      <c r="V141" s="11"/>
      <c r="W141" s="1" t="s">
        <v>180</v>
      </c>
      <c r="X141" s="11">
        <v>130030</v>
      </c>
      <c r="Y141" s="1" t="s">
        <v>690</v>
      </c>
      <c r="Z141" s="12" t="s">
        <v>13</v>
      </c>
      <c r="AA141" s="38" t="s">
        <v>2353</v>
      </c>
    </row>
    <row r="142" spans="1:27" x14ac:dyDescent="0.35">
      <c r="A142" s="5" t="s">
        <v>1817</v>
      </c>
      <c r="B142" s="19">
        <v>56933876257</v>
      </c>
      <c r="C142" s="14" t="s">
        <v>0</v>
      </c>
      <c r="D142" s="33">
        <v>44226</v>
      </c>
      <c r="E142" s="6" t="s">
        <v>1821</v>
      </c>
      <c r="F142" s="74" t="s">
        <v>2097</v>
      </c>
      <c r="G142" s="72" t="s">
        <v>2098</v>
      </c>
      <c r="H142" s="2" t="s">
        <v>53</v>
      </c>
      <c r="I142" s="17">
        <v>44226</v>
      </c>
      <c r="J142" s="7">
        <f t="shared" ca="1" si="8"/>
        <v>44749</v>
      </c>
      <c r="K142" s="21">
        <f t="shared" ca="1" si="9"/>
        <v>17</v>
      </c>
      <c r="L142" s="14">
        <f t="shared" ca="1" si="10"/>
        <v>-1</v>
      </c>
      <c r="M142" s="15" t="str">
        <f t="shared" ca="1" si="11"/>
        <v>En Arriendo</v>
      </c>
      <c r="N142" s="2" t="s">
        <v>6</v>
      </c>
      <c r="O142" s="2" t="s">
        <v>7</v>
      </c>
      <c r="P142" s="1" t="e">
        <f>VLOOKUP(Q142,usuarios__5[#All],2,FALSE)</f>
        <v>#N/A</v>
      </c>
      <c r="Q142" s="2" t="s">
        <v>701</v>
      </c>
      <c r="R142" s="2"/>
      <c r="S142" s="2" t="s">
        <v>9</v>
      </c>
      <c r="T142" s="1" t="s">
        <v>2365</v>
      </c>
      <c r="U142" s="19"/>
      <c r="V142" s="19"/>
      <c r="W142" s="2" t="s">
        <v>68</v>
      </c>
      <c r="X142" s="19">
        <v>120202</v>
      </c>
      <c r="Y142" s="31" t="s">
        <v>12</v>
      </c>
      <c r="Z142" s="20" t="s">
        <v>13</v>
      </c>
      <c r="AA142" s="30" t="s">
        <v>2350</v>
      </c>
    </row>
    <row r="143" spans="1:27" x14ac:dyDescent="0.35">
      <c r="A143" s="5" t="s">
        <v>1817</v>
      </c>
      <c r="B143" s="19">
        <v>56933920228</v>
      </c>
      <c r="C143" s="14" t="s">
        <v>0</v>
      </c>
      <c r="D143" s="33">
        <v>44225</v>
      </c>
      <c r="E143" s="6" t="s">
        <v>1821</v>
      </c>
      <c r="F143" s="74" t="s">
        <v>2099</v>
      </c>
      <c r="G143" s="72" t="s">
        <v>2100</v>
      </c>
      <c r="H143" s="2" t="s">
        <v>541</v>
      </c>
      <c r="I143" s="17">
        <v>44225</v>
      </c>
      <c r="J143" s="7">
        <f t="shared" ca="1" si="8"/>
        <v>44749</v>
      </c>
      <c r="K143" s="21">
        <f t="shared" ca="1" si="9"/>
        <v>17</v>
      </c>
      <c r="L143" s="14">
        <f t="shared" ca="1" si="10"/>
        <v>-1</v>
      </c>
      <c r="M143" s="15" t="str">
        <f t="shared" ca="1" si="11"/>
        <v>En Arriendo</v>
      </c>
      <c r="N143" s="2" t="s">
        <v>542</v>
      </c>
      <c r="O143" s="2" t="s">
        <v>7</v>
      </c>
      <c r="P143" s="1" t="e">
        <f>VLOOKUP(Q143,usuarios__5[#All],2,FALSE)</f>
        <v>#N/A</v>
      </c>
      <c r="Q143" s="2" t="s">
        <v>707</v>
      </c>
      <c r="R143" s="2"/>
      <c r="S143" s="2" t="s">
        <v>42</v>
      </c>
      <c r="T143" s="2" t="s">
        <v>2366</v>
      </c>
      <c r="U143" s="19"/>
      <c r="V143" s="19"/>
      <c r="W143" s="2" t="s">
        <v>708</v>
      </c>
      <c r="X143" s="19">
        <v>110001</v>
      </c>
      <c r="Y143" s="2" t="s">
        <v>709</v>
      </c>
      <c r="Z143" s="20" t="s">
        <v>13</v>
      </c>
      <c r="AA143" s="30" t="s">
        <v>2350</v>
      </c>
    </row>
    <row r="144" spans="1:27" x14ac:dyDescent="0.35">
      <c r="A144" s="5" t="s">
        <v>1817</v>
      </c>
      <c r="B144" s="19">
        <v>56934456452</v>
      </c>
      <c r="C144" s="14" t="s">
        <v>0</v>
      </c>
      <c r="D144" s="33">
        <v>44232</v>
      </c>
      <c r="E144" s="6" t="s">
        <v>1821</v>
      </c>
      <c r="F144" s="74" t="s">
        <v>2101</v>
      </c>
      <c r="G144" s="72" t="s">
        <v>2102</v>
      </c>
      <c r="H144" s="2" t="s">
        <v>53</v>
      </c>
      <c r="I144" s="17">
        <v>44232</v>
      </c>
      <c r="J144" s="7">
        <f t="shared" ca="1" si="8"/>
        <v>44749</v>
      </c>
      <c r="K144" s="21">
        <f t="shared" ca="1" si="9"/>
        <v>17</v>
      </c>
      <c r="L144" s="14">
        <f t="shared" ca="1" si="10"/>
        <v>-1</v>
      </c>
      <c r="M144" s="15" t="str">
        <f t="shared" ca="1" si="11"/>
        <v>En Arriendo</v>
      </c>
      <c r="N144" s="2" t="s">
        <v>6</v>
      </c>
      <c r="O144" s="2" t="s">
        <v>7</v>
      </c>
      <c r="P144" s="1">
        <f>VLOOKUP(Q144,usuarios__5[#All],2,FALSE)</f>
        <v>318</v>
      </c>
      <c r="Q144" s="2" t="s">
        <v>11</v>
      </c>
      <c r="R144" s="2"/>
      <c r="S144" s="2" t="s">
        <v>250</v>
      </c>
      <c r="T144" s="1" t="s">
        <v>2365</v>
      </c>
      <c r="U144" s="19"/>
      <c r="V144" s="19"/>
      <c r="W144" s="2" t="s">
        <v>11</v>
      </c>
      <c r="X144" s="19">
        <v>120263</v>
      </c>
      <c r="Y144" s="2" t="s">
        <v>252</v>
      </c>
      <c r="Z144" s="20" t="s">
        <v>13</v>
      </c>
      <c r="AA144" s="30" t="s">
        <v>2350</v>
      </c>
    </row>
    <row r="145" spans="1:27" x14ac:dyDescent="0.35">
      <c r="A145" s="5" t="s">
        <v>1817</v>
      </c>
      <c r="B145" s="11">
        <v>56934456453</v>
      </c>
      <c r="C145" s="6" t="s">
        <v>0</v>
      </c>
      <c r="D145" s="32">
        <v>44232</v>
      </c>
      <c r="E145" s="6" t="s">
        <v>1821</v>
      </c>
      <c r="F145" s="73" t="s">
        <v>2103</v>
      </c>
      <c r="G145" s="71" t="s">
        <v>2104</v>
      </c>
      <c r="H145" s="1" t="s">
        <v>53</v>
      </c>
      <c r="I145" s="9">
        <v>44232</v>
      </c>
      <c r="J145" s="7">
        <f t="shared" ca="1" si="8"/>
        <v>44749</v>
      </c>
      <c r="K145" s="26">
        <f t="shared" ca="1" si="9"/>
        <v>17</v>
      </c>
      <c r="L145" s="6">
        <f t="shared" ca="1" si="10"/>
        <v>-1</v>
      </c>
      <c r="M145" s="7" t="str">
        <f t="shared" ca="1" si="11"/>
        <v>En Arriendo</v>
      </c>
      <c r="N145" s="1" t="s">
        <v>6</v>
      </c>
      <c r="O145" s="1" t="s">
        <v>7</v>
      </c>
      <c r="P145" s="1" t="e">
        <f>VLOOKUP(Q145,usuarios__5[#All],2,FALSE)</f>
        <v>#N/A</v>
      </c>
      <c r="Q145" s="1" t="s">
        <v>717</v>
      </c>
      <c r="R145" s="1"/>
      <c r="S145" s="1" t="s">
        <v>9</v>
      </c>
      <c r="T145" s="1" t="s">
        <v>2365</v>
      </c>
      <c r="U145" s="11"/>
      <c r="V145" s="11"/>
      <c r="W145" s="1" t="s">
        <v>68</v>
      </c>
      <c r="X145" s="11">
        <v>120202</v>
      </c>
      <c r="Y145" s="29" t="s">
        <v>12</v>
      </c>
      <c r="Z145" s="12" t="s">
        <v>13</v>
      </c>
      <c r="AA145" s="30" t="s">
        <v>2350</v>
      </c>
    </row>
    <row r="146" spans="1:27" x14ac:dyDescent="0.35">
      <c r="A146" s="5" t="s">
        <v>1817</v>
      </c>
      <c r="B146" s="19">
        <v>56940102370</v>
      </c>
      <c r="C146" s="14" t="s">
        <v>0</v>
      </c>
      <c r="D146" s="33">
        <v>44226</v>
      </c>
      <c r="E146" s="6" t="s">
        <v>1821</v>
      </c>
      <c r="F146" s="74" t="s">
        <v>2105</v>
      </c>
      <c r="G146" s="72" t="s">
        <v>2106</v>
      </c>
      <c r="H146" s="2" t="s">
        <v>53</v>
      </c>
      <c r="I146" s="17">
        <v>44226</v>
      </c>
      <c r="J146" s="7">
        <f t="shared" ca="1" si="8"/>
        <v>44749</v>
      </c>
      <c r="K146" s="21">
        <f t="shared" ca="1" si="9"/>
        <v>17</v>
      </c>
      <c r="L146" s="14">
        <f t="shared" ca="1" si="10"/>
        <v>-1</v>
      </c>
      <c r="M146" s="15" t="str">
        <f t="shared" ca="1" si="11"/>
        <v>En Arriendo</v>
      </c>
      <c r="N146" s="2" t="s">
        <v>6</v>
      </c>
      <c r="O146" s="2" t="s">
        <v>7</v>
      </c>
      <c r="P146" s="1" t="e">
        <f>VLOOKUP(Q146,usuarios__5[#All],2,FALSE)</f>
        <v>#N/A</v>
      </c>
      <c r="Q146" s="2" t="s">
        <v>720</v>
      </c>
      <c r="R146" s="2"/>
      <c r="S146" s="2" t="s">
        <v>125</v>
      </c>
      <c r="T146" s="1" t="s">
        <v>2359</v>
      </c>
      <c r="U146" s="19"/>
      <c r="V146" s="19"/>
      <c r="W146" s="2" t="s">
        <v>180</v>
      </c>
      <c r="X146" s="19">
        <v>50001</v>
      </c>
      <c r="Y146" s="2" t="s">
        <v>108</v>
      </c>
      <c r="Z146" s="20" t="s">
        <v>13</v>
      </c>
      <c r="AA146" s="30" t="s">
        <v>2350</v>
      </c>
    </row>
    <row r="147" spans="1:27" x14ac:dyDescent="0.35">
      <c r="A147" s="5" t="s">
        <v>1817</v>
      </c>
      <c r="B147" s="11">
        <v>56940438535</v>
      </c>
      <c r="C147" s="6" t="s">
        <v>0</v>
      </c>
      <c r="D147" s="32">
        <v>44226</v>
      </c>
      <c r="E147" s="6" t="s">
        <v>1821</v>
      </c>
      <c r="F147" s="73" t="s">
        <v>2107</v>
      </c>
      <c r="G147" s="71" t="s">
        <v>2108</v>
      </c>
      <c r="H147" s="1" t="s">
        <v>53</v>
      </c>
      <c r="I147" s="9">
        <v>44226</v>
      </c>
      <c r="J147" s="7">
        <f t="shared" ca="1" si="8"/>
        <v>44749</v>
      </c>
      <c r="K147" s="26">
        <f t="shared" ca="1" si="9"/>
        <v>17</v>
      </c>
      <c r="L147" s="6">
        <f t="shared" ca="1" si="10"/>
        <v>-1</v>
      </c>
      <c r="M147" s="7" t="str">
        <f t="shared" ca="1" si="11"/>
        <v>En Arriendo</v>
      </c>
      <c r="N147" s="1" t="s">
        <v>6</v>
      </c>
      <c r="O147" s="1" t="s">
        <v>7</v>
      </c>
      <c r="P147" s="1" t="e">
        <f>VLOOKUP(Q147,usuarios__5[#All],2,FALSE)</f>
        <v>#N/A</v>
      </c>
      <c r="Q147" s="1" t="s">
        <v>723</v>
      </c>
      <c r="R147" s="1"/>
      <c r="S147" s="1" t="s">
        <v>125</v>
      </c>
      <c r="T147" s="1" t="s">
        <v>2365</v>
      </c>
      <c r="U147" s="11"/>
      <c r="V147" s="11"/>
      <c r="W147" s="1" t="s">
        <v>29</v>
      </c>
      <c r="X147" s="11">
        <v>40002</v>
      </c>
      <c r="Y147" s="1" t="s">
        <v>10</v>
      </c>
      <c r="Z147" s="12" t="s">
        <v>13</v>
      </c>
      <c r="AA147" s="30" t="s">
        <v>2350</v>
      </c>
    </row>
    <row r="148" spans="1:27" x14ac:dyDescent="0.35">
      <c r="A148" s="5" t="s">
        <v>1817</v>
      </c>
      <c r="B148" s="19">
        <v>56942132984</v>
      </c>
      <c r="C148" s="14" t="s">
        <v>0</v>
      </c>
      <c r="D148" s="33">
        <v>44226</v>
      </c>
      <c r="E148" s="6" t="s">
        <v>1821</v>
      </c>
      <c r="F148" s="74" t="s">
        <v>2109</v>
      </c>
      <c r="G148" s="72" t="s">
        <v>2110</v>
      </c>
      <c r="H148" s="2" t="s">
        <v>53</v>
      </c>
      <c r="I148" s="17">
        <v>44226</v>
      </c>
      <c r="J148" s="7">
        <f t="shared" ca="1" si="8"/>
        <v>44749</v>
      </c>
      <c r="K148" s="21">
        <f t="shared" ca="1" si="9"/>
        <v>17</v>
      </c>
      <c r="L148" s="14">
        <f t="shared" ca="1" si="10"/>
        <v>-1</v>
      </c>
      <c r="M148" s="15" t="str">
        <f t="shared" ca="1" si="11"/>
        <v>En Arriendo</v>
      </c>
      <c r="N148" s="2" t="s">
        <v>6</v>
      </c>
      <c r="O148" s="2" t="s">
        <v>7</v>
      </c>
      <c r="P148" s="1" t="e">
        <f>VLOOKUP(Q148,usuarios__5[#All],2,FALSE)</f>
        <v>#N/A</v>
      </c>
      <c r="Q148" s="2" t="s">
        <v>726</v>
      </c>
      <c r="R148" s="2"/>
      <c r="S148" s="2" t="s">
        <v>629</v>
      </c>
      <c r="T148" s="2" t="s">
        <v>2361</v>
      </c>
      <c r="U148" s="19"/>
      <c r="V148" s="19"/>
      <c r="W148" s="2" t="s">
        <v>138</v>
      </c>
      <c r="X148" s="19">
        <v>70002</v>
      </c>
      <c r="Y148" s="2" t="s">
        <v>139</v>
      </c>
      <c r="Z148" s="20" t="s">
        <v>13</v>
      </c>
      <c r="AA148" s="38" t="s">
        <v>2353</v>
      </c>
    </row>
    <row r="149" spans="1:27" x14ac:dyDescent="0.35">
      <c r="A149" s="5" t="s">
        <v>1817</v>
      </c>
      <c r="B149" s="11">
        <v>56942132994</v>
      </c>
      <c r="C149" s="6" t="s">
        <v>0</v>
      </c>
      <c r="D149" s="32">
        <v>44225</v>
      </c>
      <c r="E149" s="6" t="s">
        <v>1821</v>
      </c>
      <c r="F149" s="73" t="s">
        <v>2111</v>
      </c>
      <c r="G149" s="71" t="s">
        <v>2112</v>
      </c>
      <c r="H149" s="1" t="s">
        <v>541</v>
      </c>
      <c r="I149" s="9">
        <v>44225</v>
      </c>
      <c r="J149" s="7">
        <f t="shared" ca="1" si="8"/>
        <v>44749</v>
      </c>
      <c r="K149" s="26">
        <f t="shared" ca="1" si="9"/>
        <v>17</v>
      </c>
      <c r="L149" s="6">
        <f t="shared" ca="1" si="10"/>
        <v>-1</v>
      </c>
      <c r="M149" s="7" t="str">
        <f t="shared" ca="1" si="11"/>
        <v>En Arriendo</v>
      </c>
      <c r="N149" s="1" t="s">
        <v>6</v>
      </c>
      <c r="O149" s="1" t="s">
        <v>7</v>
      </c>
      <c r="P149" s="1" t="e">
        <f>VLOOKUP(Q149,usuarios__5[#All],2,FALSE)</f>
        <v>#N/A</v>
      </c>
      <c r="Q149" s="43" t="s">
        <v>704</v>
      </c>
      <c r="R149" s="43"/>
      <c r="S149" s="1" t="s">
        <v>42</v>
      </c>
      <c r="T149" s="1" t="s">
        <v>2365</v>
      </c>
      <c r="U149" s="11"/>
      <c r="V149" s="11"/>
      <c r="W149" s="1" t="s">
        <v>68</v>
      </c>
      <c r="X149" s="11">
        <v>40002</v>
      </c>
      <c r="Y149" s="1" t="s">
        <v>10</v>
      </c>
      <c r="Z149" s="12" t="s">
        <v>13</v>
      </c>
      <c r="AA149" s="30" t="s">
        <v>2350</v>
      </c>
    </row>
    <row r="150" spans="1:27" x14ac:dyDescent="0.35">
      <c r="A150" s="5" t="s">
        <v>1817</v>
      </c>
      <c r="B150" s="19">
        <v>56942184110</v>
      </c>
      <c r="C150" s="14" t="s">
        <v>0</v>
      </c>
      <c r="D150" s="33">
        <v>44225</v>
      </c>
      <c r="E150" s="6" t="s">
        <v>1821</v>
      </c>
      <c r="F150" s="74" t="s">
        <v>2113</v>
      </c>
      <c r="G150" s="72" t="s">
        <v>2114</v>
      </c>
      <c r="H150" s="2" t="s">
        <v>541</v>
      </c>
      <c r="I150" s="17">
        <v>44225</v>
      </c>
      <c r="J150" s="7">
        <f t="shared" ca="1" si="8"/>
        <v>44749</v>
      </c>
      <c r="K150" s="21">
        <f t="shared" ca="1" si="9"/>
        <v>17</v>
      </c>
      <c r="L150" s="14">
        <f t="shared" ca="1" si="10"/>
        <v>-1</v>
      </c>
      <c r="M150" s="15" t="str">
        <f t="shared" ca="1" si="11"/>
        <v>En Arriendo</v>
      </c>
      <c r="N150" s="2" t="s">
        <v>6</v>
      </c>
      <c r="O150" s="2" t="s">
        <v>7</v>
      </c>
      <c r="P150" s="1" t="e">
        <f>VLOOKUP(Q150,usuarios__5[#All],2,FALSE)</f>
        <v>#N/A</v>
      </c>
      <c r="Q150" s="41" t="s">
        <v>731</v>
      </c>
      <c r="R150" s="41"/>
      <c r="S150" s="2" t="s">
        <v>120</v>
      </c>
      <c r="T150" s="1" t="s">
        <v>2365</v>
      </c>
      <c r="U150" s="19"/>
      <c r="V150" s="19"/>
      <c r="W150" s="2" t="s">
        <v>732</v>
      </c>
      <c r="X150" s="24">
        <v>120002</v>
      </c>
      <c r="Y150" s="25" t="s">
        <v>121</v>
      </c>
      <c r="Z150" s="20" t="s">
        <v>13</v>
      </c>
      <c r="AA150" s="30" t="s">
        <v>2350</v>
      </c>
    </row>
    <row r="151" spans="1:27" x14ac:dyDescent="0.35">
      <c r="A151" s="5" t="s">
        <v>1817</v>
      </c>
      <c r="B151" s="19">
        <v>56944229637</v>
      </c>
      <c r="C151" s="14" t="s">
        <v>0</v>
      </c>
      <c r="D151" s="33">
        <v>44226</v>
      </c>
      <c r="E151" s="6" t="s">
        <v>1821</v>
      </c>
      <c r="F151" s="74" t="s">
        <v>2115</v>
      </c>
      <c r="G151" s="72" t="s">
        <v>2116</v>
      </c>
      <c r="H151" s="2" t="s">
        <v>53</v>
      </c>
      <c r="I151" s="17">
        <v>44226</v>
      </c>
      <c r="J151" s="7">
        <f t="shared" ca="1" si="8"/>
        <v>44749</v>
      </c>
      <c r="K151" s="21">
        <f t="shared" ca="1" si="9"/>
        <v>17</v>
      </c>
      <c r="L151" s="14">
        <f t="shared" ca="1" si="10"/>
        <v>-1</v>
      </c>
      <c r="M151" s="15" t="str">
        <f t="shared" ca="1" si="11"/>
        <v>En Arriendo</v>
      </c>
      <c r="N151" s="2" t="s">
        <v>6</v>
      </c>
      <c r="O151" s="2" t="s">
        <v>7</v>
      </c>
      <c r="P151" s="1" t="e">
        <f>VLOOKUP(Q151,usuarios__5[#All],2,FALSE)</f>
        <v>#N/A</v>
      </c>
      <c r="Q151" s="2" t="s">
        <v>739</v>
      </c>
      <c r="R151" s="2"/>
      <c r="S151" s="2" t="s">
        <v>9</v>
      </c>
      <c r="T151" s="1" t="s">
        <v>2365</v>
      </c>
      <c r="U151" s="19"/>
      <c r="V151" s="19"/>
      <c r="W151" s="2" t="s">
        <v>68</v>
      </c>
      <c r="X151" s="19">
        <v>120202</v>
      </c>
      <c r="Y151" s="31" t="s">
        <v>12</v>
      </c>
      <c r="Z151" s="20" t="s">
        <v>13</v>
      </c>
      <c r="AA151" s="30" t="s">
        <v>2350</v>
      </c>
    </row>
    <row r="152" spans="1:27" x14ac:dyDescent="0.35">
      <c r="A152" s="5" t="s">
        <v>1817</v>
      </c>
      <c r="B152" s="19">
        <v>56944270745</v>
      </c>
      <c r="C152" s="14" t="s">
        <v>0</v>
      </c>
      <c r="D152" s="33">
        <v>44226</v>
      </c>
      <c r="E152" s="6" t="s">
        <v>1821</v>
      </c>
      <c r="F152" s="74" t="s">
        <v>2117</v>
      </c>
      <c r="G152" s="72" t="s">
        <v>2118</v>
      </c>
      <c r="H152" s="2" t="s">
        <v>53</v>
      </c>
      <c r="I152" s="17">
        <v>44226</v>
      </c>
      <c r="J152" s="7">
        <f t="shared" ca="1" si="8"/>
        <v>44749</v>
      </c>
      <c r="K152" s="21">
        <f t="shared" ca="1" si="9"/>
        <v>17</v>
      </c>
      <c r="L152" s="14">
        <f t="shared" ca="1" si="10"/>
        <v>-1</v>
      </c>
      <c r="M152" s="15" t="str">
        <f t="shared" ca="1" si="11"/>
        <v>En Arriendo</v>
      </c>
      <c r="N152" s="2" t="s">
        <v>6</v>
      </c>
      <c r="O152" s="2" t="s">
        <v>7</v>
      </c>
      <c r="P152" s="1" t="e">
        <f>VLOOKUP(Q152,usuarios__5[#All],2,FALSE)</f>
        <v>#N/A</v>
      </c>
      <c r="Q152" s="2" t="s">
        <v>747</v>
      </c>
      <c r="R152" s="2"/>
      <c r="S152" s="2" t="s">
        <v>9</v>
      </c>
      <c r="T152" s="1" t="s">
        <v>2365</v>
      </c>
      <c r="U152" s="19"/>
      <c r="V152" s="19"/>
      <c r="W152" s="2" t="s">
        <v>68</v>
      </c>
      <c r="X152" s="19">
        <v>120202</v>
      </c>
      <c r="Y152" s="31" t="s">
        <v>12</v>
      </c>
      <c r="Z152" s="20" t="s">
        <v>13</v>
      </c>
      <c r="AA152" s="30" t="s">
        <v>2350</v>
      </c>
    </row>
    <row r="153" spans="1:27" x14ac:dyDescent="0.35">
      <c r="A153" s="5" t="s">
        <v>1817</v>
      </c>
      <c r="B153" s="11">
        <v>56944270746</v>
      </c>
      <c r="C153" s="6" t="s">
        <v>0</v>
      </c>
      <c r="D153" s="32">
        <v>44226</v>
      </c>
      <c r="E153" s="6" t="s">
        <v>1821</v>
      </c>
      <c r="F153" s="73" t="s">
        <v>2119</v>
      </c>
      <c r="G153" s="71" t="s">
        <v>2120</v>
      </c>
      <c r="H153" s="1" t="s">
        <v>53</v>
      </c>
      <c r="I153" s="9">
        <v>44226</v>
      </c>
      <c r="J153" s="7">
        <f t="shared" ca="1" si="8"/>
        <v>44749</v>
      </c>
      <c r="K153" s="26">
        <f t="shared" ca="1" si="9"/>
        <v>17</v>
      </c>
      <c r="L153" s="6">
        <f t="shared" ca="1" si="10"/>
        <v>-1</v>
      </c>
      <c r="M153" s="7" t="str">
        <f t="shared" ca="1" si="11"/>
        <v>En Arriendo</v>
      </c>
      <c r="N153" s="1" t="s">
        <v>6</v>
      </c>
      <c r="O153" s="1" t="s">
        <v>7</v>
      </c>
      <c r="P153" s="1" t="e">
        <f>VLOOKUP(Q153,usuarios__5[#All],2,FALSE)</f>
        <v>#N/A</v>
      </c>
      <c r="Q153" s="1" t="s">
        <v>750</v>
      </c>
      <c r="R153" s="1"/>
      <c r="S153" s="1" t="s">
        <v>689</v>
      </c>
      <c r="T153" s="1" t="s">
        <v>2365</v>
      </c>
      <c r="U153" s="11"/>
      <c r="V153" s="11"/>
      <c r="W153" s="1" t="s">
        <v>175</v>
      </c>
      <c r="X153" s="11">
        <v>130030</v>
      </c>
      <c r="Y153" s="1" t="s">
        <v>690</v>
      </c>
      <c r="Z153" s="12" t="s">
        <v>13</v>
      </c>
      <c r="AA153" s="38" t="s">
        <v>2353</v>
      </c>
    </row>
    <row r="154" spans="1:27" x14ac:dyDescent="0.35">
      <c r="A154" s="5" t="s">
        <v>1817</v>
      </c>
      <c r="B154" s="19">
        <v>56944467124</v>
      </c>
      <c r="C154" s="14" t="s">
        <v>0</v>
      </c>
      <c r="D154" s="33">
        <v>44225</v>
      </c>
      <c r="E154" s="6" t="s">
        <v>1821</v>
      </c>
      <c r="F154" s="74" t="s">
        <v>2121</v>
      </c>
      <c r="G154" s="72" t="s">
        <v>2122</v>
      </c>
      <c r="H154" s="2" t="s">
        <v>541</v>
      </c>
      <c r="I154" s="17">
        <v>44225</v>
      </c>
      <c r="J154" s="7">
        <f t="shared" ca="1" si="8"/>
        <v>44749</v>
      </c>
      <c r="K154" s="21">
        <f t="shared" ca="1" si="9"/>
        <v>17</v>
      </c>
      <c r="L154" s="14">
        <f t="shared" ca="1" si="10"/>
        <v>-1</v>
      </c>
      <c r="M154" s="15" t="str">
        <f t="shared" ca="1" si="11"/>
        <v>En Arriendo</v>
      </c>
      <c r="N154" s="2" t="s">
        <v>542</v>
      </c>
      <c r="O154" s="2" t="s">
        <v>7</v>
      </c>
      <c r="P154" s="1" t="e">
        <f>VLOOKUP(Q154,usuarios__5[#All],2,FALSE)</f>
        <v>#N/A</v>
      </c>
      <c r="Q154" s="2" t="s">
        <v>759</v>
      </c>
      <c r="R154" s="2"/>
      <c r="S154" s="2" t="s">
        <v>42</v>
      </c>
      <c r="T154" s="2" t="s">
        <v>2354</v>
      </c>
      <c r="U154" s="19"/>
      <c r="V154" s="19"/>
      <c r="W154" s="2" t="s">
        <v>760</v>
      </c>
      <c r="X154" s="19">
        <v>90006</v>
      </c>
      <c r="Y154" s="2" t="s">
        <v>322</v>
      </c>
      <c r="Z154" s="20" t="s">
        <v>13</v>
      </c>
      <c r="AA154" s="30" t="s">
        <v>2350</v>
      </c>
    </row>
    <row r="155" spans="1:27" x14ac:dyDescent="0.35">
      <c r="A155" s="5" t="s">
        <v>1817</v>
      </c>
      <c r="B155" s="11">
        <v>56944467125</v>
      </c>
      <c r="C155" s="6" t="s">
        <v>0</v>
      </c>
      <c r="D155" s="32">
        <v>44226</v>
      </c>
      <c r="E155" s="6" t="s">
        <v>1821</v>
      </c>
      <c r="F155" s="73" t="s">
        <v>2123</v>
      </c>
      <c r="G155" s="71" t="s">
        <v>2124</v>
      </c>
      <c r="H155" s="1" t="s">
        <v>53</v>
      </c>
      <c r="I155" s="9">
        <v>44226</v>
      </c>
      <c r="J155" s="7">
        <f t="shared" ca="1" si="8"/>
        <v>44749</v>
      </c>
      <c r="K155" s="26">
        <f t="shared" ca="1" si="9"/>
        <v>17</v>
      </c>
      <c r="L155" s="6">
        <f t="shared" ca="1" si="10"/>
        <v>-1</v>
      </c>
      <c r="M155" s="7" t="str">
        <f t="shared" ca="1" si="11"/>
        <v>En Arriendo</v>
      </c>
      <c r="N155" s="1" t="s">
        <v>6</v>
      </c>
      <c r="O155" s="1" t="s">
        <v>7</v>
      </c>
      <c r="P155" s="1" t="e">
        <f>VLOOKUP(Q155,usuarios__5[#All],2,FALSE)</f>
        <v>#N/A</v>
      </c>
      <c r="Q155" s="1" t="s">
        <v>763</v>
      </c>
      <c r="R155" s="1"/>
      <c r="S155" s="1" t="s">
        <v>220</v>
      </c>
      <c r="T155" s="1" t="s">
        <v>2365</v>
      </c>
      <c r="U155" s="11"/>
      <c r="V155" s="11"/>
      <c r="W155" s="1" t="s">
        <v>68</v>
      </c>
      <c r="X155" s="11">
        <v>120201</v>
      </c>
      <c r="Y155" s="1" t="s">
        <v>216</v>
      </c>
      <c r="Z155" s="12" t="s">
        <v>13</v>
      </c>
      <c r="AA155" s="30" t="s">
        <v>2350</v>
      </c>
    </row>
    <row r="156" spans="1:27" x14ac:dyDescent="0.35">
      <c r="A156" s="5" t="s">
        <v>1817</v>
      </c>
      <c r="B156" s="11">
        <v>56944558984</v>
      </c>
      <c r="C156" s="6" t="s">
        <v>0</v>
      </c>
      <c r="D156" s="32">
        <v>44225</v>
      </c>
      <c r="E156" s="6" t="s">
        <v>1821</v>
      </c>
      <c r="F156" s="73" t="s">
        <v>2125</v>
      </c>
      <c r="G156" s="71" t="s">
        <v>2126</v>
      </c>
      <c r="H156" s="1" t="s">
        <v>541</v>
      </c>
      <c r="I156" s="9">
        <v>44225</v>
      </c>
      <c r="J156" s="7">
        <f t="shared" ca="1" si="8"/>
        <v>44749</v>
      </c>
      <c r="K156" s="26">
        <f t="shared" ca="1" si="9"/>
        <v>17</v>
      </c>
      <c r="L156" s="6">
        <f t="shared" ca="1" si="10"/>
        <v>-1</v>
      </c>
      <c r="M156" s="7" t="str">
        <f t="shared" ca="1" si="11"/>
        <v>En Arriendo</v>
      </c>
      <c r="N156" s="1" t="s">
        <v>6</v>
      </c>
      <c r="O156" s="1" t="s">
        <v>7</v>
      </c>
      <c r="P156" s="1" t="e">
        <f>VLOOKUP(Q156,usuarios__5[#All],2,FALSE)</f>
        <v>#N/A</v>
      </c>
      <c r="Q156" s="1" t="s">
        <v>769</v>
      </c>
      <c r="R156" s="1"/>
      <c r="S156" s="1" t="s">
        <v>42</v>
      </c>
      <c r="T156" s="1" t="s">
        <v>2362</v>
      </c>
      <c r="U156" s="11"/>
      <c r="V156" s="11"/>
      <c r="W156" s="1" t="s">
        <v>584</v>
      </c>
      <c r="X156" s="11">
        <v>80008</v>
      </c>
      <c r="Y156" s="1" t="s">
        <v>199</v>
      </c>
      <c r="Z156" s="12" t="s">
        <v>13</v>
      </c>
      <c r="AA156" s="38" t="s">
        <v>2353</v>
      </c>
    </row>
    <row r="157" spans="1:27" x14ac:dyDescent="0.35">
      <c r="A157" s="5" t="s">
        <v>1817</v>
      </c>
      <c r="B157" s="11">
        <v>56949524154</v>
      </c>
      <c r="C157" s="6" t="s">
        <v>0</v>
      </c>
      <c r="D157" s="32">
        <v>44224</v>
      </c>
      <c r="E157" s="6" t="s">
        <v>1821</v>
      </c>
      <c r="F157" s="73" t="s">
        <v>2127</v>
      </c>
      <c r="G157" s="71" t="s">
        <v>2128</v>
      </c>
      <c r="H157" s="1" t="s">
        <v>310</v>
      </c>
      <c r="I157" s="9">
        <v>44224</v>
      </c>
      <c r="J157" s="7">
        <f t="shared" ca="1" si="8"/>
        <v>44749</v>
      </c>
      <c r="K157" s="26">
        <f t="shared" ca="1" si="9"/>
        <v>17</v>
      </c>
      <c r="L157" s="6">
        <f t="shared" ca="1" si="10"/>
        <v>-1</v>
      </c>
      <c r="M157" s="7" t="str">
        <f t="shared" ca="1" si="11"/>
        <v>En Arriendo</v>
      </c>
      <c r="N157" s="1" t="s">
        <v>302</v>
      </c>
      <c r="O157" s="1" t="s">
        <v>246</v>
      </c>
      <c r="P157" s="1" t="e">
        <f>VLOOKUP(Q157,usuarios__5[#All],2,FALSE)</f>
        <v>#N/A</v>
      </c>
      <c r="Q157" s="1" t="s">
        <v>792</v>
      </c>
      <c r="R157" s="1"/>
      <c r="S157" s="1" t="s">
        <v>689</v>
      </c>
      <c r="T157" s="1" t="s">
        <v>2365</v>
      </c>
      <c r="U157" s="11"/>
      <c r="V157" s="11"/>
      <c r="W157" s="1" t="s">
        <v>251</v>
      </c>
      <c r="X157" s="11">
        <v>130030</v>
      </c>
      <c r="Y157" s="1" t="s">
        <v>690</v>
      </c>
      <c r="Z157" s="12" t="s">
        <v>13</v>
      </c>
      <c r="AA157" s="30" t="s">
        <v>2350</v>
      </c>
    </row>
    <row r="158" spans="1:27" x14ac:dyDescent="0.35">
      <c r="A158" s="5" t="s">
        <v>1817</v>
      </c>
      <c r="B158" s="11">
        <v>56949548965</v>
      </c>
      <c r="C158" s="6" t="s">
        <v>0</v>
      </c>
      <c r="D158" s="32">
        <v>44224</v>
      </c>
      <c r="E158" s="6" t="s">
        <v>1821</v>
      </c>
      <c r="F158" s="73" t="s">
        <v>2129</v>
      </c>
      <c r="G158" s="71" t="s">
        <v>2130</v>
      </c>
      <c r="H158" s="1" t="s">
        <v>310</v>
      </c>
      <c r="I158" s="9">
        <v>44224</v>
      </c>
      <c r="J158" s="7">
        <f t="shared" ca="1" si="8"/>
        <v>44749</v>
      </c>
      <c r="K158" s="26">
        <f t="shared" ca="1" si="9"/>
        <v>17</v>
      </c>
      <c r="L158" s="6">
        <f t="shared" ca="1" si="10"/>
        <v>-1</v>
      </c>
      <c r="M158" s="7" t="str">
        <f t="shared" ca="1" si="11"/>
        <v>En Arriendo</v>
      </c>
      <c r="N158" s="1" t="s">
        <v>302</v>
      </c>
      <c r="O158" s="1" t="s">
        <v>246</v>
      </c>
      <c r="P158" s="1" t="e">
        <f>VLOOKUP(Q158,usuarios__5[#All],2,FALSE)</f>
        <v>#N/A</v>
      </c>
      <c r="Q158" s="1" t="s">
        <v>797</v>
      </c>
      <c r="R158" s="1"/>
      <c r="S158" s="1" t="s">
        <v>689</v>
      </c>
      <c r="T158" s="1" t="s">
        <v>2365</v>
      </c>
      <c r="U158" s="11"/>
      <c r="V158" s="11"/>
      <c r="W158" s="1" t="s">
        <v>251</v>
      </c>
      <c r="X158" s="11">
        <v>130030</v>
      </c>
      <c r="Y158" s="1" t="s">
        <v>690</v>
      </c>
      <c r="Z158" s="12" t="s">
        <v>13</v>
      </c>
      <c r="AA158" s="30" t="s">
        <v>2350</v>
      </c>
    </row>
    <row r="159" spans="1:27" x14ac:dyDescent="0.35">
      <c r="A159" s="5" t="s">
        <v>1817</v>
      </c>
      <c r="B159" s="19">
        <v>56952076623</v>
      </c>
      <c r="C159" s="14" t="s">
        <v>0</v>
      </c>
      <c r="D159" s="33">
        <v>44225</v>
      </c>
      <c r="E159" s="6" t="s">
        <v>1821</v>
      </c>
      <c r="F159" s="74" t="s">
        <v>2131</v>
      </c>
      <c r="G159" s="72" t="s">
        <v>2132</v>
      </c>
      <c r="H159" s="2" t="s">
        <v>541</v>
      </c>
      <c r="I159" s="17">
        <v>44225</v>
      </c>
      <c r="J159" s="7">
        <f t="shared" ca="1" si="8"/>
        <v>44749</v>
      </c>
      <c r="K159" s="21">
        <f t="shared" ca="1" si="9"/>
        <v>17</v>
      </c>
      <c r="L159" s="14">
        <f t="shared" ca="1" si="10"/>
        <v>-1</v>
      </c>
      <c r="M159" s="15" t="str">
        <f t="shared" ca="1" si="11"/>
        <v>En Arriendo</v>
      </c>
      <c r="N159" s="2" t="s">
        <v>6</v>
      </c>
      <c r="O159" s="2" t="s">
        <v>7</v>
      </c>
      <c r="P159" s="1" t="e">
        <f>VLOOKUP(Q159,usuarios__5[#All],2,FALSE)</f>
        <v>#N/A</v>
      </c>
      <c r="Q159" s="2" t="s">
        <v>800</v>
      </c>
      <c r="R159" s="2"/>
      <c r="S159" s="2" t="s">
        <v>285</v>
      </c>
      <c r="T159" s="2" t="s">
        <v>2364</v>
      </c>
      <c r="U159" s="19"/>
      <c r="V159" s="19"/>
      <c r="W159" s="2" t="s">
        <v>801</v>
      </c>
      <c r="X159" s="19">
        <v>30002</v>
      </c>
      <c r="Y159" s="2" t="s">
        <v>139</v>
      </c>
      <c r="Z159" s="20" t="s">
        <v>13</v>
      </c>
      <c r="AA159" s="30" t="s">
        <v>2350</v>
      </c>
    </row>
    <row r="160" spans="1:27" x14ac:dyDescent="0.35">
      <c r="A160" s="5" t="s">
        <v>1817</v>
      </c>
      <c r="B160" s="11">
        <v>56952280754</v>
      </c>
      <c r="C160" s="6" t="s">
        <v>0</v>
      </c>
      <c r="D160" s="32">
        <v>44225</v>
      </c>
      <c r="E160" s="6" t="s">
        <v>1821</v>
      </c>
      <c r="F160" s="73" t="s">
        <v>2133</v>
      </c>
      <c r="G160" s="71" t="s">
        <v>2134</v>
      </c>
      <c r="H160" s="1" t="s">
        <v>541</v>
      </c>
      <c r="I160" s="9">
        <v>44225</v>
      </c>
      <c r="J160" s="7">
        <f t="shared" ca="1" si="8"/>
        <v>44749</v>
      </c>
      <c r="K160" s="26">
        <f t="shared" ca="1" si="9"/>
        <v>17</v>
      </c>
      <c r="L160" s="6">
        <f t="shared" ca="1" si="10"/>
        <v>-1</v>
      </c>
      <c r="M160" s="7" t="str">
        <f t="shared" ca="1" si="11"/>
        <v>En Arriendo</v>
      </c>
      <c r="N160" s="1" t="s">
        <v>6</v>
      </c>
      <c r="O160" s="1" t="s">
        <v>7</v>
      </c>
      <c r="P160" s="1" t="e">
        <f>VLOOKUP(Q160,usuarios__5[#All],2,FALSE)</f>
        <v>#N/A</v>
      </c>
      <c r="Q160" s="1" t="s">
        <v>804</v>
      </c>
      <c r="R160" s="1"/>
      <c r="S160" s="1" t="s">
        <v>42</v>
      </c>
      <c r="T160" s="2" t="s">
        <v>2363</v>
      </c>
      <c r="U160" s="11"/>
      <c r="V160" s="11"/>
      <c r="W160" s="1" t="s">
        <v>674</v>
      </c>
      <c r="X160" s="11">
        <v>40003</v>
      </c>
      <c r="Y160" s="1" t="s">
        <v>10</v>
      </c>
      <c r="Z160" s="12" t="s">
        <v>13</v>
      </c>
      <c r="AA160" s="30" t="s">
        <v>2350</v>
      </c>
    </row>
    <row r="161" spans="1:27" x14ac:dyDescent="0.35">
      <c r="A161" s="5" t="s">
        <v>1817</v>
      </c>
      <c r="B161" s="19">
        <v>56953509335</v>
      </c>
      <c r="C161" s="14" t="s">
        <v>0</v>
      </c>
      <c r="D161" s="33">
        <v>43420</v>
      </c>
      <c r="E161" s="6" t="s">
        <v>1821</v>
      </c>
      <c r="F161" s="74" t="s">
        <v>2135</v>
      </c>
      <c r="G161" s="72" t="s">
        <v>2136</v>
      </c>
      <c r="H161" s="2" t="s">
        <v>807</v>
      </c>
      <c r="I161" s="17">
        <v>43420</v>
      </c>
      <c r="J161" s="7">
        <f t="shared" ca="1" si="8"/>
        <v>44749</v>
      </c>
      <c r="K161" s="21">
        <f t="shared" ca="1" si="9"/>
        <v>43</v>
      </c>
      <c r="L161" s="14">
        <f t="shared" ca="1" si="10"/>
        <v>25</v>
      </c>
      <c r="M161" s="15" t="str">
        <f t="shared" ca="1" si="11"/>
        <v>Terminado</v>
      </c>
      <c r="N161" s="2" t="s">
        <v>302</v>
      </c>
      <c r="O161" s="2" t="s">
        <v>246</v>
      </c>
      <c r="P161" s="1" t="e">
        <f>VLOOKUP(Q161,usuarios__5[#All],2,FALSE)</f>
        <v>#N/A</v>
      </c>
      <c r="Q161" s="2" t="s">
        <v>808</v>
      </c>
      <c r="R161" s="2"/>
      <c r="S161" s="2" t="s">
        <v>809</v>
      </c>
      <c r="T161" s="1" t="s">
        <v>2365</v>
      </c>
      <c r="U161" s="19"/>
      <c r="V161" s="19"/>
      <c r="W161" s="2" t="s">
        <v>251</v>
      </c>
      <c r="X161" s="19">
        <v>130022</v>
      </c>
      <c r="Y161" s="2" t="s">
        <v>810</v>
      </c>
      <c r="Z161" s="20" t="s">
        <v>13</v>
      </c>
      <c r="AA161" s="30" t="s">
        <v>2350</v>
      </c>
    </row>
    <row r="162" spans="1:27" x14ac:dyDescent="0.35">
      <c r="A162" s="5" t="s">
        <v>1817</v>
      </c>
      <c r="B162" s="11">
        <v>56953511244</v>
      </c>
      <c r="C162" s="6" t="s">
        <v>0</v>
      </c>
      <c r="D162" s="32">
        <v>43420</v>
      </c>
      <c r="E162" s="6" t="s">
        <v>1821</v>
      </c>
      <c r="F162" s="73" t="s">
        <v>2137</v>
      </c>
      <c r="G162" s="71" t="s">
        <v>2138</v>
      </c>
      <c r="H162" s="1" t="s">
        <v>807</v>
      </c>
      <c r="I162" s="9">
        <v>43420</v>
      </c>
      <c r="J162" s="7">
        <f t="shared" ca="1" si="8"/>
        <v>44749</v>
      </c>
      <c r="K162" s="26">
        <f t="shared" ca="1" si="9"/>
        <v>43</v>
      </c>
      <c r="L162" s="6">
        <f t="shared" ca="1" si="10"/>
        <v>25</v>
      </c>
      <c r="M162" s="7" t="str">
        <f t="shared" ca="1" si="11"/>
        <v>Terminado</v>
      </c>
      <c r="N162" s="1" t="s">
        <v>302</v>
      </c>
      <c r="O162" s="1" t="s">
        <v>246</v>
      </c>
      <c r="P162" s="1" t="e">
        <f>VLOOKUP(Q162,usuarios__5[#All],2,FALSE)</f>
        <v>#N/A</v>
      </c>
      <c r="Q162" s="1" t="s">
        <v>813</v>
      </c>
      <c r="R162" s="1"/>
      <c r="S162" s="1" t="s">
        <v>809</v>
      </c>
      <c r="T162" s="1" t="s">
        <v>2365</v>
      </c>
      <c r="U162" s="11"/>
      <c r="V162" s="11"/>
      <c r="W162" s="1" t="s">
        <v>251</v>
      </c>
      <c r="X162" s="11">
        <v>130022</v>
      </c>
      <c r="Y162" s="1" t="s">
        <v>810</v>
      </c>
      <c r="Z162" s="12" t="s">
        <v>13</v>
      </c>
      <c r="AA162" s="30" t="s">
        <v>2350</v>
      </c>
    </row>
    <row r="163" spans="1:27" x14ac:dyDescent="0.35">
      <c r="A163" s="5" t="s">
        <v>1817</v>
      </c>
      <c r="B163" s="19">
        <v>56958063904</v>
      </c>
      <c r="C163" s="14" t="s">
        <v>0</v>
      </c>
      <c r="D163" s="33">
        <v>44224</v>
      </c>
      <c r="E163" s="6" t="s">
        <v>1821</v>
      </c>
      <c r="F163" s="74" t="s">
        <v>2139</v>
      </c>
      <c r="G163" s="72" t="s">
        <v>2140</v>
      </c>
      <c r="H163" s="2" t="s">
        <v>310</v>
      </c>
      <c r="I163" s="17">
        <v>44224</v>
      </c>
      <c r="J163" s="7">
        <f t="shared" ca="1" si="8"/>
        <v>44749</v>
      </c>
      <c r="K163" s="21">
        <f t="shared" ca="1" si="9"/>
        <v>17</v>
      </c>
      <c r="L163" s="14">
        <f t="shared" ca="1" si="10"/>
        <v>-1</v>
      </c>
      <c r="M163" s="15" t="str">
        <f t="shared" ca="1" si="11"/>
        <v>En Arriendo</v>
      </c>
      <c r="N163" s="2" t="s">
        <v>302</v>
      </c>
      <c r="O163" s="2" t="s">
        <v>246</v>
      </c>
      <c r="P163" s="1" t="e">
        <f>VLOOKUP(Q163,usuarios__5[#All],2,FALSE)</f>
        <v>#N/A</v>
      </c>
      <c r="Q163" s="2" t="s">
        <v>822</v>
      </c>
      <c r="R163" s="2"/>
      <c r="S163" s="2" t="s">
        <v>398</v>
      </c>
      <c r="T163" s="1" t="s">
        <v>2365</v>
      </c>
      <c r="U163" s="19"/>
      <c r="V163" s="19"/>
      <c r="W163" s="2" t="s">
        <v>327</v>
      </c>
      <c r="X163" s="19">
        <v>120101</v>
      </c>
      <c r="Y163" s="2" t="s">
        <v>400</v>
      </c>
      <c r="Z163" s="20" t="s">
        <v>13</v>
      </c>
      <c r="AA163" s="30" t="s">
        <v>2350</v>
      </c>
    </row>
    <row r="164" spans="1:27" x14ac:dyDescent="0.35">
      <c r="A164" s="5" t="s">
        <v>1817</v>
      </c>
      <c r="B164" s="19">
        <v>56958068321</v>
      </c>
      <c r="C164" s="14" t="s">
        <v>0</v>
      </c>
      <c r="D164" s="33">
        <v>44224</v>
      </c>
      <c r="E164" s="6" t="s">
        <v>1821</v>
      </c>
      <c r="F164" s="74" t="s">
        <v>2141</v>
      </c>
      <c r="G164" s="72" t="s">
        <v>2142</v>
      </c>
      <c r="H164" s="2" t="s">
        <v>310</v>
      </c>
      <c r="I164" s="17">
        <v>44224</v>
      </c>
      <c r="J164" s="7">
        <f t="shared" ca="1" si="8"/>
        <v>44749</v>
      </c>
      <c r="K164" s="21">
        <f t="shared" ca="1" si="9"/>
        <v>17</v>
      </c>
      <c r="L164" s="14">
        <f t="shared" ca="1" si="10"/>
        <v>-1</v>
      </c>
      <c r="M164" s="15" t="str">
        <f t="shared" ca="1" si="11"/>
        <v>En Arriendo</v>
      </c>
      <c r="N164" s="2" t="s">
        <v>302</v>
      </c>
      <c r="O164" s="2" t="s">
        <v>246</v>
      </c>
      <c r="P164" s="1" t="e">
        <f>VLOOKUP(Q164,usuarios__5[#All],2,FALSE)</f>
        <v>#N/A</v>
      </c>
      <c r="Q164" s="2" t="s">
        <v>829</v>
      </c>
      <c r="R164" s="2"/>
      <c r="S164" s="2" t="s">
        <v>42</v>
      </c>
      <c r="T164" s="2" t="s">
        <v>2368</v>
      </c>
      <c r="U164" s="19"/>
      <c r="V164" s="19"/>
      <c r="W164" s="2" t="s">
        <v>830</v>
      </c>
      <c r="X164" s="19">
        <v>10001</v>
      </c>
      <c r="Y164" s="2" t="s">
        <v>311</v>
      </c>
      <c r="Z164" s="20" t="s">
        <v>13</v>
      </c>
      <c r="AA164" s="38" t="s">
        <v>2352</v>
      </c>
    </row>
    <row r="165" spans="1:27" x14ac:dyDescent="0.35">
      <c r="A165" s="5" t="s">
        <v>1817</v>
      </c>
      <c r="B165" s="11">
        <v>56958072559</v>
      </c>
      <c r="C165" s="6" t="s">
        <v>0</v>
      </c>
      <c r="D165" s="32">
        <v>44224</v>
      </c>
      <c r="E165" s="6" t="s">
        <v>1821</v>
      </c>
      <c r="F165" s="73" t="s">
        <v>2143</v>
      </c>
      <c r="G165" s="71" t="s">
        <v>2144</v>
      </c>
      <c r="H165" s="1" t="s">
        <v>310</v>
      </c>
      <c r="I165" s="9">
        <v>44224</v>
      </c>
      <c r="J165" s="7">
        <f t="shared" ca="1" si="8"/>
        <v>44749</v>
      </c>
      <c r="K165" s="26">
        <f t="shared" ca="1" si="9"/>
        <v>17</v>
      </c>
      <c r="L165" s="6">
        <f t="shared" ca="1" si="10"/>
        <v>-1</v>
      </c>
      <c r="M165" s="7" t="str">
        <f t="shared" ca="1" si="11"/>
        <v>En Arriendo</v>
      </c>
      <c r="N165" s="1" t="s">
        <v>302</v>
      </c>
      <c r="O165" s="1" t="s">
        <v>246</v>
      </c>
      <c r="P165" s="1" t="e">
        <f>VLOOKUP(Q165,usuarios__5[#All],2,FALSE)</f>
        <v>#N/A</v>
      </c>
      <c r="Q165" s="1" t="s">
        <v>843</v>
      </c>
      <c r="R165" s="1"/>
      <c r="S165" s="1" t="s">
        <v>17</v>
      </c>
      <c r="T165" s="1" t="s">
        <v>2365</v>
      </c>
      <c r="U165" s="11"/>
      <c r="V165" s="11"/>
      <c r="W165" s="1" t="s">
        <v>327</v>
      </c>
      <c r="X165" s="11">
        <v>120013</v>
      </c>
      <c r="Y165" s="1" t="s">
        <v>18</v>
      </c>
      <c r="Z165" s="12" t="s">
        <v>13</v>
      </c>
      <c r="AA165" s="30" t="s">
        <v>2350</v>
      </c>
    </row>
    <row r="166" spans="1:27" x14ac:dyDescent="0.35">
      <c r="A166" s="5" t="s">
        <v>1817</v>
      </c>
      <c r="B166" s="19">
        <v>56958072734</v>
      </c>
      <c r="C166" s="14" t="s">
        <v>0</v>
      </c>
      <c r="D166" s="33">
        <v>44224</v>
      </c>
      <c r="E166" s="6" t="s">
        <v>1821</v>
      </c>
      <c r="F166" s="74" t="s">
        <v>2145</v>
      </c>
      <c r="G166" s="72" t="s">
        <v>2146</v>
      </c>
      <c r="H166" s="2" t="s">
        <v>310</v>
      </c>
      <c r="I166" s="17">
        <v>44224</v>
      </c>
      <c r="J166" s="7">
        <f t="shared" ca="1" si="8"/>
        <v>44749</v>
      </c>
      <c r="K166" s="21">
        <f t="shared" ca="1" si="9"/>
        <v>17</v>
      </c>
      <c r="L166" s="14">
        <f t="shared" ca="1" si="10"/>
        <v>-1</v>
      </c>
      <c r="M166" s="15" t="str">
        <f t="shared" ca="1" si="11"/>
        <v>En Arriendo</v>
      </c>
      <c r="N166" s="2" t="s">
        <v>302</v>
      </c>
      <c r="O166" s="2" t="s">
        <v>246</v>
      </c>
      <c r="P166" s="1" t="e">
        <f>VLOOKUP(Q166,usuarios__5[#All],2,FALSE)</f>
        <v>#N/A</v>
      </c>
      <c r="Q166" s="2" t="s">
        <v>846</v>
      </c>
      <c r="R166" s="2"/>
      <c r="S166" s="2" t="s">
        <v>326</v>
      </c>
      <c r="T166" s="1" t="s">
        <v>2365</v>
      </c>
      <c r="U166" s="19"/>
      <c r="V166" s="19"/>
      <c r="W166" s="2" t="s">
        <v>327</v>
      </c>
      <c r="X166" s="19">
        <v>120011</v>
      </c>
      <c r="Y166" s="2" t="s">
        <v>328</v>
      </c>
      <c r="Z166" s="20" t="s">
        <v>13</v>
      </c>
      <c r="AA166" s="30" t="s">
        <v>2350</v>
      </c>
    </row>
    <row r="167" spans="1:27" x14ac:dyDescent="0.35">
      <c r="A167" s="5" t="s">
        <v>1817</v>
      </c>
      <c r="B167" s="11">
        <v>56958073659</v>
      </c>
      <c r="C167" s="6" t="s">
        <v>0</v>
      </c>
      <c r="D167" s="32">
        <v>44224</v>
      </c>
      <c r="E167" s="6" t="s">
        <v>1821</v>
      </c>
      <c r="F167" s="73" t="s">
        <v>2147</v>
      </c>
      <c r="G167" s="71" t="s">
        <v>2148</v>
      </c>
      <c r="H167" s="1" t="s">
        <v>310</v>
      </c>
      <c r="I167" s="9">
        <v>44224</v>
      </c>
      <c r="J167" s="7">
        <f t="shared" ca="1" si="8"/>
        <v>44749</v>
      </c>
      <c r="K167" s="26">
        <f t="shared" ca="1" si="9"/>
        <v>17</v>
      </c>
      <c r="L167" s="6">
        <f t="shared" ca="1" si="10"/>
        <v>-1</v>
      </c>
      <c r="M167" s="7" t="str">
        <f t="shared" ca="1" si="11"/>
        <v>En Arriendo</v>
      </c>
      <c r="N167" s="1" t="s">
        <v>302</v>
      </c>
      <c r="O167" s="1" t="s">
        <v>246</v>
      </c>
      <c r="P167" s="1" t="e">
        <f>VLOOKUP(Q167,usuarios__5[#All],2,FALSE)</f>
        <v>#N/A</v>
      </c>
      <c r="Q167" s="1" t="s">
        <v>849</v>
      </c>
      <c r="R167" s="1"/>
      <c r="S167" s="1" t="s">
        <v>414</v>
      </c>
      <c r="T167" s="1" t="s">
        <v>2365</v>
      </c>
      <c r="U167" s="11"/>
      <c r="V167" s="11"/>
      <c r="W167" s="1" t="s">
        <v>251</v>
      </c>
      <c r="X167" s="11">
        <v>120104</v>
      </c>
      <c r="Y167" s="1" t="s">
        <v>415</v>
      </c>
      <c r="Z167" s="12" t="s">
        <v>13</v>
      </c>
      <c r="AA167" s="30" t="s">
        <v>2350</v>
      </c>
    </row>
    <row r="168" spans="1:27" x14ac:dyDescent="0.35">
      <c r="A168" s="5" t="s">
        <v>1817</v>
      </c>
      <c r="B168" s="19">
        <v>56958074475</v>
      </c>
      <c r="C168" s="14" t="s">
        <v>0</v>
      </c>
      <c r="D168" s="33">
        <v>44224</v>
      </c>
      <c r="E168" s="6" t="s">
        <v>1821</v>
      </c>
      <c r="F168" s="74" t="s">
        <v>2149</v>
      </c>
      <c r="G168" s="72" t="s">
        <v>2150</v>
      </c>
      <c r="H168" s="2" t="s">
        <v>310</v>
      </c>
      <c r="I168" s="17">
        <v>44224</v>
      </c>
      <c r="J168" s="7">
        <f t="shared" ca="1" si="8"/>
        <v>44749</v>
      </c>
      <c r="K168" s="21">
        <f t="shared" ca="1" si="9"/>
        <v>17</v>
      </c>
      <c r="L168" s="14">
        <f t="shared" ca="1" si="10"/>
        <v>-1</v>
      </c>
      <c r="M168" s="15" t="str">
        <f t="shared" ca="1" si="11"/>
        <v>En Arriendo</v>
      </c>
      <c r="N168" s="2" t="s">
        <v>302</v>
      </c>
      <c r="O168" s="2" t="s">
        <v>246</v>
      </c>
      <c r="P168" s="1" t="e">
        <f>VLOOKUP(Q168,usuarios__5[#All],2,FALSE)</f>
        <v>#N/A</v>
      </c>
      <c r="Q168" s="2" t="s">
        <v>852</v>
      </c>
      <c r="R168" s="2"/>
      <c r="S168" s="2" t="s">
        <v>853</v>
      </c>
      <c r="T168" s="1" t="s">
        <v>2365</v>
      </c>
      <c r="U168" s="19"/>
      <c r="V168" s="19"/>
      <c r="W168" s="2" t="s">
        <v>251</v>
      </c>
      <c r="X168" s="19">
        <v>120266</v>
      </c>
      <c r="Y168" s="2" t="s">
        <v>854</v>
      </c>
      <c r="Z168" s="20" t="s">
        <v>13</v>
      </c>
      <c r="AA168" s="30" t="s">
        <v>2350</v>
      </c>
    </row>
    <row r="169" spans="1:27" x14ac:dyDescent="0.35">
      <c r="A169" s="5" t="s">
        <v>1817</v>
      </c>
      <c r="B169" s="11">
        <v>56958075859</v>
      </c>
      <c r="C169" s="6" t="s">
        <v>0</v>
      </c>
      <c r="D169" s="32">
        <v>44224</v>
      </c>
      <c r="E169" s="6" t="s">
        <v>1821</v>
      </c>
      <c r="F169" s="73" t="s">
        <v>2151</v>
      </c>
      <c r="G169" s="71" t="s">
        <v>2152</v>
      </c>
      <c r="H169" s="1" t="s">
        <v>310</v>
      </c>
      <c r="I169" s="9">
        <v>44224</v>
      </c>
      <c r="J169" s="7">
        <f t="shared" ca="1" si="8"/>
        <v>44749</v>
      </c>
      <c r="K169" s="26">
        <f t="shared" ca="1" si="9"/>
        <v>17</v>
      </c>
      <c r="L169" s="6">
        <f t="shared" ca="1" si="10"/>
        <v>-1</v>
      </c>
      <c r="M169" s="7" t="str">
        <f t="shared" ca="1" si="11"/>
        <v>En Arriendo</v>
      </c>
      <c r="N169" s="1" t="s">
        <v>302</v>
      </c>
      <c r="O169" s="1" t="s">
        <v>246</v>
      </c>
      <c r="P169" s="1" t="e">
        <f>VLOOKUP(Q169,usuarios__5[#All],2,FALSE)</f>
        <v>#N/A</v>
      </c>
      <c r="Q169" s="1" t="s">
        <v>861</v>
      </c>
      <c r="R169" s="1"/>
      <c r="S169" s="1" t="s">
        <v>206</v>
      </c>
      <c r="T169" s="1" t="s">
        <v>2365</v>
      </c>
      <c r="U169" s="11"/>
      <c r="V169" s="11"/>
      <c r="W169" s="1" t="s">
        <v>251</v>
      </c>
      <c r="X169" s="11">
        <v>120004</v>
      </c>
      <c r="Y169" s="1" t="s">
        <v>207</v>
      </c>
      <c r="Z169" s="12" t="s">
        <v>13</v>
      </c>
      <c r="AA169" s="30" t="s">
        <v>2350</v>
      </c>
    </row>
    <row r="170" spans="1:27" x14ac:dyDescent="0.35">
      <c r="A170" s="5" t="s">
        <v>1817</v>
      </c>
      <c r="B170" s="19">
        <v>56958076690</v>
      </c>
      <c r="C170" s="14" t="s">
        <v>0</v>
      </c>
      <c r="D170" s="33">
        <v>44224</v>
      </c>
      <c r="E170" s="6" t="s">
        <v>1821</v>
      </c>
      <c r="F170" s="74" t="s">
        <v>2153</v>
      </c>
      <c r="G170" s="72" t="s">
        <v>2154</v>
      </c>
      <c r="H170" s="2" t="s">
        <v>310</v>
      </c>
      <c r="I170" s="17">
        <v>44224</v>
      </c>
      <c r="J170" s="7">
        <f t="shared" ca="1" si="8"/>
        <v>44749</v>
      </c>
      <c r="K170" s="21">
        <f t="shared" ca="1" si="9"/>
        <v>17</v>
      </c>
      <c r="L170" s="14">
        <f t="shared" ca="1" si="10"/>
        <v>-1</v>
      </c>
      <c r="M170" s="15" t="str">
        <f t="shared" ca="1" si="11"/>
        <v>En Arriendo</v>
      </c>
      <c r="N170" s="2" t="s">
        <v>302</v>
      </c>
      <c r="O170" s="2" t="s">
        <v>246</v>
      </c>
      <c r="P170" s="1" t="e">
        <f>VLOOKUP(Q170,usuarios__5[#All],2,FALSE)</f>
        <v>#N/A</v>
      </c>
      <c r="Q170" s="2" t="s">
        <v>864</v>
      </c>
      <c r="R170" s="2"/>
      <c r="S170" s="2" t="s">
        <v>865</v>
      </c>
      <c r="T170" s="1" t="s">
        <v>2365</v>
      </c>
      <c r="U170" s="19"/>
      <c r="V170" s="19"/>
      <c r="W170" s="2" t="s">
        <v>251</v>
      </c>
      <c r="X170" s="19">
        <v>120012</v>
      </c>
      <c r="Y170" s="2" t="s">
        <v>866</v>
      </c>
      <c r="Z170" s="20" t="s">
        <v>13</v>
      </c>
      <c r="AA170" s="30" t="s">
        <v>2350</v>
      </c>
    </row>
    <row r="171" spans="1:27" x14ac:dyDescent="0.35">
      <c r="A171" s="5" t="s">
        <v>1817</v>
      </c>
      <c r="B171" s="11">
        <v>56962306312</v>
      </c>
      <c r="C171" s="6" t="s">
        <v>0</v>
      </c>
      <c r="D171" s="32">
        <v>44271</v>
      </c>
      <c r="E171" s="6" t="s">
        <v>1821</v>
      </c>
      <c r="F171" s="73" t="s">
        <v>2155</v>
      </c>
      <c r="G171" s="71"/>
      <c r="H171" s="1" t="s">
        <v>301</v>
      </c>
      <c r="I171" s="9">
        <v>1</v>
      </c>
      <c r="J171" s="7">
        <f t="shared" ca="1" si="8"/>
        <v>44749</v>
      </c>
      <c r="K171" s="26">
        <f t="shared" ca="1" si="9"/>
        <v>1470</v>
      </c>
      <c r="L171" s="6">
        <f t="shared" ca="1" si="10"/>
        <v>1452</v>
      </c>
      <c r="M171" s="7" t="str">
        <f t="shared" ca="1" si="11"/>
        <v>Terminado</v>
      </c>
      <c r="N171" s="1" t="s">
        <v>6</v>
      </c>
      <c r="O171" s="1" t="s">
        <v>7</v>
      </c>
      <c r="P171" s="1">
        <f>VLOOKUP(Q171,usuarios__5[#All],2,FALSE)</f>
        <v>253</v>
      </c>
      <c r="Q171" s="1" t="s">
        <v>868</v>
      </c>
      <c r="R171" s="1"/>
      <c r="S171" s="1" t="s">
        <v>42</v>
      </c>
      <c r="T171" s="1" t="s">
        <v>2362</v>
      </c>
      <c r="U171" s="11"/>
      <c r="V171" s="11"/>
      <c r="W171" s="1" t="s">
        <v>869</v>
      </c>
      <c r="X171" s="11">
        <v>70001</v>
      </c>
      <c r="Y171" s="1" t="s">
        <v>139</v>
      </c>
      <c r="Z171" s="12" t="s">
        <v>13</v>
      </c>
      <c r="AA171" s="38" t="s">
        <v>2352</v>
      </c>
    </row>
    <row r="172" spans="1:27" x14ac:dyDescent="0.35">
      <c r="A172" s="5" t="s">
        <v>1817</v>
      </c>
      <c r="B172" s="11">
        <v>56966740786</v>
      </c>
      <c r="C172" s="6" t="s">
        <v>0</v>
      </c>
      <c r="D172" s="32">
        <v>44226</v>
      </c>
      <c r="E172" s="6" t="s">
        <v>1821</v>
      </c>
      <c r="F172" s="73" t="s">
        <v>2156</v>
      </c>
      <c r="G172" s="71" t="s">
        <v>2157</v>
      </c>
      <c r="H172" s="1" t="s">
        <v>53</v>
      </c>
      <c r="I172" s="9">
        <v>44226</v>
      </c>
      <c r="J172" s="7">
        <f t="shared" ca="1" si="8"/>
        <v>44749</v>
      </c>
      <c r="K172" s="26">
        <f t="shared" ca="1" si="9"/>
        <v>17</v>
      </c>
      <c r="L172" s="6">
        <f t="shared" ca="1" si="10"/>
        <v>-1</v>
      </c>
      <c r="M172" s="7" t="str">
        <f t="shared" ca="1" si="11"/>
        <v>En Arriendo</v>
      </c>
      <c r="N172" s="1" t="s">
        <v>6</v>
      </c>
      <c r="O172" s="1" t="s">
        <v>7</v>
      </c>
      <c r="P172" s="1" t="e">
        <f>VLOOKUP(Q172,usuarios__5[#All],2,FALSE)</f>
        <v>#N/A</v>
      </c>
      <c r="Q172" s="1" t="s">
        <v>879</v>
      </c>
      <c r="R172" s="1"/>
      <c r="S172" s="1" t="s">
        <v>125</v>
      </c>
      <c r="T172" s="1" t="s">
        <v>2365</v>
      </c>
      <c r="U172" s="11"/>
      <c r="V172" s="11"/>
      <c r="W172" s="1" t="s">
        <v>11</v>
      </c>
      <c r="X172" s="11">
        <v>40002</v>
      </c>
      <c r="Y172" s="1" t="s">
        <v>10</v>
      </c>
      <c r="Z172" s="12" t="s">
        <v>13</v>
      </c>
      <c r="AA172" s="30" t="s">
        <v>2350</v>
      </c>
    </row>
    <row r="173" spans="1:27" x14ac:dyDescent="0.35">
      <c r="A173" s="5" t="s">
        <v>1817</v>
      </c>
      <c r="B173" s="19">
        <v>56968238283</v>
      </c>
      <c r="C173" s="14" t="s">
        <v>0</v>
      </c>
      <c r="D173" s="33">
        <v>44186</v>
      </c>
      <c r="E173" s="6" t="s">
        <v>1821</v>
      </c>
      <c r="F173" s="74" t="s">
        <v>2158</v>
      </c>
      <c r="G173" s="72"/>
      <c r="H173" s="2" t="s">
        <v>301</v>
      </c>
      <c r="I173" s="17">
        <v>1</v>
      </c>
      <c r="J173" s="7">
        <f t="shared" ca="1" si="8"/>
        <v>44749</v>
      </c>
      <c r="K173" s="21">
        <f t="shared" ca="1" si="9"/>
        <v>1470</v>
      </c>
      <c r="L173" s="14">
        <f t="shared" ca="1" si="10"/>
        <v>1452</v>
      </c>
      <c r="M173" s="15" t="str">
        <f t="shared" ca="1" si="11"/>
        <v>Terminado</v>
      </c>
      <c r="N173" s="2" t="s">
        <v>455</v>
      </c>
      <c r="O173" s="2" t="s">
        <v>7</v>
      </c>
      <c r="P173" s="1" t="e">
        <f>VLOOKUP(Q173,usuarios__5[#All],2,FALSE)</f>
        <v>#N/A</v>
      </c>
      <c r="Q173" s="41" t="s">
        <v>881</v>
      </c>
      <c r="R173" s="41"/>
      <c r="S173" s="2" t="s">
        <v>120</v>
      </c>
      <c r="T173" s="1" t="s">
        <v>2365</v>
      </c>
      <c r="U173" s="19"/>
      <c r="V173" s="19"/>
      <c r="W173" s="2" t="s">
        <v>11</v>
      </c>
      <c r="X173" s="24">
        <v>120002</v>
      </c>
      <c r="Y173" s="25" t="s">
        <v>121</v>
      </c>
      <c r="Z173" s="20" t="s">
        <v>13</v>
      </c>
      <c r="AA173" s="30" t="s">
        <v>2350</v>
      </c>
    </row>
    <row r="174" spans="1:27" x14ac:dyDescent="0.35">
      <c r="A174" s="5" t="s">
        <v>1817</v>
      </c>
      <c r="B174" s="11">
        <v>56969080164</v>
      </c>
      <c r="C174" s="6" t="s">
        <v>0</v>
      </c>
      <c r="D174" s="32">
        <v>44232</v>
      </c>
      <c r="E174" s="6" t="s">
        <v>1821</v>
      </c>
      <c r="F174" s="73" t="s">
        <v>2159</v>
      </c>
      <c r="G174" s="71" t="s">
        <v>2160</v>
      </c>
      <c r="H174" s="1" t="s">
        <v>53</v>
      </c>
      <c r="I174" s="9">
        <v>44232</v>
      </c>
      <c r="J174" s="7">
        <f t="shared" ca="1" si="8"/>
        <v>44749</v>
      </c>
      <c r="K174" s="26">
        <f t="shared" ca="1" si="9"/>
        <v>17</v>
      </c>
      <c r="L174" s="6">
        <f t="shared" ca="1" si="10"/>
        <v>-1</v>
      </c>
      <c r="M174" s="7" t="str">
        <f t="shared" ca="1" si="11"/>
        <v>En Arriendo</v>
      </c>
      <c r="N174" s="1" t="s">
        <v>6</v>
      </c>
      <c r="O174" s="1" t="s">
        <v>7</v>
      </c>
      <c r="P174" s="1" t="e">
        <f>VLOOKUP(Q174,usuarios__5[#All],2,FALSE)</f>
        <v>#N/A</v>
      </c>
      <c r="Q174" s="1" t="s">
        <v>884</v>
      </c>
      <c r="R174" s="1"/>
      <c r="S174" s="1" t="s">
        <v>220</v>
      </c>
      <c r="T174" s="1" t="s">
        <v>2365</v>
      </c>
      <c r="U174" s="11"/>
      <c r="V174" s="11"/>
      <c r="W174" s="1" t="s">
        <v>68</v>
      </c>
      <c r="X174" s="11">
        <v>120201</v>
      </c>
      <c r="Y174" s="1" t="s">
        <v>216</v>
      </c>
      <c r="Z174" s="12" t="s">
        <v>13</v>
      </c>
      <c r="AA174" s="30" t="s">
        <v>2350</v>
      </c>
    </row>
    <row r="175" spans="1:27" x14ac:dyDescent="0.35">
      <c r="A175" s="5" t="s">
        <v>1817</v>
      </c>
      <c r="B175" s="19">
        <v>56969084029</v>
      </c>
      <c r="C175" s="14" t="s">
        <v>0</v>
      </c>
      <c r="D175" s="33">
        <v>44225</v>
      </c>
      <c r="E175" s="6" t="s">
        <v>1821</v>
      </c>
      <c r="F175" s="74" t="s">
        <v>2161</v>
      </c>
      <c r="G175" s="72" t="s">
        <v>2162</v>
      </c>
      <c r="H175" s="2" t="s">
        <v>541</v>
      </c>
      <c r="I175" s="17">
        <v>44225</v>
      </c>
      <c r="J175" s="7">
        <f t="shared" ca="1" si="8"/>
        <v>44749</v>
      </c>
      <c r="K175" s="21">
        <f t="shared" ca="1" si="9"/>
        <v>17</v>
      </c>
      <c r="L175" s="14">
        <f t="shared" ca="1" si="10"/>
        <v>-1</v>
      </c>
      <c r="M175" s="15" t="str">
        <f t="shared" ca="1" si="11"/>
        <v>En Arriendo</v>
      </c>
      <c r="N175" s="2" t="s">
        <v>6</v>
      </c>
      <c r="O175" s="2" t="s">
        <v>7</v>
      </c>
      <c r="P175" s="1" t="e">
        <f>VLOOKUP(Q175,usuarios__5[#All],2,FALSE)</f>
        <v>#N/A</v>
      </c>
      <c r="Q175" s="2" t="s">
        <v>887</v>
      </c>
      <c r="R175" s="2"/>
      <c r="S175" s="2" t="s">
        <v>42</v>
      </c>
      <c r="T175" s="1" t="s">
        <v>2359</v>
      </c>
      <c r="U175" s="19"/>
      <c r="V175" s="19"/>
      <c r="W175" s="2" t="s">
        <v>180</v>
      </c>
      <c r="X175" s="19">
        <v>50001</v>
      </c>
      <c r="Y175" s="2" t="s">
        <v>108</v>
      </c>
      <c r="Z175" s="20" t="s">
        <v>13</v>
      </c>
      <c r="AA175" s="38" t="s">
        <v>2353</v>
      </c>
    </row>
    <row r="176" spans="1:27" x14ac:dyDescent="0.35">
      <c r="A176" s="5" t="s">
        <v>1817</v>
      </c>
      <c r="B176" s="11">
        <v>56969185117</v>
      </c>
      <c r="C176" s="6" t="s">
        <v>0</v>
      </c>
      <c r="D176" s="32">
        <v>44225</v>
      </c>
      <c r="E176" s="6" t="s">
        <v>1821</v>
      </c>
      <c r="F176" s="73" t="s">
        <v>2163</v>
      </c>
      <c r="G176" s="71" t="s">
        <v>2164</v>
      </c>
      <c r="H176" s="1" t="s">
        <v>541</v>
      </c>
      <c r="I176" s="9">
        <v>44225</v>
      </c>
      <c r="J176" s="7">
        <f t="shared" ca="1" si="8"/>
        <v>44749</v>
      </c>
      <c r="K176" s="26">
        <f t="shared" ca="1" si="9"/>
        <v>17</v>
      </c>
      <c r="L176" s="6">
        <f t="shared" ca="1" si="10"/>
        <v>-1</v>
      </c>
      <c r="M176" s="7" t="str">
        <f t="shared" ca="1" si="11"/>
        <v>En Arriendo</v>
      </c>
      <c r="N176" s="1" t="s">
        <v>6</v>
      </c>
      <c r="O176" s="1" t="s">
        <v>7</v>
      </c>
      <c r="P176" s="1" t="e">
        <f>VLOOKUP(Q176,usuarios__5[#All],2,FALSE)</f>
        <v>#N/A</v>
      </c>
      <c r="Q176" s="1" t="s">
        <v>180</v>
      </c>
      <c r="R176" s="1"/>
      <c r="S176" s="1" t="s">
        <v>42</v>
      </c>
      <c r="T176" s="1" t="s">
        <v>2359</v>
      </c>
      <c r="U176" s="11"/>
      <c r="V176" s="11"/>
      <c r="W176" s="1" t="s">
        <v>180</v>
      </c>
      <c r="X176" s="11">
        <v>50001</v>
      </c>
      <c r="Y176" s="1" t="s">
        <v>108</v>
      </c>
      <c r="Z176" s="12" t="s">
        <v>13</v>
      </c>
      <c r="AA176" s="38" t="s">
        <v>2353</v>
      </c>
    </row>
    <row r="177" spans="1:27" x14ac:dyDescent="0.35">
      <c r="A177" s="5" t="s">
        <v>1817</v>
      </c>
      <c r="B177" s="19">
        <v>56973779277</v>
      </c>
      <c r="C177" s="14" t="s">
        <v>0</v>
      </c>
      <c r="D177" s="33">
        <v>44232</v>
      </c>
      <c r="E177" s="6" t="s">
        <v>1821</v>
      </c>
      <c r="F177" s="74" t="s">
        <v>2165</v>
      </c>
      <c r="G177" s="72" t="s">
        <v>2166</v>
      </c>
      <c r="H177" s="2" t="s">
        <v>53</v>
      </c>
      <c r="I177" s="17">
        <v>44232</v>
      </c>
      <c r="J177" s="7">
        <f t="shared" ca="1" si="8"/>
        <v>44749</v>
      </c>
      <c r="K177" s="21">
        <f t="shared" ca="1" si="9"/>
        <v>17</v>
      </c>
      <c r="L177" s="14">
        <f t="shared" ca="1" si="10"/>
        <v>-1</v>
      </c>
      <c r="M177" s="15" t="str">
        <f t="shared" ca="1" si="11"/>
        <v>En Arriendo</v>
      </c>
      <c r="N177" s="2" t="s">
        <v>6</v>
      </c>
      <c r="O177" s="2" t="s">
        <v>7</v>
      </c>
      <c r="P177" s="1" t="e">
        <f>VLOOKUP(Q177,usuarios__5[#All],2,FALSE)</f>
        <v>#N/A</v>
      </c>
      <c r="Q177" s="2" t="s">
        <v>896</v>
      </c>
      <c r="R177" s="2"/>
      <c r="S177" s="2" t="s">
        <v>9</v>
      </c>
      <c r="T177" s="1" t="s">
        <v>2365</v>
      </c>
      <c r="U177" s="19"/>
      <c r="V177" s="19"/>
      <c r="W177" s="2" t="s">
        <v>68</v>
      </c>
      <c r="X177" s="19">
        <v>120202</v>
      </c>
      <c r="Y177" s="31" t="s">
        <v>12</v>
      </c>
      <c r="Z177" s="20" t="s">
        <v>13</v>
      </c>
      <c r="AA177" s="30" t="s">
        <v>2350</v>
      </c>
    </row>
    <row r="178" spans="1:27" x14ac:dyDescent="0.35">
      <c r="A178" s="5" t="s">
        <v>1817</v>
      </c>
      <c r="B178" s="11">
        <v>56973899293</v>
      </c>
      <c r="C178" s="6" t="s">
        <v>0</v>
      </c>
      <c r="D178" s="32">
        <v>44225</v>
      </c>
      <c r="E178" s="6" t="s">
        <v>1821</v>
      </c>
      <c r="F178" s="73" t="s">
        <v>2167</v>
      </c>
      <c r="G178" s="71" t="s">
        <v>2168</v>
      </c>
      <c r="H178" s="1" t="s">
        <v>541</v>
      </c>
      <c r="I178" s="9">
        <v>44225</v>
      </c>
      <c r="J178" s="7">
        <f t="shared" ca="1" si="8"/>
        <v>44749</v>
      </c>
      <c r="K178" s="26">
        <f t="shared" ca="1" si="9"/>
        <v>17</v>
      </c>
      <c r="L178" s="6">
        <f t="shared" ca="1" si="10"/>
        <v>-1</v>
      </c>
      <c r="M178" s="7" t="str">
        <f t="shared" ca="1" si="11"/>
        <v>En Arriendo</v>
      </c>
      <c r="N178" s="1" t="s">
        <v>6</v>
      </c>
      <c r="O178" s="1" t="s">
        <v>7</v>
      </c>
      <c r="P178" s="1">
        <f>VLOOKUP(Q178,usuarios__5[#All],2,FALSE)</f>
        <v>245</v>
      </c>
      <c r="Q178" s="43" t="s">
        <v>899</v>
      </c>
      <c r="R178" s="43"/>
      <c r="S178" s="1" t="s">
        <v>42</v>
      </c>
      <c r="T178" s="2" t="s">
        <v>2355</v>
      </c>
      <c r="U178" s="19" t="s">
        <v>1761</v>
      </c>
      <c r="V178" s="19"/>
      <c r="W178" s="1" t="s">
        <v>900</v>
      </c>
      <c r="X178" s="11">
        <v>20001</v>
      </c>
      <c r="Y178" s="1" t="s">
        <v>612</v>
      </c>
      <c r="Z178" s="12" t="s">
        <v>13</v>
      </c>
      <c r="AA178" s="30" t="s">
        <v>2350</v>
      </c>
    </row>
    <row r="179" spans="1:27" x14ac:dyDescent="0.35">
      <c r="A179" s="5" t="s">
        <v>1817</v>
      </c>
      <c r="B179" s="19">
        <v>56973994547</v>
      </c>
      <c r="C179" s="14" t="s">
        <v>0</v>
      </c>
      <c r="D179" s="33">
        <v>44357</v>
      </c>
      <c r="E179" s="6" t="s">
        <v>1821</v>
      </c>
      <c r="F179" s="74" t="s">
        <v>2169</v>
      </c>
      <c r="G179" s="72"/>
      <c r="H179" s="2" t="s">
        <v>301</v>
      </c>
      <c r="I179" s="17">
        <v>1</v>
      </c>
      <c r="J179" s="7">
        <f t="shared" ca="1" si="8"/>
        <v>44749</v>
      </c>
      <c r="K179" s="21">
        <f t="shared" ca="1" si="9"/>
        <v>1470</v>
      </c>
      <c r="L179" s="14">
        <f t="shared" ca="1" si="10"/>
        <v>1452</v>
      </c>
      <c r="M179" s="15" t="str">
        <f t="shared" ca="1" si="11"/>
        <v>Terminado</v>
      </c>
      <c r="N179" s="2" t="s">
        <v>6</v>
      </c>
      <c r="O179" s="2" t="s">
        <v>7</v>
      </c>
      <c r="P179" s="1" t="e">
        <f>VLOOKUP(Q179,usuarios__5[#All],2,FALSE)</f>
        <v>#N/A</v>
      </c>
      <c r="Q179" s="2" t="s">
        <v>902</v>
      </c>
      <c r="R179" s="2"/>
      <c r="S179" s="2" t="s">
        <v>164</v>
      </c>
      <c r="T179" s="1" t="s">
        <v>2365</v>
      </c>
      <c r="U179" s="19"/>
      <c r="V179" s="19"/>
      <c r="W179" s="2" t="s">
        <v>175</v>
      </c>
      <c r="X179" s="19">
        <v>130033</v>
      </c>
      <c r="Y179" s="2" t="s">
        <v>166</v>
      </c>
      <c r="Z179" s="20" t="s">
        <v>13</v>
      </c>
      <c r="AA179" s="38" t="s">
        <v>2353</v>
      </c>
    </row>
    <row r="180" spans="1:27" x14ac:dyDescent="0.35">
      <c r="A180" s="5" t="s">
        <v>1817</v>
      </c>
      <c r="B180" s="11">
        <v>56973994557</v>
      </c>
      <c r="C180" s="6" t="s">
        <v>0</v>
      </c>
      <c r="D180" s="32">
        <v>44225</v>
      </c>
      <c r="E180" s="6" t="s">
        <v>1821</v>
      </c>
      <c r="F180" s="73" t="s">
        <v>2170</v>
      </c>
      <c r="G180" s="71" t="s">
        <v>2171</v>
      </c>
      <c r="H180" s="1" t="s">
        <v>541</v>
      </c>
      <c r="I180" s="9">
        <v>44225</v>
      </c>
      <c r="J180" s="7">
        <f t="shared" ca="1" si="8"/>
        <v>44749</v>
      </c>
      <c r="K180" s="26">
        <f t="shared" ca="1" si="9"/>
        <v>17</v>
      </c>
      <c r="L180" s="6">
        <f t="shared" ca="1" si="10"/>
        <v>-1</v>
      </c>
      <c r="M180" s="7" t="str">
        <f t="shared" ca="1" si="11"/>
        <v>En Arriendo</v>
      </c>
      <c r="N180" s="1" t="s">
        <v>6</v>
      </c>
      <c r="O180" s="1" t="s">
        <v>7</v>
      </c>
      <c r="P180" s="1">
        <f>VLOOKUP(Q180,usuarios__5[#All],2,FALSE)</f>
        <v>333</v>
      </c>
      <c r="Q180" s="43" t="s">
        <v>905</v>
      </c>
      <c r="R180" s="43"/>
      <c r="S180" s="1" t="s">
        <v>120</v>
      </c>
      <c r="T180" s="1" t="s">
        <v>2365</v>
      </c>
      <c r="U180" s="11"/>
      <c r="V180" s="11"/>
      <c r="W180" s="1" t="s">
        <v>399</v>
      </c>
      <c r="X180" s="27">
        <v>120002</v>
      </c>
      <c r="Y180" s="28" t="s">
        <v>121</v>
      </c>
      <c r="Z180" s="12" t="s">
        <v>13</v>
      </c>
      <c r="AA180" s="38" t="s">
        <v>2353</v>
      </c>
    </row>
    <row r="181" spans="1:27" x14ac:dyDescent="0.35">
      <c r="A181" s="5" t="s">
        <v>1817</v>
      </c>
      <c r="B181" s="11">
        <v>56973994597</v>
      </c>
      <c r="C181" s="6" t="s">
        <v>0</v>
      </c>
      <c r="D181" s="32">
        <v>44232</v>
      </c>
      <c r="E181" s="6" t="s">
        <v>1821</v>
      </c>
      <c r="F181" s="73" t="s">
        <v>2172</v>
      </c>
      <c r="G181" s="71" t="s">
        <v>2173</v>
      </c>
      <c r="H181" s="1" t="s">
        <v>53</v>
      </c>
      <c r="I181" s="9">
        <v>44232</v>
      </c>
      <c r="J181" s="7">
        <f t="shared" ca="1" si="8"/>
        <v>44749</v>
      </c>
      <c r="K181" s="26">
        <f t="shared" ca="1" si="9"/>
        <v>17</v>
      </c>
      <c r="L181" s="6">
        <f t="shared" ca="1" si="10"/>
        <v>-1</v>
      </c>
      <c r="M181" s="7" t="str">
        <f t="shared" ca="1" si="11"/>
        <v>En Arriendo</v>
      </c>
      <c r="N181" s="1" t="s">
        <v>6</v>
      </c>
      <c r="O181" s="1" t="s">
        <v>7</v>
      </c>
      <c r="P181" s="1" t="e">
        <f>VLOOKUP(Q181,usuarios__5[#All],2,FALSE)</f>
        <v>#N/A</v>
      </c>
      <c r="Q181" s="1" t="s">
        <v>910</v>
      </c>
      <c r="R181" s="1"/>
      <c r="S181" s="1" t="s">
        <v>9</v>
      </c>
      <c r="T181" s="1" t="s">
        <v>2365</v>
      </c>
      <c r="U181" s="11"/>
      <c r="V181" s="11"/>
      <c r="W181" s="1" t="s">
        <v>68</v>
      </c>
      <c r="X181" s="11">
        <v>120202</v>
      </c>
      <c r="Y181" s="29" t="s">
        <v>12</v>
      </c>
      <c r="Z181" s="12" t="s">
        <v>13</v>
      </c>
      <c r="AA181" s="30" t="s">
        <v>2350</v>
      </c>
    </row>
    <row r="182" spans="1:27" x14ac:dyDescent="0.35">
      <c r="A182" s="5" t="s">
        <v>1817</v>
      </c>
      <c r="B182" s="19">
        <v>56973994702</v>
      </c>
      <c r="C182" s="14" t="s">
        <v>0</v>
      </c>
      <c r="D182" s="33">
        <v>44225</v>
      </c>
      <c r="E182" s="6" t="s">
        <v>1821</v>
      </c>
      <c r="F182" s="74" t="s">
        <v>2174</v>
      </c>
      <c r="G182" s="72" t="s">
        <v>2175</v>
      </c>
      <c r="H182" s="2" t="s">
        <v>541</v>
      </c>
      <c r="I182" s="17">
        <v>44225</v>
      </c>
      <c r="J182" s="7">
        <f t="shared" ca="1" si="8"/>
        <v>44749</v>
      </c>
      <c r="K182" s="21">
        <f t="shared" ca="1" si="9"/>
        <v>17</v>
      </c>
      <c r="L182" s="14">
        <f t="shared" ca="1" si="10"/>
        <v>-1</v>
      </c>
      <c r="M182" s="15" t="str">
        <f t="shared" ca="1" si="11"/>
        <v>En Arriendo</v>
      </c>
      <c r="N182" s="2" t="s">
        <v>542</v>
      </c>
      <c r="O182" s="2" t="s">
        <v>7</v>
      </c>
      <c r="P182" s="1" t="e">
        <f>VLOOKUP(Q182,usuarios__5[#All],2,FALSE)</f>
        <v>#N/A</v>
      </c>
      <c r="Q182" s="2" t="s">
        <v>913</v>
      </c>
      <c r="R182" s="2"/>
      <c r="S182" s="2" t="s">
        <v>42</v>
      </c>
      <c r="T182" s="2" t="s">
        <v>2354</v>
      </c>
      <c r="U182" s="19"/>
      <c r="V182" s="19"/>
      <c r="W182" s="2" t="s">
        <v>914</v>
      </c>
      <c r="X182" s="19">
        <v>100003</v>
      </c>
      <c r="Y182" s="2" t="s">
        <v>459</v>
      </c>
      <c r="Z182" s="20" t="s">
        <v>13</v>
      </c>
      <c r="AA182" s="38" t="s">
        <v>2353</v>
      </c>
    </row>
    <row r="183" spans="1:27" x14ac:dyDescent="0.35">
      <c r="A183" s="5" t="s">
        <v>1817</v>
      </c>
      <c r="B183" s="11">
        <v>56975389237</v>
      </c>
      <c r="C183" s="6" t="s">
        <v>0</v>
      </c>
      <c r="D183" s="32">
        <v>44225</v>
      </c>
      <c r="E183" s="6" t="s">
        <v>1821</v>
      </c>
      <c r="F183" s="73" t="s">
        <v>2176</v>
      </c>
      <c r="G183" s="71" t="s">
        <v>2177</v>
      </c>
      <c r="H183" s="1" t="s">
        <v>541</v>
      </c>
      <c r="I183" s="9">
        <v>44225</v>
      </c>
      <c r="J183" s="7">
        <f t="shared" ca="1" si="8"/>
        <v>44749</v>
      </c>
      <c r="K183" s="26">
        <f t="shared" ca="1" si="9"/>
        <v>17</v>
      </c>
      <c r="L183" s="6">
        <f t="shared" ca="1" si="10"/>
        <v>-1</v>
      </c>
      <c r="M183" s="7" t="str">
        <f t="shared" ca="1" si="11"/>
        <v>En Arriendo</v>
      </c>
      <c r="N183" s="1" t="s">
        <v>6</v>
      </c>
      <c r="O183" s="1" t="s">
        <v>7</v>
      </c>
      <c r="P183" s="1" t="e">
        <f>VLOOKUP(Q183,usuarios__5[#All],2,FALSE)</f>
        <v>#N/A</v>
      </c>
      <c r="Q183" s="1" t="s">
        <v>917</v>
      </c>
      <c r="R183" s="1"/>
      <c r="S183" s="1" t="s">
        <v>918</v>
      </c>
      <c r="T183" s="1" t="s">
        <v>2359</v>
      </c>
      <c r="U183" s="11"/>
      <c r="V183" s="11"/>
      <c r="W183" s="1" t="s">
        <v>180</v>
      </c>
      <c r="X183" s="11">
        <v>50001</v>
      </c>
      <c r="Y183" s="1" t="s">
        <v>108</v>
      </c>
      <c r="Z183" s="26" t="s">
        <v>13</v>
      </c>
      <c r="AA183" s="38" t="s">
        <v>2353</v>
      </c>
    </row>
    <row r="184" spans="1:27" x14ac:dyDescent="0.35">
      <c r="A184" s="5" t="s">
        <v>1817</v>
      </c>
      <c r="B184" s="19">
        <v>56976125565</v>
      </c>
      <c r="C184" s="14" t="s">
        <v>0</v>
      </c>
      <c r="D184" s="33">
        <v>43924</v>
      </c>
      <c r="E184" s="6" t="s">
        <v>1821</v>
      </c>
      <c r="F184" s="74" t="s">
        <v>2178</v>
      </c>
      <c r="G184" s="72" t="s">
        <v>2179</v>
      </c>
      <c r="H184" s="2" t="s">
        <v>663</v>
      </c>
      <c r="I184" s="17">
        <v>43924</v>
      </c>
      <c r="J184" s="7">
        <f t="shared" ca="1" si="8"/>
        <v>44749</v>
      </c>
      <c r="K184" s="21">
        <f t="shared" ca="1" si="9"/>
        <v>27</v>
      </c>
      <c r="L184" s="14">
        <f t="shared" ca="1" si="10"/>
        <v>9</v>
      </c>
      <c r="M184" s="15" t="str">
        <f t="shared" ca="1" si="11"/>
        <v>Terminado</v>
      </c>
      <c r="N184" s="2" t="s">
        <v>245</v>
      </c>
      <c r="O184" s="2" t="s">
        <v>246</v>
      </c>
      <c r="P184" s="1" t="e">
        <f>VLOOKUP(Q184,usuarios__5[#All],2,FALSE)</f>
        <v>#N/A</v>
      </c>
      <c r="Q184" s="2" t="s">
        <v>921</v>
      </c>
      <c r="R184" s="2"/>
      <c r="S184" s="2" t="s">
        <v>125</v>
      </c>
      <c r="T184" s="1" t="s">
        <v>2365</v>
      </c>
      <c r="U184" s="19"/>
      <c r="V184" s="19"/>
      <c r="W184" s="2" t="s">
        <v>11</v>
      </c>
      <c r="X184" s="19">
        <v>40002</v>
      </c>
      <c r="Y184" s="2" t="s">
        <v>10</v>
      </c>
      <c r="Z184" s="20" t="s">
        <v>13</v>
      </c>
      <c r="AA184" s="30" t="s">
        <v>2350</v>
      </c>
    </row>
    <row r="185" spans="1:27" x14ac:dyDescent="0.35">
      <c r="A185" s="5" t="s">
        <v>1817</v>
      </c>
      <c r="B185" s="19">
        <v>56976173035</v>
      </c>
      <c r="C185" s="14" t="s">
        <v>0</v>
      </c>
      <c r="D185" s="33">
        <v>43308</v>
      </c>
      <c r="E185" s="6" t="s">
        <v>1821</v>
      </c>
      <c r="F185" s="74" t="s">
        <v>2180</v>
      </c>
      <c r="G185" s="72" t="s">
        <v>2181</v>
      </c>
      <c r="H185" s="2" t="s">
        <v>807</v>
      </c>
      <c r="I185" s="17">
        <v>43308</v>
      </c>
      <c r="J185" s="7">
        <f t="shared" ca="1" si="8"/>
        <v>44749</v>
      </c>
      <c r="K185" s="21">
        <f t="shared" ca="1" si="9"/>
        <v>47</v>
      </c>
      <c r="L185" s="14">
        <f t="shared" ca="1" si="10"/>
        <v>29</v>
      </c>
      <c r="M185" s="15" t="str">
        <f t="shared" ca="1" si="11"/>
        <v>Terminado</v>
      </c>
      <c r="N185" s="2" t="s">
        <v>302</v>
      </c>
      <c r="O185" s="2" t="s">
        <v>246</v>
      </c>
      <c r="P185" s="1" t="e">
        <f>VLOOKUP(Q185,usuarios__5[#All],2,FALSE)</f>
        <v>#N/A</v>
      </c>
      <c r="Q185" s="2" t="s">
        <v>926</v>
      </c>
      <c r="R185" s="2"/>
      <c r="S185" s="2" t="s">
        <v>353</v>
      </c>
      <c r="T185" s="1" t="s">
        <v>2365</v>
      </c>
      <c r="U185" s="19"/>
      <c r="V185" s="19"/>
      <c r="W185" s="2" t="s">
        <v>251</v>
      </c>
      <c r="X185" s="19">
        <v>130018</v>
      </c>
      <c r="Y185" s="2" t="s">
        <v>354</v>
      </c>
      <c r="Z185" s="20" t="s">
        <v>13</v>
      </c>
      <c r="AA185" s="30" t="s">
        <v>2350</v>
      </c>
    </row>
    <row r="186" spans="1:27" x14ac:dyDescent="0.35">
      <c r="A186" s="5" t="s">
        <v>1817</v>
      </c>
      <c r="B186" s="11">
        <v>56983617028</v>
      </c>
      <c r="C186" s="6" t="s">
        <v>0</v>
      </c>
      <c r="D186" s="32">
        <v>43346</v>
      </c>
      <c r="E186" s="6" t="s">
        <v>1821</v>
      </c>
      <c r="F186" s="73" t="s">
        <v>2182</v>
      </c>
      <c r="G186" s="71" t="s">
        <v>2183</v>
      </c>
      <c r="H186" s="1" t="s">
        <v>807</v>
      </c>
      <c r="I186" s="9">
        <v>43346</v>
      </c>
      <c r="J186" s="7">
        <f t="shared" ca="1" si="8"/>
        <v>44749</v>
      </c>
      <c r="K186" s="26">
        <f t="shared" ca="1" si="9"/>
        <v>46</v>
      </c>
      <c r="L186" s="6">
        <f t="shared" ca="1" si="10"/>
        <v>28</v>
      </c>
      <c r="M186" s="7" t="str">
        <f t="shared" ca="1" si="11"/>
        <v>Terminado</v>
      </c>
      <c r="N186" s="1" t="s">
        <v>245</v>
      </c>
      <c r="O186" s="1" t="s">
        <v>246</v>
      </c>
      <c r="P186" s="1" t="e">
        <f>VLOOKUP(Q186,usuarios__5[#All],2,FALSE)</f>
        <v>#N/A</v>
      </c>
      <c r="Q186" s="1" t="s">
        <v>926</v>
      </c>
      <c r="R186" s="1"/>
      <c r="S186" s="1" t="s">
        <v>353</v>
      </c>
      <c r="T186" s="1" t="s">
        <v>2365</v>
      </c>
      <c r="U186" s="11"/>
      <c r="V186" s="11"/>
      <c r="W186" s="1" t="s">
        <v>251</v>
      </c>
      <c r="X186" s="11">
        <v>130018</v>
      </c>
      <c r="Y186" s="1" t="s">
        <v>354</v>
      </c>
      <c r="Z186" s="12" t="s">
        <v>13</v>
      </c>
      <c r="AA186" s="30" t="s">
        <v>2350</v>
      </c>
    </row>
    <row r="187" spans="1:27" x14ac:dyDescent="0.35">
      <c r="A187" s="5" t="s">
        <v>1817</v>
      </c>
      <c r="B187" s="19">
        <v>56985496272</v>
      </c>
      <c r="C187" s="14" t="s">
        <v>0</v>
      </c>
      <c r="D187" s="33">
        <v>42087</v>
      </c>
      <c r="E187" s="6" t="s">
        <v>1821</v>
      </c>
      <c r="F187" s="74" t="s">
        <v>2184</v>
      </c>
      <c r="G187" s="72" t="s">
        <v>2185</v>
      </c>
      <c r="H187" s="2" t="s">
        <v>931</v>
      </c>
      <c r="I187" s="17">
        <v>42087</v>
      </c>
      <c r="J187" s="7">
        <f t="shared" ca="1" si="8"/>
        <v>44749</v>
      </c>
      <c r="K187" s="21">
        <f t="shared" ca="1" si="9"/>
        <v>87</v>
      </c>
      <c r="L187" s="14">
        <f t="shared" ca="1" si="10"/>
        <v>69</v>
      </c>
      <c r="M187" s="15" t="str">
        <f t="shared" ca="1" si="11"/>
        <v>Terminado</v>
      </c>
      <c r="N187" s="2" t="s">
        <v>245</v>
      </c>
      <c r="O187" s="2" t="s">
        <v>246</v>
      </c>
      <c r="P187" s="1" t="e">
        <f>VLOOKUP(Q187,usuarios__5[#All],2,FALSE)</f>
        <v>#N/A</v>
      </c>
      <c r="Q187" s="41" t="s">
        <v>932</v>
      </c>
      <c r="R187" s="41"/>
      <c r="S187" s="2" t="s">
        <v>918</v>
      </c>
      <c r="T187" s="1" t="s">
        <v>2365</v>
      </c>
      <c r="U187" s="19"/>
      <c r="V187" s="19"/>
      <c r="W187" s="2" t="s">
        <v>56</v>
      </c>
      <c r="X187" s="19">
        <v>40002</v>
      </c>
      <c r="Y187" s="2" t="s">
        <v>10</v>
      </c>
      <c r="Z187" s="20" t="s">
        <v>13</v>
      </c>
      <c r="AA187" s="38" t="s">
        <v>2353</v>
      </c>
    </row>
    <row r="188" spans="1:27" x14ac:dyDescent="0.35">
      <c r="A188" s="5" t="s">
        <v>1817</v>
      </c>
      <c r="B188" s="11">
        <v>56930825921</v>
      </c>
      <c r="C188" s="6" t="s">
        <v>0</v>
      </c>
      <c r="D188" s="32">
        <v>44109</v>
      </c>
      <c r="E188" s="6" t="s">
        <v>1821</v>
      </c>
      <c r="F188" s="73" t="s">
        <v>2186</v>
      </c>
      <c r="G188" s="71" t="s">
        <v>2187</v>
      </c>
      <c r="H188" s="1" t="s">
        <v>53</v>
      </c>
      <c r="I188" s="9">
        <v>44109</v>
      </c>
      <c r="J188" s="7">
        <f t="shared" ca="1" si="8"/>
        <v>44749</v>
      </c>
      <c r="K188" s="26">
        <f t="shared" ca="1" si="9"/>
        <v>21</v>
      </c>
      <c r="L188" s="6">
        <f t="shared" ca="1" si="10"/>
        <v>3</v>
      </c>
      <c r="M188" s="7" t="str">
        <f t="shared" ca="1" si="11"/>
        <v>Terminado</v>
      </c>
      <c r="N188" s="1" t="s">
        <v>6</v>
      </c>
      <c r="O188" s="1" t="s">
        <v>7</v>
      </c>
      <c r="P188" s="1" t="e">
        <f>VLOOKUP(Q188,usuarios__5[#All],2,FALSE)</f>
        <v>#N/A</v>
      </c>
      <c r="Q188" s="1" t="s">
        <v>935</v>
      </c>
      <c r="R188" s="1"/>
      <c r="S188" s="1" t="s">
        <v>42</v>
      </c>
      <c r="T188" s="1" t="s">
        <v>2358</v>
      </c>
      <c r="U188" s="11"/>
      <c r="V188" s="11"/>
      <c r="W188" s="1" t="s">
        <v>557</v>
      </c>
      <c r="X188" s="11">
        <v>60001</v>
      </c>
      <c r="Y188" s="1" t="s">
        <v>558</v>
      </c>
      <c r="Z188" s="12" t="s">
        <v>13</v>
      </c>
      <c r="AA188" s="38" t="s">
        <v>2353</v>
      </c>
    </row>
    <row r="189" spans="1:27" x14ac:dyDescent="0.35">
      <c r="A189" s="5" t="s">
        <v>1817</v>
      </c>
      <c r="B189" s="19">
        <v>56931869025</v>
      </c>
      <c r="C189" s="14" t="s">
        <v>0</v>
      </c>
      <c r="D189" s="33">
        <v>43707</v>
      </c>
      <c r="E189" s="6" t="s">
        <v>1821</v>
      </c>
      <c r="F189" s="74" t="s">
        <v>2188</v>
      </c>
      <c r="G189" s="72" t="s">
        <v>2189</v>
      </c>
      <c r="H189" s="2" t="s">
        <v>938</v>
      </c>
      <c r="I189" s="17">
        <v>44594</v>
      </c>
      <c r="J189" s="7">
        <f t="shared" ca="1" si="8"/>
        <v>44749</v>
      </c>
      <c r="K189" s="21">
        <f t="shared" ca="1" si="9"/>
        <v>5</v>
      </c>
      <c r="L189" s="14">
        <f t="shared" ca="1" si="10"/>
        <v>-13</v>
      </c>
      <c r="M189" s="15" t="str">
        <f t="shared" ca="1" si="11"/>
        <v>En Arriendo</v>
      </c>
      <c r="N189" s="2" t="s">
        <v>6</v>
      </c>
      <c r="O189" s="2" t="s">
        <v>7</v>
      </c>
      <c r="P189" s="1" t="e">
        <f>VLOOKUP(Q189,usuarios__5[#All],2,FALSE)</f>
        <v>#N/A</v>
      </c>
      <c r="Q189" s="2" t="s">
        <v>939</v>
      </c>
      <c r="R189" s="2"/>
      <c r="S189" s="2" t="s">
        <v>125</v>
      </c>
      <c r="T189" s="1" t="s">
        <v>2362</v>
      </c>
      <c r="U189" s="19"/>
      <c r="V189" s="19"/>
      <c r="W189" s="2" t="s">
        <v>940</v>
      </c>
      <c r="X189" s="19">
        <v>80002</v>
      </c>
      <c r="Y189" s="2" t="s">
        <v>199</v>
      </c>
      <c r="Z189" s="20" t="s">
        <v>13</v>
      </c>
      <c r="AA189" s="38" t="s">
        <v>2353</v>
      </c>
    </row>
    <row r="190" spans="1:27" x14ac:dyDescent="0.35">
      <c r="A190" s="5" t="s">
        <v>1817</v>
      </c>
      <c r="B190" s="11">
        <v>56931869026</v>
      </c>
      <c r="C190" s="6" t="s">
        <v>0</v>
      </c>
      <c r="D190" s="32">
        <v>43713</v>
      </c>
      <c r="E190" s="6" t="s">
        <v>1821</v>
      </c>
      <c r="F190" s="73" t="s">
        <v>2190</v>
      </c>
      <c r="G190" s="71" t="s">
        <v>2191</v>
      </c>
      <c r="H190" s="1" t="s">
        <v>16</v>
      </c>
      <c r="I190" s="9">
        <v>43713</v>
      </c>
      <c r="J190" s="7">
        <f t="shared" ca="1" si="8"/>
        <v>44749</v>
      </c>
      <c r="K190" s="26">
        <f t="shared" ca="1" si="9"/>
        <v>34</v>
      </c>
      <c r="L190" s="6">
        <f t="shared" ca="1" si="10"/>
        <v>16</v>
      </c>
      <c r="M190" s="7" t="str">
        <f t="shared" ca="1" si="11"/>
        <v>Terminado</v>
      </c>
      <c r="N190" s="1" t="s">
        <v>6</v>
      </c>
      <c r="O190" s="1" t="s">
        <v>7</v>
      </c>
      <c r="P190" s="1">
        <f>VLOOKUP(Q190,usuarios__5[#All],2,FALSE)</f>
        <v>261</v>
      </c>
      <c r="Q190" s="1" t="s">
        <v>943</v>
      </c>
      <c r="R190" s="1"/>
      <c r="S190" s="1" t="s">
        <v>285</v>
      </c>
      <c r="T190" s="1" t="s">
        <v>2362</v>
      </c>
      <c r="U190" s="11"/>
      <c r="V190" s="11"/>
      <c r="W190" s="1" t="s">
        <v>944</v>
      </c>
      <c r="X190" s="11">
        <v>70007</v>
      </c>
      <c r="Y190" s="1" t="s">
        <v>139</v>
      </c>
      <c r="Z190" s="12" t="s">
        <v>13</v>
      </c>
      <c r="AA190" s="38" t="s">
        <v>2353</v>
      </c>
    </row>
    <row r="191" spans="1:27" x14ac:dyDescent="0.35">
      <c r="A191" s="5" t="s">
        <v>1817</v>
      </c>
      <c r="B191" s="11">
        <v>56932010840</v>
      </c>
      <c r="C191" s="6" t="s">
        <v>0</v>
      </c>
      <c r="D191" s="32">
        <v>43677</v>
      </c>
      <c r="E191" s="6" t="s">
        <v>1821</v>
      </c>
      <c r="F191" s="73" t="s">
        <v>2192</v>
      </c>
      <c r="G191" s="71" t="s">
        <v>2193</v>
      </c>
      <c r="H191" s="1" t="s">
        <v>938</v>
      </c>
      <c r="I191" s="9">
        <v>44594</v>
      </c>
      <c r="J191" s="7">
        <f t="shared" ca="1" si="8"/>
        <v>44749</v>
      </c>
      <c r="K191" s="26">
        <f t="shared" ca="1" si="9"/>
        <v>5</v>
      </c>
      <c r="L191" s="6">
        <f t="shared" ca="1" si="10"/>
        <v>-13</v>
      </c>
      <c r="M191" s="7" t="str">
        <f t="shared" ca="1" si="11"/>
        <v>En Arriendo</v>
      </c>
      <c r="N191" s="1" t="s">
        <v>6</v>
      </c>
      <c r="O191" s="1" t="s">
        <v>7</v>
      </c>
      <c r="P191" s="1" t="e">
        <f>VLOOKUP(Q191,usuarios__5[#All],2,FALSE)</f>
        <v>#N/A</v>
      </c>
      <c r="Q191" s="1" t="s">
        <v>950</v>
      </c>
      <c r="R191" s="1"/>
      <c r="S191" s="1" t="s">
        <v>42</v>
      </c>
      <c r="T191" s="1" t="s">
        <v>2365</v>
      </c>
      <c r="U191" s="11"/>
      <c r="V191" s="11"/>
      <c r="W191" s="1" t="s">
        <v>951</v>
      </c>
      <c r="X191" s="11">
        <v>40003</v>
      </c>
      <c r="Y191" s="1" t="s">
        <v>10</v>
      </c>
      <c r="Z191" s="12" t="s">
        <v>13</v>
      </c>
      <c r="AA191" s="30" t="s">
        <v>2350</v>
      </c>
    </row>
    <row r="192" spans="1:27" x14ac:dyDescent="0.35">
      <c r="A192" s="5" t="s">
        <v>1817</v>
      </c>
      <c r="B192" s="11">
        <v>56932509188</v>
      </c>
      <c r="C192" s="6" t="s">
        <v>0</v>
      </c>
      <c r="D192" s="32">
        <v>44064</v>
      </c>
      <c r="E192" s="6" t="s">
        <v>1821</v>
      </c>
      <c r="F192" s="73" t="s">
        <v>2194</v>
      </c>
      <c r="G192" s="71" t="s">
        <v>2195</v>
      </c>
      <c r="H192" s="1" t="s">
        <v>938</v>
      </c>
      <c r="I192" s="9">
        <v>44600</v>
      </c>
      <c r="J192" s="7">
        <f t="shared" ca="1" si="8"/>
        <v>44749</v>
      </c>
      <c r="K192" s="26">
        <f t="shared" ca="1" si="9"/>
        <v>4</v>
      </c>
      <c r="L192" s="6">
        <f t="shared" ca="1" si="10"/>
        <v>-14</v>
      </c>
      <c r="M192" s="7" t="str">
        <f t="shared" ca="1" si="11"/>
        <v>En Arriendo</v>
      </c>
      <c r="N192" s="1" t="s">
        <v>6</v>
      </c>
      <c r="O192" s="1" t="s">
        <v>7</v>
      </c>
      <c r="P192" s="1" t="e">
        <f>VLOOKUP(Q192,usuarios__5[#All],2,FALSE)</f>
        <v>#N/A</v>
      </c>
      <c r="Q192" s="1" t="s">
        <v>963</v>
      </c>
      <c r="R192" s="1"/>
      <c r="S192" s="1" t="s">
        <v>105</v>
      </c>
      <c r="T192" s="1" t="s">
        <v>2362</v>
      </c>
      <c r="U192" s="11"/>
      <c r="V192" s="11"/>
      <c r="W192" s="1" t="s">
        <v>562</v>
      </c>
      <c r="X192" s="11">
        <v>80002</v>
      </c>
      <c r="Y192" s="1" t="s">
        <v>589</v>
      </c>
      <c r="Z192" s="12" t="s">
        <v>13</v>
      </c>
      <c r="AA192" s="38" t="s">
        <v>2353</v>
      </c>
    </row>
    <row r="193" spans="1:27" x14ac:dyDescent="0.35">
      <c r="A193" s="5" t="s">
        <v>1817</v>
      </c>
      <c r="B193" s="11">
        <v>56932601978</v>
      </c>
      <c r="C193" s="6" t="s">
        <v>0</v>
      </c>
      <c r="D193" s="32">
        <v>43798</v>
      </c>
      <c r="E193" s="6" t="s">
        <v>1821</v>
      </c>
      <c r="F193" s="73" t="s">
        <v>2196</v>
      </c>
      <c r="G193" s="71" t="s">
        <v>2197</v>
      </c>
      <c r="H193" s="1" t="s">
        <v>938</v>
      </c>
      <c r="I193" s="9">
        <v>44594</v>
      </c>
      <c r="J193" s="7">
        <f t="shared" ca="1" si="8"/>
        <v>44749</v>
      </c>
      <c r="K193" s="26">
        <f t="shared" ca="1" si="9"/>
        <v>5</v>
      </c>
      <c r="L193" s="6">
        <f t="shared" ca="1" si="10"/>
        <v>-13</v>
      </c>
      <c r="M193" s="7" t="str">
        <f t="shared" ca="1" si="11"/>
        <v>En Arriendo</v>
      </c>
      <c r="N193" s="1" t="s">
        <v>6</v>
      </c>
      <c r="O193" s="1" t="s">
        <v>7</v>
      </c>
      <c r="P193" s="1" t="e">
        <f>VLOOKUP(Q193,usuarios__5[#All],2,FALSE)</f>
        <v>#N/A</v>
      </c>
      <c r="Q193" s="1" t="s">
        <v>970</v>
      </c>
      <c r="R193" s="1"/>
      <c r="S193" s="1" t="s">
        <v>42</v>
      </c>
      <c r="T193" s="2" t="s">
        <v>2363</v>
      </c>
      <c r="U193" s="11"/>
      <c r="V193" s="11"/>
      <c r="W193" s="1" t="s">
        <v>951</v>
      </c>
      <c r="X193" s="11">
        <v>40002</v>
      </c>
      <c r="Y193" s="1" t="s">
        <v>10</v>
      </c>
      <c r="Z193" s="12" t="s">
        <v>13</v>
      </c>
      <c r="AA193" s="30" t="s">
        <v>2350</v>
      </c>
    </row>
    <row r="194" spans="1:27" x14ac:dyDescent="0.35">
      <c r="A194" s="5" t="s">
        <v>1817</v>
      </c>
      <c r="B194" s="19">
        <v>56932601980</v>
      </c>
      <c r="C194" s="14" t="s">
        <v>0</v>
      </c>
      <c r="D194" s="33">
        <v>43798</v>
      </c>
      <c r="E194" s="6" t="s">
        <v>1821</v>
      </c>
      <c r="F194" s="74" t="s">
        <v>2198</v>
      </c>
      <c r="G194" s="72" t="s">
        <v>2199</v>
      </c>
      <c r="H194" s="2" t="s">
        <v>938</v>
      </c>
      <c r="I194" s="17">
        <v>44594</v>
      </c>
      <c r="J194" s="7">
        <f t="shared" ref="J194:J257" ca="1" si="12">TODAY()</f>
        <v>44749</v>
      </c>
      <c r="K194" s="21">
        <f t="shared" ref="K194:K257" ca="1" si="13">DATEDIF(I194,J194,"M")</f>
        <v>5</v>
      </c>
      <c r="L194" s="14">
        <f t="shared" ref="L194:L257" ca="1" si="14">K194-18</f>
        <v>-13</v>
      </c>
      <c r="M194" s="15" t="str">
        <f t="shared" ref="M194:M257" ca="1" si="15">IF(L194&gt;0,"Terminado","En Arriendo")</f>
        <v>En Arriendo</v>
      </c>
      <c r="N194" s="2" t="s">
        <v>6</v>
      </c>
      <c r="O194" s="2" t="s">
        <v>7</v>
      </c>
      <c r="P194" s="1" t="e">
        <f>VLOOKUP(Q194,usuarios__5[#All],2,FALSE)</f>
        <v>#N/A</v>
      </c>
      <c r="Q194" s="2" t="s">
        <v>973</v>
      </c>
      <c r="R194" s="2"/>
      <c r="S194" s="2" t="s">
        <v>285</v>
      </c>
      <c r="T194" s="1" t="s">
        <v>2362</v>
      </c>
      <c r="U194" s="19"/>
      <c r="V194" s="19"/>
      <c r="W194" s="2" t="s">
        <v>29</v>
      </c>
      <c r="X194" s="19">
        <v>70007</v>
      </c>
      <c r="Y194" s="2" t="s">
        <v>139</v>
      </c>
      <c r="Z194" s="20" t="s">
        <v>13</v>
      </c>
      <c r="AA194" s="30" t="s">
        <v>2350</v>
      </c>
    </row>
    <row r="195" spans="1:27" x14ac:dyDescent="0.35">
      <c r="A195" s="5" t="s">
        <v>1817</v>
      </c>
      <c r="B195" s="11">
        <v>56932601981</v>
      </c>
      <c r="C195" s="6" t="s">
        <v>0</v>
      </c>
      <c r="D195" s="32">
        <v>43798</v>
      </c>
      <c r="E195" s="6" t="s">
        <v>1821</v>
      </c>
      <c r="F195" s="73" t="s">
        <v>2200</v>
      </c>
      <c r="G195" s="71" t="s">
        <v>2201</v>
      </c>
      <c r="H195" s="1" t="s">
        <v>938</v>
      </c>
      <c r="I195" s="9">
        <v>44594</v>
      </c>
      <c r="J195" s="7">
        <f t="shared" ca="1" si="12"/>
        <v>44749</v>
      </c>
      <c r="K195" s="26">
        <f t="shared" ca="1" si="13"/>
        <v>5</v>
      </c>
      <c r="L195" s="6">
        <f t="shared" ca="1" si="14"/>
        <v>-13</v>
      </c>
      <c r="M195" s="7" t="str">
        <f t="shared" ca="1" si="15"/>
        <v>En Arriendo</v>
      </c>
      <c r="N195" s="1" t="s">
        <v>6</v>
      </c>
      <c r="O195" s="1" t="s">
        <v>7</v>
      </c>
      <c r="P195" s="1" t="e">
        <f>VLOOKUP(Q195,usuarios__5[#All],2,FALSE)</f>
        <v>#N/A</v>
      </c>
      <c r="Q195" s="1" t="s">
        <v>976</v>
      </c>
      <c r="R195" s="1"/>
      <c r="S195" s="1" t="s">
        <v>977</v>
      </c>
      <c r="T195" s="1" t="s">
        <v>2371</v>
      </c>
      <c r="U195" s="11"/>
      <c r="V195" s="11"/>
      <c r="W195" s="1" t="s">
        <v>979</v>
      </c>
      <c r="X195" s="11">
        <v>130012</v>
      </c>
      <c r="Y195" s="1" t="s">
        <v>980</v>
      </c>
      <c r="Z195" s="12" t="s">
        <v>13</v>
      </c>
      <c r="AA195" s="30" t="s">
        <v>2350</v>
      </c>
    </row>
    <row r="196" spans="1:27" x14ac:dyDescent="0.35">
      <c r="A196" s="5" t="s">
        <v>1817</v>
      </c>
      <c r="B196" s="11">
        <v>56933863195</v>
      </c>
      <c r="C196" s="6" t="s">
        <v>0</v>
      </c>
      <c r="D196" s="32">
        <v>44153</v>
      </c>
      <c r="E196" s="6" t="s">
        <v>1821</v>
      </c>
      <c r="F196" s="73" t="s">
        <v>2202</v>
      </c>
      <c r="G196" s="71" t="s">
        <v>2203</v>
      </c>
      <c r="H196" s="1" t="s">
        <v>53</v>
      </c>
      <c r="I196" s="9">
        <v>44238</v>
      </c>
      <c r="J196" s="7">
        <f t="shared" ca="1" si="12"/>
        <v>44749</v>
      </c>
      <c r="K196" s="26">
        <f t="shared" ca="1" si="13"/>
        <v>16</v>
      </c>
      <c r="L196" s="6">
        <f t="shared" ca="1" si="14"/>
        <v>-2</v>
      </c>
      <c r="M196" s="7" t="str">
        <f t="shared" ca="1" si="15"/>
        <v>En Arriendo</v>
      </c>
      <c r="N196" s="1" t="s">
        <v>6</v>
      </c>
      <c r="O196" s="1" t="s">
        <v>7</v>
      </c>
      <c r="P196" s="1" t="e">
        <f>VLOOKUP(Q196,usuarios__5[#All],2,FALSE)</f>
        <v>#N/A</v>
      </c>
      <c r="Q196" s="43" t="s">
        <v>932</v>
      </c>
      <c r="R196" s="43"/>
      <c r="S196" s="1" t="s">
        <v>918</v>
      </c>
      <c r="T196" s="1" t="s">
        <v>2365</v>
      </c>
      <c r="U196" s="11"/>
      <c r="V196" s="11"/>
      <c r="W196" s="1" t="s">
        <v>153</v>
      </c>
      <c r="X196" s="11">
        <v>40002</v>
      </c>
      <c r="Y196" s="1" t="s">
        <v>10</v>
      </c>
      <c r="Z196" s="26" t="s">
        <v>13</v>
      </c>
      <c r="AA196" s="38" t="s">
        <v>2353</v>
      </c>
    </row>
    <row r="197" spans="1:27" x14ac:dyDescent="0.35">
      <c r="A197" s="5" t="s">
        <v>1817</v>
      </c>
      <c r="B197" s="19">
        <v>56933920231</v>
      </c>
      <c r="C197" s="14" t="s">
        <v>0</v>
      </c>
      <c r="D197" s="33">
        <v>43798</v>
      </c>
      <c r="E197" s="6" t="s">
        <v>1821</v>
      </c>
      <c r="F197" s="74" t="s">
        <v>2204</v>
      </c>
      <c r="G197" s="72" t="s">
        <v>2205</v>
      </c>
      <c r="H197" s="2" t="s">
        <v>16</v>
      </c>
      <c r="I197" s="17">
        <v>43798</v>
      </c>
      <c r="J197" s="7">
        <f t="shared" ca="1" si="12"/>
        <v>44749</v>
      </c>
      <c r="K197" s="21">
        <f t="shared" ca="1" si="13"/>
        <v>31</v>
      </c>
      <c r="L197" s="14">
        <f t="shared" ca="1" si="14"/>
        <v>13</v>
      </c>
      <c r="M197" s="15" t="str">
        <f t="shared" ca="1" si="15"/>
        <v>Terminado</v>
      </c>
      <c r="N197" s="2" t="s">
        <v>6</v>
      </c>
      <c r="O197" s="2" t="s">
        <v>7</v>
      </c>
      <c r="P197" s="1" t="e">
        <f>VLOOKUP(Q197,usuarios__5[#All],2,FALSE)</f>
        <v>#N/A</v>
      </c>
      <c r="Q197" s="2" t="s">
        <v>991</v>
      </c>
      <c r="R197" s="2"/>
      <c r="S197" s="2" t="s">
        <v>285</v>
      </c>
      <c r="T197" s="1" t="s">
        <v>2365</v>
      </c>
      <c r="U197" s="19"/>
      <c r="V197" s="19"/>
      <c r="W197" s="2" t="s">
        <v>992</v>
      </c>
      <c r="X197" s="19">
        <v>40002</v>
      </c>
      <c r="Y197" s="2" t="s">
        <v>10</v>
      </c>
      <c r="Z197" s="20" t="s">
        <v>13</v>
      </c>
      <c r="AA197" s="30" t="s">
        <v>2350</v>
      </c>
    </row>
    <row r="198" spans="1:27" x14ac:dyDescent="0.35">
      <c r="A198" s="5" t="s">
        <v>1817</v>
      </c>
      <c r="B198" s="11">
        <v>56940037820</v>
      </c>
      <c r="C198" s="6" t="s">
        <v>0</v>
      </c>
      <c r="D198" s="32">
        <v>43798</v>
      </c>
      <c r="E198" s="6" t="s">
        <v>1821</v>
      </c>
      <c r="F198" s="73" t="s">
        <v>2206</v>
      </c>
      <c r="G198" s="71" t="s">
        <v>2207</v>
      </c>
      <c r="H198" s="1" t="s">
        <v>938</v>
      </c>
      <c r="I198" s="9">
        <v>44594</v>
      </c>
      <c r="J198" s="7">
        <f t="shared" ca="1" si="12"/>
        <v>44749</v>
      </c>
      <c r="K198" s="26">
        <f t="shared" ca="1" si="13"/>
        <v>5</v>
      </c>
      <c r="L198" s="6">
        <f t="shared" ca="1" si="14"/>
        <v>-13</v>
      </c>
      <c r="M198" s="7" t="str">
        <f t="shared" ca="1" si="15"/>
        <v>En Arriendo</v>
      </c>
      <c r="N198" s="1" t="s">
        <v>6</v>
      </c>
      <c r="O198" s="1" t="s">
        <v>7</v>
      </c>
      <c r="P198" s="1">
        <f>VLOOKUP(Q198,usuarios__5[#All],2,FALSE)</f>
        <v>388</v>
      </c>
      <c r="Q198" s="43" t="s">
        <v>205</v>
      </c>
      <c r="R198" s="43"/>
      <c r="S198" s="1" t="s">
        <v>206</v>
      </c>
      <c r="T198" s="1" t="s">
        <v>2365</v>
      </c>
      <c r="U198" s="11"/>
      <c r="V198" s="11"/>
      <c r="W198" s="1" t="s">
        <v>56</v>
      </c>
      <c r="X198" s="11">
        <v>120004</v>
      </c>
      <c r="Y198" s="1" t="s">
        <v>207</v>
      </c>
      <c r="Z198" s="12" t="s">
        <v>13</v>
      </c>
      <c r="AA198" s="38" t="s">
        <v>2353</v>
      </c>
    </row>
    <row r="199" spans="1:27" x14ac:dyDescent="0.35">
      <c r="A199" s="5" t="s">
        <v>1817</v>
      </c>
      <c r="B199" s="19">
        <v>56940037821</v>
      </c>
      <c r="C199" s="14" t="s">
        <v>0</v>
      </c>
      <c r="D199" s="33">
        <v>43805</v>
      </c>
      <c r="E199" s="6" t="s">
        <v>1821</v>
      </c>
      <c r="F199" s="74" t="s">
        <v>2208</v>
      </c>
      <c r="G199" s="72" t="s">
        <v>2209</v>
      </c>
      <c r="H199" s="2" t="s">
        <v>16</v>
      </c>
      <c r="I199" s="17">
        <v>43805</v>
      </c>
      <c r="J199" s="7">
        <f t="shared" ca="1" si="12"/>
        <v>44749</v>
      </c>
      <c r="K199" s="21">
        <f t="shared" ca="1" si="13"/>
        <v>31</v>
      </c>
      <c r="L199" s="14">
        <f t="shared" ca="1" si="14"/>
        <v>13</v>
      </c>
      <c r="M199" s="15" t="str">
        <f t="shared" ca="1" si="15"/>
        <v>Terminado</v>
      </c>
      <c r="N199" s="2" t="s">
        <v>6</v>
      </c>
      <c r="O199" s="2" t="s">
        <v>7</v>
      </c>
      <c r="P199" s="1" t="e">
        <f>VLOOKUP(Q199,usuarios__5[#All],2,FALSE)</f>
        <v>#N/A</v>
      </c>
      <c r="Q199" s="2" t="s">
        <v>997</v>
      </c>
      <c r="R199" s="2"/>
      <c r="S199" s="2" t="s">
        <v>105</v>
      </c>
      <c r="T199" s="1" t="s">
        <v>2359</v>
      </c>
      <c r="U199" s="19"/>
      <c r="V199" s="19"/>
      <c r="W199" s="2" t="s">
        <v>180</v>
      </c>
      <c r="X199" s="19">
        <v>50001</v>
      </c>
      <c r="Y199" s="2" t="s">
        <v>108</v>
      </c>
      <c r="Z199" s="20" t="s">
        <v>13</v>
      </c>
      <c r="AA199" s="38" t="s">
        <v>2353</v>
      </c>
    </row>
    <row r="200" spans="1:27" x14ac:dyDescent="0.35">
      <c r="A200" s="5" t="s">
        <v>1817</v>
      </c>
      <c r="B200" s="11">
        <v>56940102380</v>
      </c>
      <c r="C200" s="6" t="s">
        <v>0</v>
      </c>
      <c r="D200" s="32">
        <v>43788</v>
      </c>
      <c r="E200" s="6" t="s">
        <v>1821</v>
      </c>
      <c r="F200" s="73" t="s">
        <v>2210</v>
      </c>
      <c r="G200" s="71" t="s">
        <v>2211</v>
      </c>
      <c r="H200" s="1" t="s">
        <v>938</v>
      </c>
      <c r="I200" s="9">
        <v>44594</v>
      </c>
      <c r="J200" s="7">
        <f t="shared" ca="1" si="12"/>
        <v>44749</v>
      </c>
      <c r="K200" s="26">
        <f t="shared" ca="1" si="13"/>
        <v>5</v>
      </c>
      <c r="L200" s="6">
        <f t="shared" ca="1" si="14"/>
        <v>-13</v>
      </c>
      <c r="M200" s="7" t="str">
        <f t="shared" ca="1" si="15"/>
        <v>En Arriendo</v>
      </c>
      <c r="N200" s="1" t="s">
        <v>6</v>
      </c>
      <c r="O200" s="1" t="s">
        <v>7</v>
      </c>
      <c r="P200" s="1" t="e">
        <f>VLOOKUP(Q200,usuarios__5[#All],2,FALSE)</f>
        <v>#N/A</v>
      </c>
      <c r="Q200" s="1" t="s">
        <v>1000</v>
      </c>
      <c r="R200" s="1"/>
      <c r="S200" s="1" t="s">
        <v>105</v>
      </c>
      <c r="T200" s="1" t="s">
        <v>2362</v>
      </c>
      <c r="U200" s="11"/>
      <c r="V200" s="11"/>
      <c r="W200" s="1" t="s">
        <v>553</v>
      </c>
      <c r="X200" s="11">
        <v>80007</v>
      </c>
      <c r="Y200" s="1" t="s">
        <v>589</v>
      </c>
      <c r="Z200" s="12" t="s">
        <v>13</v>
      </c>
      <c r="AA200" s="30" t="s">
        <v>2350</v>
      </c>
    </row>
    <row r="201" spans="1:27" x14ac:dyDescent="0.35">
      <c r="A201" s="5" t="s">
        <v>1817</v>
      </c>
      <c r="B201" s="19">
        <v>56940173068</v>
      </c>
      <c r="C201" s="14" t="s">
        <v>0</v>
      </c>
      <c r="D201" s="33">
        <v>43937</v>
      </c>
      <c r="E201" s="6" t="s">
        <v>1821</v>
      </c>
      <c r="F201" s="74" t="s">
        <v>2212</v>
      </c>
      <c r="G201" s="72" t="s">
        <v>2213</v>
      </c>
      <c r="H201" s="2" t="s">
        <v>53</v>
      </c>
      <c r="I201" s="17">
        <v>44238</v>
      </c>
      <c r="J201" s="7">
        <f t="shared" ca="1" si="12"/>
        <v>44749</v>
      </c>
      <c r="K201" s="21">
        <f t="shared" ca="1" si="13"/>
        <v>16</v>
      </c>
      <c r="L201" s="14">
        <f t="shared" ca="1" si="14"/>
        <v>-2</v>
      </c>
      <c r="M201" s="15" t="str">
        <f t="shared" ca="1" si="15"/>
        <v>En Arriendo</v>
      </c>
      <c r="N201" s="2" t="s">
        <v>6</v>
      </c>
      <c r="O201" s="2" t="s">
        <v>7</v>
      </c>
      <c r="P201" s="1" t="e">
        <f>VLOOKUP(Q201,usuarios__5[#All],2,FALSE)</f>
        <v>#N/A</v>
      </c>
      <c r="Q201" s="2" t="s">
        <v>1003</v>
      </c>
      <c r="R201" s="2"/>
      <c r="S201" s="2" t="s">
        <v>125</v>
      </c>
      <c r="T201" s="1" t="s">
        <v>2362</v>
      </c>
      <c r="U201" s="19"/>
      <c r="V201" s="19"/>
      <c r="W201" s="2" t="s">
        <v>1004</v>
      </c>
      <c r="X201" s="19">
        <v>70001</v>
      </c>
      <c r="Y201" s="2" t="s">
        <v>139</v>
      </c>
      <c r="Z201" s="20" t="s">
        <v>13</v>
      </c>
      <c r="AA201" s="38" t="s">
        <v>2353</v>
      </c>
    </row>
    <row r="202" spans="1:27" x14ac:dyDescent="0.35">
      <c r="A202" s="5" t="s">
        <v>1817</v>
      </c>
      <c r="B202" s="11">
        <v>56940438534</v>
      </c>
      <c r="C202" s="6" t="s">
        <v>0</v>
      </c>
      <c r="D202" s="32">
        <v>43805</v>
      </c>
      <c r="E202" s="6" t="s">
        <v>1821</v>
      </c>
      <c r="F202" s="73" t="s">
        <v>2214</v>
      </c>
      <c r="G202" s="71" t="s">
        <v>2215</v>
      </c>
      <c r="H202" s="1" t="s">
        <v>16</v>
      </c>
      <c r="I202" s="9">
        <v>43805</v>
      </c>
      <c r="J202" s="7">
        <f t="shared" ca="1" si="12"/>
        <v>44749</v>
      </c>
      <c r="K202" s="26">
        <f t="shared" ca="1" si="13"/>
        <v>31</v>
      </c>
      <c r="L202" s="6">
        <f t="shared" ca="1" si="14"/>
        <v>13</v>
      </c>
      <c r="M202" s="7" t="str">
        <f t="shared" ca="1" si="15"/>
        <v>Terminado</v>
      </c>
      <c r="N202" s="1" t="s">
        <v>6</v>
      </c>
      <c r="O202" s="1" t="s">
        <v>7</v>
      </c>
      <c r="P202" s="1">
        <f>VLOOKUP(Q202,usuarios__5[#All],2,FALSE)</f>
        <v>229</v>
      </c>
      <c r="Q202" s="1" t="s">
        <v>1007</v>
      </c>
      <c r="R202" s="1"/>
      <c r="S202" s="1" t="s">
        <v>105</v>
      </c>
      <c r="T202" s="1" t="s">
        <v>2365</v>
      </c>
      <c r="U202" s="11"/>
      <c r="V202" s="11"/>
      <c r="W202" s="1" t="s">
        <v>1008</v>
      </c>
      <c r="X202" s="11">
        <v>40002</v>
      </c>
      <c r="Y202" s="1" t="s">
        <v>10</v>
      </c>
      <c r="Z202" s="12" t="s">
        <v>13</v>
      </c>
      <c r="AA202" s="38" t="s">
        <v>2353</v>
      </c>
    </row>
    <row r="203" spans="1:27" x14ac:dyDescent="0.35">
      <c r="A203" s="5" t="s">
        <v>1817</v>
      </c>
      <c r="B203" s="19">
        <v>56940438540</v>
      </c>
      <c r="C203" s="14" t="s">
        <v>0</v>
      </c>
      <c r="D203" s="33">
        <v>44064</v>
      </c>
      <c r="E203" s="6" t="s">
        <v>1821</v>
      </c>
      <c r="F203" s="74" t="s">
        <v>2216</v>
      </c>
      <c r="G203" s="72" t="s">
        <v>2217</v>
      </c>
      <c r="H203" s="2" t="s">
        <v>1011</v>
      </c>
      <c r="I203" s="17">
        <v>44064</v>
      </c>
      <c r="J203" s="7">
        <f t="shared" ca="1" si="12"/>
        <v>44749</v>
      </c>
      <c r="K203" s="21">
        <f t="shared" ca="1" si="13"/>
        <v>22</v>
      </c>
      <c r="L203" s="14">
        <f t="shared" ca="1" si="14"/>
        <v>4</v>
      </c>
      <c r="M203" s="15" t="str">
        <f t="shared" ca="1" si="15"/>
        <v>Terminado</v>
      </c>
      <c r="N203" s="2" t="s">
        <v>6</v>
      </c>
      <c r="O203" s="2" t="s">
        <v>7</v>
      </c>
      <c r="P203" s="1">
        <f>VLOOKUP(Q203,usuarios__5[#All],2,FALSE)</f>
        <v>328</v>
      </c>
      <c r="Q203" s="2" t="s">
        <v>1012</v>
      </c>
      <c r="R203" s="2"/>
      <c r="S203" s="2" t="s">
        <v>42</v>
      </c>
      <c r="T203" s="1" t="s">
        <v>2358</v>
      </c>
      <c r="U203" s="19"/>
      <c r="V203" s="19"/>
      <c r="W203" s="2" t="s">
        <v>557</v>
      </c>
      <c r="X203" s="19">
        <v>60001</v>
      </c>
      <c r="Y203" s="2" t="s">
        <v>558</v>
      </c>
      <c r="Z203" s="20" t="s">
        <v>13</v>
      </c>
      <c r="AA203" s="38" t="s">
        <v>2353</v>
      </c>
    </row>
    <row r="204" spans="1:27" x14ac:dyDescent="0.35">
      <c r="A204" s="5" t="s">
        <v>1817</v>
      </c>
      <c r="B204" s="11">
        <v>56941291582</v>
      </c>
      <c r="C204" s="6" t="s">
        <v>0</v>
      </c>
      <c r="D204" s="32">
        <v>44243</v>
      </c>
      <c r="E204" s="6" t="s">
        <v>1821</v>
      </c>
      <c r="F204" s="73" t="s">
        <v>2218</v>
      </c>
      <c r="G204" s="71" t="s">
        <v>2219</v>
      </c>
      <c r="H204" s="1" t="s">
        <v>1015</v>
      </c>
      <c r="I204" s="9">
        <v>44243</v>
      </c>
      <c r="J204" s="7">
        <f t="shared" ca="1" si="12"/>
        <v>44749</v>
      </c>
      <c r="K204" s="26">
        <f t="shared" ca="1" si="13"/>
        <v>16</v>
      </c>
      <c r="L204" s="6">
        <f t="shared" ca="1" si="14"/>
        <v>-2</v>
      </c>
      <c r="M204" s="7" t="str">
        <f t="shared" ca="1" si="15"/>
        <v>En Arriendo</v>
      </c>
      <c r="N204" s="1" t="s">
        <v>542</v>
      </c>
      <c r="O204" s="1" t="s">
        <v>7</v>
      </c>
      <c r="P204" s="1" t="e">
        <f>VLOOKUP(Q204,usuarios__5[#All],2,FALSE)</f>
        <v>#N/A</v>
      </c>
      <c r="Q204" s="1" t="s">
        <v>1016</v>
      </c>
      <c r="R204" s="1"/>
      <c r="S204" s="1" t="s">
        <v>285</v>
      </c>
      <c r="T204" s="1" t="s">
        <v>2365</v>
      </c>
      <c r="U204" s="11"/>
      <c r="V204" s="11"/>
      <c r="W204" s="1" t="s">
        <v>68</v>
      </c>
      <c r="X204" s="11">
        <v>40002</v>
      </c>
      <c r="Y204" s="1" t="s">
        <v>10</v>
      </c>
      <c r="Z204" s="12" t="s">
        <v>13</v>
      </c>
      <c r="AA204" s="30" t="s">
        <v>2350</v>
      </c>
    </row>
    <row r="205" spans="1:27" x14ac:dyDescent="0.35">
      <c r="A205" s="5" t="s">
        <v>1817</v>
      </c>
      <c r="B205" s="11">
        <v>56941317971</v>
      </c>
      <c r="C205" s="6" t="s">
        <v>0</v>
      </c>
      <c r="D205" s="32">
        <v>44243</v>
      </c>
      <c r="E205" s="6" t="s">
        <v>1821</v>
      </c>
      <c r="F205" s="73" t="s">
        <v>2220</v>
      </c>
      <c r="G205" s="71" t="s">
        <v>2221</v>
      </c>
      <c r="H205" s="1" t="s">
        <v>1015</v>
      </c>
      <c r="I205" s="9">
        <v>44243</v>
      </c>
      <c r="J205" s="7">
        <f t="shared" ca="1" si="12"/>
        <v>44749</v>
      </c>
      <c r="K205" s="26">
        <f t="shared" ca="1" si="13"/>
        <v>16</v>
      </c>
      <c r="L205" s="6">
        <f t="shared" ca="1" si="14"/>
        <v>-2</v>
      </c>
      <c r="M205" s="7" t="str">
        <f t="shared" ca="1" si="15"/>
        <v>En Arriendo</v>
      </c>
      <c r="N205" s="1" t="s">
        <v>542</v>
      </c>
      <c r="O205" s="1" t="s">
        <v>7</v>
      </c>
      <c r="P205" s="1" t="e">
        <f>VLOOKUP(Q205,usuarios__5[#All],2,FALSE)</f>
        <v>#N/A</v>
      </c>
      <c r="Q205" s="1" t="s">
        <v>495</v>
      </c>
      <c r="R205" s="1"/>
      <c r="S205" s="1" t="s">
        <v>125</v>
      </c>
      <c r="T205" s="1" t="s">
        <v>2365</v>
      </c>
      <c r="U205" s="11"/>
      <c r="V205" s="11"/>
      <c r="W205" s="1" t="s">
        <v>1022</v>
      </c>
      <c r="X205" s="11">
        <v>40002</v>
      </c>
      <c r="Y205" s="1" t="s">
        <v>10</v>
      </c>
      <c r="Z205" s="12" t="s">
        <v>13</v>
      </c>
      <c r="AA205" s="30" t="s">
        <v>2350</v>
      </c>
    </row>
    <row r="206" spans="1:27" x14ac:dyDescent="0.35">
      <c r="A206" s="5" t="s">
        <v>1817</v>
      </c>
      <c r="B206" s="11">
        <v>56942132983</v>
      </c>
      <c r="C206" s="6" t="s">
        <v>0</v>
      </c>
      <c r="D206" s="32">
        <v>44055</v>
      </c>
      <c r="E206" s="6" t="s">
        <v>1821</v>
      </c>
      <c r="F206" s="73" t="s">
        <v>2222</v>
      </c>
      <c r="G206" s="71" t="s">
        <v>2223</v>
      </c>
      <c r="H206" s="1" t="s">
        <v>53</v>
      </c>
      <c r="I206" s="9">
        <v>44055</v>
      </c>
      <c r="J206" s="7">
        <f t="shared" ca="1" si="12"/>
        <v>44749</v>
      </c>
      <c r="K206" s="26">
        <f t="shared" ca="1" si="13"/>
        <v>22</v>
      </c>
      <c r="L206" s="6">
        <f t="shared" ca="1" si="14"/>
        <v>4</v>
      </c>
      <c r="M206" s="7" t="str">
        <f t="shared" ca="1" si="15"/>
        <v>Terminado</v>
      </c>
      <c r="N206" s="1" t="s">
        <v>6</v>
      </c>
      <c r="O206" s="1" t="s">
        <v>7</v>
      </c>
      <c r="P206" s="1">
        <f>VLOOKUP(Q206,usuarios__5[#All],2,FALSE)</f>
        <v>281</v>
      </c>
      <c r="Q206" s="1" t="s">
        <v>1027</v>
      </c>
      <c r="R206" s="1"/>
      <c r="S206" s="1" t="s">
        <v>285</v>
      </c>
      <c r="T206" s="1" t="s">
        <v>2362</v>
      </c>
      <c r="U206" s="11"/>
      <c r="V206" s="11"/>
      <c r="W206" s="1" t="s">
        <v>944</v>
      </c>
      <c r="X206" s="11">
        <v>70007</v>
      </c>
      <c r="Y206" s="1" t="s">
        <v>139</v>
      </c>
      <c r="Z206" s="12" t="s">
        <v>13</v>
      </c>
      <c r="AA206" s="38" t="s">
        <v>2353</v>
      </c>
    </row>
    <row r="207" spans="1:27" x14ac:dyDescent="0.35">
      <c r="A207" s="5" t="s">
        <v>1817</v>
      </c>
      <c r="B207" s="19">
        <v>56942132985</v>
      </c>
      <c r="C207" s="14" t="s">
        <v>0</v>
      </c>
      <c r="D207" s="33">
        <v>43677</v>
      </c>
      <c r="E207" s="6" t="s">
        <v>1821</v>
      </c>
      <c r="F207" s="74" t="s">
        <v>2224</v>
      </c>
      <c r="G207" s="72" t="s">
        <v>2225</v>
      </c>
      <c r="H207" s="2" t="s">
        <v>938</v>
      </c>
      <c r="I207" s="17">
        <v>44594</v>
      </c>
      <c r="J207" s="7">
        <f t="shared" ca="1" si="12"/>
        <v>44749</v>
      </c>
      <c r="K207" s="21">
        <f t="shared" ca="1" si="13"/>
        <v>5</v>
      </c>
      <c r="L207" s="14">
        <f t="shared" ca="1" si="14"/>
        <v>-13</v>
      </c>
      <c r="M207" s="15" t="str">
        <f t="shared" ca="1" si="15"/>
        <v>En Arriendo</v>
      </c>
      <c r="N207" s="2" t="s">
        <v>6</v>
      </c>
      <c r="O207" s="2" t="s">
        <v>7</v>
      </c>
      <c r="P207" s="1" t="e">
        <f>VLOOKUP(Q207,usuarios__5[#All],2,FALSE)</f>
        <v>#N/A</v>
      </c>
      <c r="Q207" s="2" t="s">
        <v>446</v>
      </c>
      <c r="R207" s="2"/>
      <c r="S207" s="2" t="s">
        <v>285</v>
      </c>
      <c r="T207" s="1" t="s">
        <v>2362</v>
      </c>
      <c r="U207" s="19"/>
      <c r="V207" s="19"/>
      <c r="W207" s="2" t="s">
        <v>553</v>
      </c>
      <c r="X207" s="19">
        <v>70002</v>
      </c>
      <c r="Y207" s="2" t="s">
        <v>139</v>
      </c>
      <c r="Z207" s="20" t="s">
        <v>13</v>
      </c>
      <c r="AA207" s="30" t="s">
        <v>2350</v>
      </c>
    </row>
    <row r="208" spans="1:27" x14ac:dyDescent="0.35">
      <c r="A208" s="5" t="s">
        <v>1817</v>
      </c>
      <c r="B208" s="11">
        <v>56942132986</v>
      </c>
      <c r="C208" s="6" t="s">
        <v>0</v>
      </c>
      <c r="D208" s="32">
        <v>43707</v>
      </c>
      <c r="E208" s="6" t="s">
        <v>1821</v>
      </c>
      <c r="F208" s="73" t="s">
        <v>2226</v>
      </c>
      <c r="G208" s="71" t="s">
        <v>2227</v>
      </c>
      <c r="H208" s="1" t="s">
        <v>938</v>
      </c>
      <c r="I208" s="9">
        <v>44594</v>
      </c>
      <c r="J208" s="7">
        <f t="shared" ca="1" si="12"/>
        <v>44749</v>
      </c>
      <c r="K208" s="26">
        <f t="shared" ca="1" si="13"/>
        <v>5</v>
      </c>
      <c r="L208" s="6">
        <f t="shared" ca="1" si="14"/>
        <v>-13</v>
      </c>
      <c r="M208" s="7" t="str">
        <f t="shared" ca="1" si="15"/>
        <v>En Arriendo</v>
      </c>
      <c r="N208" s="1" t="s">
        <v>6</v>
      </c>
      <c r="O208" s="1" t="s">
        <v>7</v>
      </c>
      <c r="P208" s="1">
        <f>VLOOKUP(Q208,usuarios__5[#All],2,FALSE)</f>
        <v>232</v>
      </c>
      <c r="Q208" s="1" t="s">
        <v>1032</v>
      </c>
      <c r="R208" s="1"/>
      <c r="S208" s="1" t="s">
        <v>125</v>
      </c>
      <c r="T208" s="2" t="s">
        <v>2361</v>
      </c>
      <c r="U208" s="11"/>
      <c r="V208" s="11"/>
      <c r="W208" s="1" t="s">
        <v>1033</v>
      </c>
      <c r="X208" s="11">
        <v>40002</v>
      </c>
      <c r="Y208" s="1" t="s">
        <v>10</v>
      </c>
      <c r="Z208" s="12" t="s">
        <v>13</v>
      </c>
      <c r="AA208" s="38" t="s">
        <v>2353</v>
      </c>
    </row>
    <row r="209" spans="1:27" x14ac:dyDescent="0.35">
      <c r="A209" s="5" t="s">
        <v>1817</v>
      </c>
      <c r="B209" s="11">
        <v>56944129259</v>
      </c>
      <c r="C209" s="6" t="s">
        <v>0</v>
      </c>
      <c r="D209" s="32">
        <v>43798</v>
      </c>
      <c r="E209" s="6" t="s">
        <v>1821</v>
      </c>
      <c r="F209" s="73" t="s">
        <v>2228</v>
      </c>
      <c r="G209" s="71" t="s">
        <v>2229</v>
      </c>
      <c r="H209" s="1" t="s">
        <v>938</v>
      </c>
      <c r="I209" s="9">
        <v>44594</v>
      </c>
      <c r="J209" s="7">
        <f t="shared" ca="1" si="12"/>
        <v>44749</v>
      </c>
      <c r="K209" s="26">
        <f t="shared" ca="1" si="13"/>
        <v>5</v>
      </c>
      <c r="L209" s="6">
        <f t="shared" ca="1" si="14"/>
        <v>-13</v>
      </c>
      <c r="M209" s="7" t="str">
        <f t="shared" ca="1" si="15"/>
        <v>En Arriendo</v>
      </c>
      <c r="N209" s="1" t="s">
        <v>6</v>
      </c>
      <c r="O209" s="1" t="s">
        <v>7</v>
      </c>
      <c r="P209" s="1">
        <f>VLOOKUP(Q209,usuarios__5[#All],2,FALSE)</f>
        <v>318</v>
      </c>
      <c r="Q209" s="43" t="s">
        <v>11</v>
      </c>
      <c r="R209" s="43"/>
      <c r="S209" s="1" t="s">
        <v>55</v>
      </c>
      <c r="T209" s="1" t="s">
        <v>2365</v>
      </c>
      <c r="U209" s="11"/>
      <c r="V209" s="11"/>
      <c r="W209" s="1" t="s">
        <v>11</v>
      </c>
      <c r="X209" s="11">
        <v>120001</v>
      </c>
      <c r="Y209" s="1" t="s">
        <v>57</v>
      </c>
      <c r="Z209" s="12" t="s">
        <v>13</v>
      </c>
      <c r="AA209" s="30" t="s">
        <v>2350</v>
      </c>
    </row>
    <row r="210" spans="1:27" x14ac:dyDescent="0.35">
      <c r="A210" s="5" t="s">
        <v>1817</v>
      </c>
      <c r="B210" s="19">
        <v>56944129265</v>
      </c>
      <c r="C210" s="14" t="s">
        <v>0</v>
      </c>
      <c r="D210" s="33">
        <v>44156</v>
      </c>
      <c r="E210" s="6" t="s">
        <v>1821</v>
      </c>
      <c r="F210" s="74" t="s">
        <v>2230</v>
      </c>
      <c r="G210" s="72" t="s">
        <v>2231</v>
      </c>
      <c r="H210" s="2" t="s">
        <v>53</v>
      </c>
      <c r="I210" s="17">
        <v>44156</v>
      </c>
      <c r="J210" s="7">
        <f t="shared" ca="1" si="12"/>
        <v>44749</v>
      </c>
      <c r="K210" s="21">
        <f t="shared" ca="1" si="13"/>
        <v>19</v>
      </c>
      <c r="L210" s="14">
        <f t="shared" ca="1" si="14"/>
        <v>1</v>
      </c>
      <c r="M210" s="15" t="str">
        <f t="shared" ca="1" si="15"/>
        <v>Terminado</v>
      </c>
      <c r="N210" s="2" t="s">
        <v>455</v>
      </c>
      <c r="O210" s="2" t="s">
        <v>7</v>
      </c>
      <c r="P210" s="1">
        <f>VLOOKUP(Q210,usuarios__5[#All],2,FALSE)</f>
        <v>356</v>
      </c>
      <c r="Q210" s="2" t="s">
        <v>1041</v>
      </c>
      <c r="R210" s="2"/>
      <c r="S210" s="2" t="s">
        <v>42</v>
      </c>
      <c r="T210" s="2" t="s">
        <v>2357</v>
      </c>
      <c r="U210" s="19"/>
      <c r="V210" s="19"/>
      <c r="W210" s="2" t="s">
        <v>1043</v>
      </c>
      <c r="X210" s="19">
        <v>90002</v>
      </c>
      <c r="Y210" s="2" t="s">
        <v>322</v>
      </c>
      <c r="Z210" s="20" t="s">
        <v>13</v>
      </c>
      <c r="AA210" s="30" t="s">
        <v>2350</v>
      </c>
    </row>
    <row r="211" spans="1:27" x14ac:dyDescent="0.35">
      <c r="A211" s="5" t="s">
        <v>1817</v>
      </c>
      <c r="B211" s="19">
        <v>56944229631</v>
      </c>
      <c r="C211" s="14" t="s">
        <v>0</v>
      </c>
      <c r="D211" s="33">
        <v>43706</v>
      </c>
      <c r="E211" s="6" t="s">
        <v>1821</v>
      </c>
      <c r="F211" s="74" t="s">
        <v>2232</v>
      </c>
      <c r="G211" s="72" t="s">
        <v>2233</v>
      </c>
      <c r="H211" s="2" t="s">
        <v>270</v>
      </c>
      <c r="I211" s="17">
        <v>44237</v>
      </c>
      <c r="J211" s="7">
        <f t="shared" ca="1" si="12"/>
        <v>44749</v>
      </c>
      <c r="K211" s="21">
        <f t="shared" ca="1" si="13"/>
        <v>16</v>
      </c>
      <c r="L211" s="14">
        <f t="shared" ca="1" si="14"/>
        <v>-2</v>
      </c>
      <c r="M211" s="15" t="str">
        <f t="shared" ca="1" si="15"/>
        <v>En Arriendo</v>
      </c>
      <c r="N211" s="2" t="s">
        <v>542</v>
      </c>
      <c r="O211" s="2" t="s">
        <v>7</v>
      </c>
      <c r="P211" s="1" t="e">
        <f>VLOOKUP(Q211,usuarios__5[#All],2,FALSE)</f>
        <v>#N/A</v>
      </c>
      <c r="Q211" s="2" t="s">
        <v>1049</v>
      </c>
      <c r="R211" s="2"/>
      <c r="S211" s="2" t="s">
        <v>42</v>
      </c>
      <c r="T211" s="2" t="s">
        <v>2366</v>
      </c>
      <c r="U211" s="19"/>
      <c r="V211" s="19"/>
      <c r="W211" s="2" t="s">
        <v>708</v>
      </c>
      <c r="X211" s="19">
        <v>110001</v>
      </c>
      <c r="Y211" s="2" t="s">
        <v>709</v>
      </c>
      <c r="Z211" s="20" t="s">
        <v>13</v>
      </c>
      <c r="AA211" s="30" t="s">
        <v>2350</v>
      </c>
    </row>
    <row r="212" spans="1:27" x14ac:dyDescent="0.35">
      <c r="A212" s="5" t="s">
        <v>1817</v>
      </c>
      <c r="B212" s="11">
        <v>56944374802</v>
      </c>
      <c r="C212" s="6" t="s">
        <v>0</v>
      </c>
      <c r="D212" s="32">
        <v>43788</v>
      </c>
      <c r="E212" s="6" t="s">
        <v>1821</v>
      </c>
      <c r="F212" s="73" t="s">
        <v>2234</v>
      </c>
      <c r="G212" s="71" t="s">
        <v>2235</v>
      </c>
      <c r="H212" s="1" t="s">
        <v>938</v>
      </c>
      <c r="I212" s="9">
        <v>44594</v>
      </c>
      <c r="J212" s="7">
        <f t="shared" ca="1" si="12"/>
        <v>44749</v>
      </c>
      <c r="K212" s="26">
        <f t="shared" ca="1" si="13"/>
        <v>5</v>
      </c>
      <c r="L212" s="6">
        <f t="shared" ca="1" si="14"/>
        <v>-13</v>
      </c>
      <c r="M212" s="7" t="str">
        <f t="shared" ca="1" si="15"/>
        <v>En Arriendo</v>
      </c>
      <c r="N212" s="1" t="s">
        <v>6</v>
      </c>
      <c r="O212" s="1" t="s">
        <v>7</v>
      </c>
      <c r="P212" s="1">
        <f>VLOOKUP(Q212,usuarios__5[#All],2,FALSE)</f>
        <v>268</v>
      </c>
      <c r="Q212" s="1" t="s">
        <v>1052</v>
      </c>
      <c r="R212" s="1"/>
      <c r="S212" s="1" t="s">
        <v>105</v>
      </c>
      <c r="T212" s="1" t="s">
        <v>2359</v>
      </c>
      <c r="U212" s="11"/>
      <c r="V212" s="11"/>
      <c r="W212" s="1" t="s">
        <v>180</v>
      </c>
      <c r="X212" s="11">
        <v>50001</v>
      </c>
      <c r="Y212" s="1" t="s">
        <v>108</v>
      </c>
      <c r="Z212" s="12" t="s">
        <v>13</v>
      </c>
      <c r="AA212" s="38" t="s">
        <v>2353</v>
      </c>
    </row>
    <row r="213" spans="1:27" x14ac:dyDescent="0.35">
      <c r="A213" s="5" t="s">
        <v>1817</v>
      </c>
      <c r="B213" s="19">
        <v>56944440512</v>
      </c>
      <c r="C213" s="14" t="s">
        <v>0</v>
      </c>
      <c r="D213" s="33">
        <v>43966</v>
      </c>
      <c r="E213" s="6" t="s">
        <v>1821</v>
      </c>
      <c r="F213" s="74" t="s">
        <v>2236</v>
      </c>
      <c r="G213" s="72" t="s">
        <v>2237</v>
      </c>
      <c r="H213" s="2" t="s">
        <v>938</v>
      </c>
      <c r="I213" s="17">
        <v>44594</v>
      </c>
      <c r="J213" s="7">
        <f t="shared" ca="1" si="12"/>
        <v>44749</v>
      </c>
      <c r="K213" s="21">
        <f t="shared" ca="1" si="13"/>
        <v>5</v>
      </c>
      <c r="L213" s="14">
        <f t="shared" ca="1" si="14"/>
        <v>-13</v>
      </c>
      <c r="M213" s="15" t="str">
        <f t="shared" ca="1" si="15"/>
        <v>En Arriendo</v>
      </c>
      <c r="N213" s="2" t="s">
        <v>6</v>
      </c>
      <c r="O213" s="2" t="s">
        <v>7</v>
      </c>
      <c r="P213" s="1" t="e">
        <f>VLOOKUP(Q213,usuarios__5[#All],2,FALSE)</f>
        <v>#N/A</v>
      </c>
      <c r="Q213" s="2" t="s">
        <v>1055</v>
      </c>
      <c r="R213" s="2"/>
      <c r="S213" s="2" t="s">
        <v>285</v>
      </c>
      <c r="T213" s="2" t="s">
        <v>2361</v>
      </c>
      <c r="U213" s="19"/>
      <c r="V213" s="19"/>
      <c r="W213" s="2" t="s">
        <v>1033</v>
      </c>
      <c r="X213" s="19">
        <v>80006</v>
      </c>
      <c r="Y213" s="2" t="s">
        <v>199</v>
      </c>
      <c r="Z213" s="20" t="s">
        <v>13</v>
      </c>
      <c r="AA213" s="38" t="s">
        <v>2353</v>
      </c>
    </row>
    <row r="214" spans="1:27" x14ac:dyDescent="0.35">
      <c r="A214" s="5" t="s">
        <v>1817</v>
      </c>
      <c r="B214" s="11">
        <v>56944440519</v>
      </c>
      <c r="C214" s="6" t="s">
        <v>0</v>
      </c>
      <c r="D214" s="32">
        <v>43886</v>
      </c>
      <c r="E214" s="6" t="s">
        <v>1821</v>
      </c>
      <c r="F214" s="73" t="s">
        <v>2238</v>
      </c>
      <c r="G214" s="71" t="s">
        <v>2239</v>
      </c>
      <c r="H214" s="1" t="s">
        <v>938</v>
      </c>
      <c r="I214" s="9">
        <v>44594</v>
      </c>
      <c r="J214" s="7">
        <f t="shared" ca="1" si="12"/>
        <v>44749</v>
      </c>
      <c r="K214" s="26">
        <f t="shared" ca="1" si="13"/>
        <v>5</v>
      </c>
      <c r="L214" s="6">
        <f t="shared" ca="1" si="14"/>
        <v>-13</v>
      </c>
      <c r="M214" s="7" t="str">
        <f t="shared" ca="1" si="15"/>
        <v>En Arriendo</v>
      </c>
      <c r="N214" s="1" t="s">
        <v>6</v>
      </c>
      <c r="O214" s="1" t="s">
        <v>7</v>
      </c>
      <c r="P214" s="1">
        <f>VLOOKUP(Q214,usuarios__5[#All],2,FALSE)</f>
        <v>258</v>
      </c>
      <c r="Q214" s="46" t="s">
        <v>1058</v>
      </c>
      <c r="R214" s="46"/>
      <c r="S214" s="1" t="s">
        <v>492</v>
      </c>
      <c r="T214" s="2" t="s">
        <v>2361</v>
      </c>
      <c r="U214" s="11"/>
      <c r="V214" s="11"/>
      <c r="W214" s="1" t="s">
        <v>1059</v>
      </c>
      <c r="X214" s="11">
        <v>80002</v>
      </c>
      <c r="Y214" s="1" t="s">
        <v>199</v>
      </c>
      <c r="Z214" s="12" t="s">
        <v>13</v>
      </c>
      <c r="AA214" s="38" t="s">
        <v>2353</v>
      </c>
    </row>
    <row r="215" spans="1:27" x14ac:dyDescent="0.35">
      <c r="A215" s="5" t="s">
        <v>1817</v>
      </c>
      <c r="B215" s="19">
        <v>56944895581</v>
      </c>
      <c r="C215" s="14" t="s">
        <v>0</v>
      </c>
      <c r="D215" s="33">
        <v>44055</v>
      </c>
      <c r="E215" s="6" t="s">
        <v>1821</v>
      </c>
      <c r="F215" s="74" t="s">
        <v>2240</v>
      </c>
      <c r="G215" s="72" t="s">
        <v>2241</v>
      </c>
      <c r="H215" s="2" t="s">
        <v>1011</v>
      </c>
      <c r="I215" s="17">
        <v>44055</v>
      </c>
      <c r="J215" s="7">
        <f t="shared" ca="1" si="12"/>
        <v>44749</v>
      </c>
      <c r="K215" s="21">
        <f t="shared" ca="1" si="13"/>
        <v>22</v>
      </c>
      <c r="L215" s="14">
        <f t="shared" ca="1" si="14"/>
        <v>4</v>
      </c>
      <c r="M215" s="15" t="str">
        <f t="shared" ca="1" si="15"/>
        <v>Terminado</v>
      </c>
      <c r="N215" s="2" t="s">
        <v>6</v>
      </c>
      <c r="O215" s="2" t="s">
        <v>7</v>
      </c>
      <c r="P215" s="1" t="e">
        <f>VLOOKUP(Q215,usuarios__5[#All],2,FALSE)</f>
        <v>#N/A</v>
      </c>
      <c r="Q215" s="2" t="s">
        <v>1062</v>
      </c>
      <c r="R215" s="2"/>
      <c r="S215" s="2" t="s">
        <v>285</v>
      </c>
      <c r="T215" s="2" t="s">
        <v>2361</v>
      </c>
      <c r="U215" s="19"/>
      <c r="V215" s="19"/>
      <c r="W215" s="2" t="s">
        <v>1062</v>
      </c>
      <c r="X215" s="19">
        <v>80006</v>
      </c>
      <c r="Y215" s="2" t="s">
        <v>199</v>
      </c>
      <c r="Z215" s="20" t="s">
        <v>13</v>
      </c>
      <c r="AA215" s="30" t="s">
        <v>2350</v>
      </c>
    </row>
    <row r="216" spans="1:27" x14ac:dyDescent="0.35">
      <c r="A216" s="5" t="s">
        <v>1817</v>
      </c>
      <c r="B216" s="11">
        <v>56944895588</v>
      </c>
      <c r="C216" s="6" t="s">
        <v>0</v>
      </c>
      <c r="D216" s="32">
        <v>44119</v>
      </c>
      <c r="E216" s="6" t="s">
        <v>1821</v>
      </c>
      <c r="F216" s="73" t="s">
        <v>2242</v>
      </c>
      <c r="G216" s="71" t="s">
        <v>2243</v>
      </c>
      <c r="H216" s="1" t="s">
        <v>53</v>
      </c>
      <c r="I216" s="9">
        <v>44119</v>
      </c>
      <c r="J216" s="7">
        <f t="shared" ca="1" si="12"/>
        <v>44749</v>
      </c>
      <c r="K216" s="26">
        <f t="shared" ca="1" si="13"/>
        <v>20</v>
      </c>
      <c r="L216" s="6">
        <f t="shared" ca="1" si="14"/>
        <v>2</v>
      </c>
      <c r="M216" s="7" t="str">
        <f t="shared" ca="1" si="15"/>
        <v>Terminado</v>
      </c>
      <c r="N216" s="1" t="s">
        <v>6</v>
      </c>
      <c r="O216" s="1" t="s">
        <v>7</v>
      </c>
      <c r="P216" s="1" t="e">
        <f>VLOOKUP(Q216,usuarios__5[#All],2,FALSE)</f>
        <v>#N/A</v>
      </c>
      <c r="Q216" s="1" t="s">
        <v>553</v>
      </c>
      <c r="R216" s="1"/>
      <c r="S216" s="1" t="s">
        <v>42</v>
      </c>
      <c r="T216" s="1" t="s">
        <v>2362</v>
      </c>
      <c r="U216" s="11"/>
      <c r="V216" s="11"/>
      <c r="W216" s="1" t="s">
        <v>553</v>
      </c>
      <c r="X216" s="11">
        <v>80002</v>
      </c>
      <c r="Y216" s="1" t="s">
        <v>199</v>
      </c>
      <c r="Z216" s="12" t="s">
        <v>13</v>
      </c>
      <c r="AA216" s="30" t="s">
        <v>2350</v>
      </c>
    </row>
    <row r="217" spans="1:27" x14ac:dyDescent="0.35">
      <c r="A217" s="5" t="s">
        <v>1817</v>
      </c>
      <c r="B217" s="19">
        <v>56951692763</v>
      </c>
      <c r="C217" s="14" t="s">
        <v>0</v>
      </c>
      <c r="D217" s="33">
        <v>43677</v>
      </c>
      <c r="E217" s="6" t="s">
        <v>1821</v>
      </c>
      <c r="F217" s="74" t="s">
        <v>2244</v>
      </c>
      <c r="G217" s="72" t="s">
        <v>2245</v>
      </c>
      <c r="H217" s="2" t="s">
        <v>16</v>
      </c>
      <c r="I217" s="17">
        <v>43677</v>
      </c>
      <c r="J217" s="7">
        <f t="shared" ca="1" si="12"/>
        <v>44749</v>
      </c>
      <c r="K217" s="21">
        <f t="shared" ca="1" si="13"/>
        <v>35</v>
      </c>
      <c r="L217" s="14">
        <f t="shared" ca="1" si="14"/>
        <v>17</v>
      </c>
      <c r="M217" s="15" t="str">
        <f t="shared" ca="1" si="15"/>
        <v>Terminado</v>
      </c>
      <c r="N217" s="2" t="s">
        <v>6</v>
      </c>
      <c r="O217" s="2" t="s">
        <v>7</v>
      </c>
      <c r="P217" s="1">
        <f>VLOOKUP(Q217,usuarios__5[#All],2,FALSE)</f>
        <v>238</v>
      </c>
      <c r="Q217" s="2" t="s">
        <v>1067</v>
      </c>
      <c r="R217" s="2"/>
      <c r="S217" s="2" t="s">
        <v>285</v>
      </c>
      <c r="T217" s="2" t="s">
        <v>2360</v>
      </c>
      <c r="U217" s="19"/>
      <c r="V217" s="19"/>
      <c r="W217" s="2" t="s">
        <v>1068</v>
      </c>
      <c r="X217" s="19">
        <v>80004</v>
      </c>
      <c r="Y217" s="2" t="s">
        <v>199</v>
      </c>
      <c r="Z217" s="20" t="s">
        <v>13</v>
      </c>
      <c r="AA217" s="38" t="s">
        <v>2353</v>
      </c>
    </row>
    <row r="218" spans="1:27" x14ac:dyDescent="0.35">
      <c r="A218" s="5" t="s">
        <v>1817</v>
      </c>
      <c r="B218" s="19">
        <v>56952180411</v>
      </c>
      <c r="C218" s="14" t="s">
        <v>0</v>
      </c>
      <c r="D218" s="33">
        <v>43707</v>
      </c>
      <c r="E218" s="6" t="s">
        <v>1821</v>
      </c>
      <c r="F218" s="74" t="s">
        <v>2246</v>
      </c>
      <c r="G218" s="72" t="s">
        <v>2247</v>
      </c>
      <c r="H218" s="2" t="s">
        <v>16</v>
      </c>
      <c r="I218" s="17">
        <v>43707</v>
      </c>
      <c r="J218" s="7">
        <f t="shared" ca="1" si="12"/>
        <v>44749</v>
      </c>
      <c r="K218" s="21">
        <f t="shared" ca="1" si="13"/>
        <v>34</v>
      </c>
      <c r="L218" s="14">
        <f t="shared" ca="1" si="14"/>
        <v>16</v>
      </c>
      <c r="M218" s="15" t="str">
        <f t="shared" ca="1" si="15"/>
        <v>Terminado</v>
      </c>
      <c r="N218" s="2" t="s">
        <v>6</v>
      </c>
      <c r="O218" s="2" t="s">
        <v>7</v>
      </c>
      <c r="P218" s="1">
        <f>VLOOKUP(Q218,usuarios__5[#All],2,FALSE)</f>
        <v>263</v>
      </c>
      <c r="Q218" s="41" t="s">
        <v>1076</v>
      </c>
      <c r="R218" s="41"/>
      <c r="S218" s="2" t="s">
        <v>125</v>
      </c>
      <c r="T218" s="1" t="s">
        <v>2367</v>
      </c>
      <c r="U218" s="19" t="s">
        <v>1761</v>
      </c>
      <c r="V218" s="19"/>
      <c r="W218" s="2" t="s">
        <v>1077</v>
      </c>
      <c r="X218" s="19">
        <v>90002</v>
      </c>
      <c r="Y218" s="2" t="s">
        <v>322</v>
      </c>
      <c r="Z218" s="20" t="s">
        <v>13</v>
      </c>
      <c r="AA218" s="38" t="s">
        <v>2353</v>
      </c>
    </row>
    <row r="219" spans="1:27" x14ac:dyDescent="0.35">
      <c r="A219" s="5" t="s">
        <v>1817</v>
      </c>
      <c r="B219" s="11">
        <v>56952190545</v>
      </c>
      <c r="C219" s="6" t="s">
        <v>0</v>
      </c>
      <c r="D219" s="32">
        <v>44113</v>
      </c>
      <c r="E219" s="6" t="s">
        <v>1821</v>
      </c>
      <c r="F219" s="73" t="s">
        <v>2248</v>
      </c>
      <c r="G219" s="71" t="s">
        <v>2249</v>
      </c>
      <c r="H219" s="1" t="s">
        <v>1011</v>
      </c>
      <c r="I219" s="9">
        <v>44113</v>
      </c>
      <c r="J219" s="7">
        <f t="shared" ca="1" si="12"/>
        <v>44749</v>
      </c>
      <c r="K219" s="26">
        <f t="shared" ca="1" si="13"/>
        <v>20</v>
      </c>
      <c r="L219" s="6">
        <f t="shared" ca="1" si="14"/>
        <v>2</v>
      </c>
      <c r="M219" s="7" t="str">
        <f t="shared" ca="1" si="15"/>
        <v>Terminado</v>
      </c>
      <c r="N219" s="1" t="s">
        <v>6</v>
      </c>
      <c r="O219" s="1" t="s">
        <v>7</v>
      </c>
      <c r="P219" s="1">
        <f>VLOOKUP(Q219,usuarios__5[#All],2,FALSE)</f>
        <v>344</v>
      </c>
      <c r="Q219" s="1" t="s">
        <v>1080</v>
      </c>
      <c r="R219" s="1"/>
      <c r="S219" s="1" t="s">
        <v>125</v>
      </c>
      <c r="T219" s="1" t="s">
        <v>2365</v>
      </c>
      <c r="U219" s="11"/>
      <c r="V219" s="11"/>
      <c r="W219" s="1" t="s">
        <v>153</v>
      </c>
      <c r="X219" s="11">
        <v>40002</v>
      </c>
      <c r="Y219" s="1" t="s">
        <v>10</v>
      </c>
      <c r="Z219" s="12" t="s">
        <v>13</v>
      </c>
      <c r="AA219" s="38" t="s">
        <v>2353</v>
      </c>
    </row>
    <row r="220" spans="1:27" x14ac:dyDescent="0.35">
      <c r="A220" s="5" t="s">
        <v>1817</v>
      </c>
      <c r="B220" s="19">
        <v>56952280750</v>
      </c>
      <c r="C220" s="14" t="s">
        <v>0</v>
      </c>
      <c r="D220" s="33">
        <v>44113</v>
      </c>
      <c r="E220" s="6" t="s">
        <v>1821</v>
      </c>
      <c r="F220" s="74" t="s">
        <v>2250</v>
      </c>
      <c r="G220" s="72" t="s">
        <v>2251</v>
      </c>
      <c r="H220" s="2" t="s">
        <v>53</v>
      </c>
      <c r="I220" s="17">
        <v>44113</v>
      </c>
      <c r="J220" s="7">
        <f t="shared" ca="1" si="12"/>
        <v>44749</v>
      </c>
      <c r="K220" s="21">
        <f t="shared" ca="1" si="13"/>
        <v>20</v>
      </c>
      <c r="L220" s="14">
        <f t="shared" ca="1" si="14"/>
        <v>2</v>
      </c>
      <c r="M220" s="15" t="str">
        <f t="shared" ca="1" si="15"/>
        <v>Terminado</v>
      </c>
      <c r="N220" s="2" t="s">
        <v>6</v>
      </c>
      <c r="O220" s="2" t="s">
        <v>7</v>
      </c>
      <c r="P220" s="1">
        <f>VLOOKUP(Q220,usuarios__5[#All],2,FALSE)</f>
        <v>284</v>
      </c>
      <c r="Q220" s="2" t="s">
        <v>1083</v>
      </c>
      <c r="R220" s="2"/>
      <c r="S220" s="2" t="s">
        <v>42</v>
      </c>
      <c r="T220" s="1" t="s">
        <v>2362</v>
      </c>
      <c r="U220" s="19"/>
      <c r="V220" s="19"/>
      <c r="W220" s="2" t="s">
        <v>553</v>
      </c>
      <c r="X220" s="19">
        <v>80002</v>
      </c>
      <c r="Y220" s="2" t="s">
        <v>199</v>
      </c>
      <c r="Z220" s="20" t="s">
        <v>13</v>
      </c>
      <c r="AA220" s="30" t="s">
        <v>2350</v>
      </c>
    </row>
    <row r="221" spans="1:27" x14ac:dyDescent="0.35">
      <c r="A221" s="5" t="s">
        <v>1817</v>
      </c>
      <c r="B221" s="11">
        <v>56953665143</v>
      </c>
      <c r="C221" s="6" t="s">
        <v>0</v>
      </c>
      <c r="D221" s="32">
        <v>44162</v>
      </c>
      <c r="E221" s="6" t="s">
        <v>1821</v>
      </c>
      <c r="F221" s="73" t="s">
        <v>2252</v>
      </c>
      <c r="G221" s="71" t="s">
        <v>2253</v>
      </c>
      <c r="H221" s="1" t="s">
        <v>53</v>
      </c>
      <c r="I221" s="9">
        <v>44162</v>
      </c>
      <c r="J221" s="7">
        <f t="shared" ca="1" si="12"/>
        <v>44749</v>
      </c>
      <c r="K221" s="26">
        <f t="shared" ca="1" si="13"/>
        <v>19</v>
      </c>
      <c r="L221" s="6">
        <f t="shared" ca="1" si="14"/>
        <v>1</v>
      </c>
      <c r="M221" s="7" t="str">
        <f t="shared" ca="1" si="15"/>
        <v>Terminado</v>
      </c>
      <c r="N221" s="1" t="s">
        <v>455</v>
      </c>
      <c r="O221" s="1" t="s">
        <v>7</v>
      </c>
      <c r="P221" s="1">
        <f>VLOOKUP(Q221,usuarios__5[#All],2,FALSE)</f>
        <v>357</v>
      </c>
      <c r="Q221" s="1" t="s">
        <v>1086</v>
      </c>
      <c r="R221" s="1"/>
      <c r="S221" s="1" t="s">
        <v>42</v>
      </c>
      <c r="T221" s="1" t="s">
        <v>2358</v>
      </c>
      <c r="U221" s="11"/>
      <c r="V221" s="11"/>
      <c r="W221" s="1" t="s">
        <v>1087</v>
      </c>
      <c r="X221" s="11">
        <v>30002</v>
      </c>
      <c r="Y221" s="1" t="s">
        <v>288</v>
      </c>
      <c r="Z221" s="12" t="s">
        <v>13</v>
      </c>
      <c r="AA221" s="38" t="s">
        <v>2353</v>
      </c>
    </row>
    <row r="222" spans="1:27" x14ac:dyDescent="0.35">
      <c r="A222" s="5" t="s">
        <v>1817</v>
      </c>
      <c r="B222" s="19">
        <v>56954177409</v>
      </c>
      <c r="C222" s="14" t="s">
        <v>0</v>
      </c>
      <c r="D222" s="33">
        <v>44162</v>
      </c>
      <c r="E222" s="6" t="s">
        <v>1821</v>
      </c>
      <c r="F222" s="74" t="s">
        <v>2254</v>
      </c>
      <c r="G222" s="72" t="s">
        <v>2255</v>
      </c>
      <c r="H222" s="2" t="s">
        <v>53</v>
      </c>
      <c r="I222" s="17">
        <v>44162</v>
      </c>
      <c r="J222" s="7">
        <f t="shared" ca="1" si="12"/>
        <v>44749</v>
      </c>
      <c r="K222" s="21">
        <f t="shared" ca="1" si="13"/>
        <v>19</v>
      </c>
      <c r="L222" s="14">
        <f t="shared" ca="1" si="14"/>
        <v>1</v>
      </c>
      <c r="M222" s="15" t="str">
        <f t="shared" ca="1" si="15"/>
        <v>Terminado</v>
      </c>
      <c r="N222" s="2" t="s">
        <v>6</v>
      </c>
      <c r="O222" s="2" t="s">
        <v>7</v>
      </c>
      <c r="P222" s="1" t="e">
        <f>VLOOKUP(Q222,usuarios__5[#All],2,FALSE)</f>
        <v>#N/A</v>
      </c>
      <c r="Q222" s="2" t="s">
        <v>1090</v>
      </c>
      <c r="R222" s="2"/>
      <c r="S222" s="2" t="s">
        <v>105</v>
      </c>
      <c r="T222" s="1" t="s">
        <v>2365</v>
      </c>
      <c r="U222" s="19"/>
      <c r="V222" s="19"/>
      <c r="W222" s="2" t="s">
        <v>382</v>
      </c>
      <c r="X222" s="19">
        <v>40002</v>
      </c>
      <c r="Y222" s="2" t="s">
        <v>10</v>
      </c>
      <c r="Z222" s="20" t="s">
        <v>13</v>
      </c>
      <c r="AA222" s="30" t="s">
        <v>2350</v>
      </c>
    </row>
    <row r="223" spans="1:27" x14ac:dyDescent="0.35">
      <c r="A223" s="5" t="s">
        <v>1817</v>
      </c>
      <c r="B223" s="11">
        <v>56956596352</v>
      </c>
      <c r="C223" s="6" t="s">
        <v>0</v>
      </c>
      <c r="D223" s="32">
        <v>43677</v>
      </c>
      <c r="E223" s="6" t="s">
        <v>1821</v>
      </c>
      <c r="F223" s="73" t="s">
        <v>2256</v>
      </c>
      <c r="G223" s="71" t="s">
        <v>2257</v>
      </c>
      <c r="H223" s="1" t="s">
        <v>16</v>
      </c>
      <c r="I223" s="9">
        <v>43677</v>
      </c>
      <c r="J223" s="7">
        <f t="shared" ca="1" si="12"/>
        <v>44749</v>
      </c>
      <c r="K223" s="26">
        <f t="shared" ca="1" si="13"/>
        <v>35</v>
      </c>
      <c r="L223" s="6">
        <f t="shared" ca="1" si="14"/>
        <v>17</v>
      </c>
      <c r="M223" s="7" t="str">
        <f t="shared" ca="1" si="15"/>
        <v>Terminado</v>
      </c>
      <c r="N223" s="1" t="s">
        <v>6</v>
      </c>
      <c r="O223" s="1" t="s">
        <v>7</v>
      </c>
      <c r="P223" s="1" t="e">
        <f>VLOOKUP(Q223,usuarios__5[#All],2,FALSE)</f>
        <v>#N/A</v>
      </c>
      <c r="Q223" s="1" t="s">
        <v>1093</v>
      </c>
      <c r="R223" s="1"/>
      <c r="S223" s="1" t="s">
        <v>285</v>
      </c>
      <c r="T223" s="1" t="s">
        <v>2362</v>
      </c>
      <c r="U223" s="11"/>
      <c r="V223" s="11"/>
      <c r="W223" s="1" t="s">
        <v>1094</v>
      </c>
      <c r="X223" s="11">
        <v>70002</v>
      </c>
      <c r="Y223" s="1" t="s">
        <v>139</v>
      </c>
      <c r="Z223" s="12" t="s">
        <v>13</v>
      </c>
      <c r="AA223" s="38" t="s">
        <v>2353</v>
      </c>
    </row>
    <row r="224" spans="1:27" x14ac:dyDescent="0.35">
      <c r="A224" s="5" t="s">
        <v>1817</v>
      </c>
      <c r="B224" s="19">
        <v>56956893217</v>
      </c>
      <c r="C224" s="14" t="s">
        <v>0</v>
      </c>
      <c r="D224" s="33">
        <v>43705</v>
      </c>
      <c r="E224" s="6" t="s">
        <v>1821</v>
      </c>
      <c r="F224" s="74" t="s">
        <v>2258</v>
      </c>
      <c r="G224" s="72" t="s">
        <v>2259</v>
      </c>
      <c r="H224" s="2" t="s">
        <v>1772</v>
      </c>
      <c r="I224" s="17">
        <v>44440</v>
      </c>
      <c r="J224" s="7">
        <f t="shared" ca="1" si="12"/>
        <v>44749</v>
      </c>
      <c r="K224" s="21">
        <f t="shared" ca="1" si="13"/>
        <v>10</v>
      </c>
      <c r="L224" s="14">
        <f t="shared" ca="1" si="14"/>
        <v>-8</v>
      </c>
      <c r="M224" s="15" t="str">
        <f t="shared" ca="1" si="15"/>
        <v>En Arriendo</v>
      </c>
      <c r="N224" s="2" t="s">
        <v>6</v>
      </c>
      <c r="O224" s="2" t="s">
        <v>7</v>
      </c>
      <c r="P224" s="1" t="e">
        <f>VLOOKUP(Q224,usuarios__5[#All],2,FALSE)</f>
        <v>#N/A</v>
      </c>
      <c r="Q224" s="2" t="s">
        <v>1773</v>
      </c>
      <c r="R224" s="2"/>
      <c r="S224" s="2" t="s">
        <v>42</v>
      </c>
      <c r="T224" s="1" t="s">
        <v>2362</v>
      </c>
      <c r="U224" s="19"/>
      <c r="V224" s="19"/>
      <c r="W224" s="2" t="s">
        <v>1774</v>
      </c>
      <c r="X224" s="19">
        <v>80002</v>
      </c>
      <c r="Y224" s="2" t="s">
        <v>199</v>
      </c>
      <c r="Z224" s="20" t="s">
        <v>13</v>
      </c>
      <c r="AA224" s="38" t="s">
        <v>2353</v>
      </c>
    </row>
    <row r="225" spans="1:27" x14ac:dyDescent="0.35">
      <c r="A225" s="5" t="s">
        <v>1817</v>
      </c>
      <c r="B225" s="11">
        <v>56956899697</v>
      </c>
      <c r="C225" s="6" t="s">
        <v>0</v>
      </c>
      <c r="D225" s="32">
        <v>43677</v>
      </c>
      <c r="E225" s="6" t="s">
        <v>1821</v>
      </c>
      <c r="F225" s="73" t="s">
        <v>2260</v>
      </c>
      <c r="G225" s="71" t="s">
        <v>2261</v>
      </c>
      <c r="H225" s="1" t="s">
        <v>16</v>
      </c>
      <c r="I225" s="9">
        <v>43696</v>
      </c>
      <c r="J225" s="7">
        <f t="shared" ca="1" si="12"/>
        <v>44749</v>
      </c>
      <c r="K225" s="26">
        <f t="shared" ca="1" si="13"/>
        <v>34</v>
      </c>
      <c r="L225" s="6">
        <f t="shared" ca="1" si="14"/>
        <v>16</v>
      </c>
      <c r="M225" s="7" t="str">
        <f t="shared" ca="1" si="15"/>
        <v>Terminado</v>
      </c>
      <c r="N225" s="1" t="s">
        <v>6</v>
      </c>
      <c r="O225" s="1" t="s">
        <v>7</v>
      </c>
      <c r="P225" s="1">
        <f>VLOOKUP(Q225,usuarios__5[#All],2,FALSE)</f>
        <v>256</v>
      </c>
      <c r="Q225" s="1" t="s">
        <v>1099</v>
      </c>
      <c r="R225" s="1"/>
      <c r="S225" s="1" t="s">
        <v>164</v>
      </c>
      <c r="T225" s="1" t="s">
        <v>2362</v>
      </c>
      <c r="U225" s="11"/>
      <c r="V225" s="11"/>
      <c r="W225" s="1" t="s">
        <v>562</v>
      </c>
      <c r="X225" s="11">
        <v>130033</v>
      </c>
      <c r="Y225" s="1" t="s">
        <v>166</v>
      </c>
      <c r="Z225" s="12" t="s">
        <v>13</v>
      </c>
      <c r="AA225" s="38" t="s">
        <v>2353</v>
      </c>
    </row>
    <row r="226" spans="1:27" x14ac:dyDescent="0.35">
      <c r="A226" s="5" t="s">
        <v>1817</v>
      </c>
      <c r="B226" s="19">
        <v>56956994845</v>
      </c>
      <c r="C226" s="14" t="s">
        <v>0</v>
      </c>
      <c r="D226" s="33">
        <v>43713</v>
      </c>
      <c r="E226" s="6" t="s">
        <v>1821</v>
      </c>
      <c r="F226" s="74" t="s">
        <v>2262</v>
      </c>
      <c r="G226" s="72" t="s">
        <v>2263</v>
      </c>
      <c r="H226" s="2" t="s">
        <v>16</v>
      </c>
      <c r="I226" s="17">
        <v>43713</v>
      </c>
      <c r="J226" s="7">
        <f t="shared" ca="1" si="12"/>
        <v>44749</v>
      </c>
      <c r="K226" s="21">
        <f t="shared" ca="1" si="13"/>
        <v>34</v>
      </c>
      <c r="L226" s="14">
        <f t="shared" ca="1" si="14"/>
        <v>16</v>
      </c>
      <c r="M226" s="15" t="str">
        <f t="shared" ca="1" si="15"/>
        <v>Terminado</v>
      </c>
      <c r="N226" s="2" t="s">
        <v>6</v>
      </c>
      <c r="O226" s="2" t="s">
        <v>7</v>
      </c>
      <c r="P226" s="1">
        <f>VLOOKUP(Q226,usuarios__5[#All],2,FALSE)</f>
        <v>264</v>
      </c>
      <c r="Q226" s="2" t="s">
        <v>1102</v>
      </c>
      <c r="R226" s="2"/>
      <c r="S226" s="2" t="s">
        <v>42</v>
      </c>
      <c r="T226" s="1" t="s">
        <v>2362</v>
      </c>
      <c r="U226" s="19"/>
      <c r="V226" s="19"/>
      <c r="W226" s="2" t="s">
        <v>562</v>
      </c>
      <c r="X226" s="19">
        <v>80002</v>
      </c>
      <c r="Y226" s="2" t="s">
        <v>199</v>
      </c>
      <c r="Z226" s="20" t="s">
        <v>13</v>
      </c>
      <c r="AA226" s="38" t="s">
        <v>2353</v>
      </c>
    </row>
    <row r="227" spans="1:27" x14ac:dyDescent="0.35">
      <c r="A227" s="5" t="s">
        <v>1817</v>
      </c>
      <c r="B227" s="11">
        <v>56957790326</v>
      </c>
      <c r="C227" s="6" t="s">
        <v>0</v>
      </c>
      <c r="D227" s="32">
        <v>44055</v>
      </c>
      <c r="E227" s="6" t="s">
        <v>1821</v>
      </c>
      <c r="F227" s="73" t="s">
        <v>2264</v>
      </c>
      <c r="G227" s="71" t="s">
        <v>2265</v>
      </c>
      <c r="H227" s="1" t="s">
        <v>47</v>
      </c>
      <c r="I227" s="9">
        <v>44055</v>
      </c>
      <c r="J227" s="7">
        <f t="shared" ca="1" si="12"/>
        <v>44749</v>
      </c>
      <c r="K227" s="26">
        <f t="shared" ca="1" si="13"/>
        <v>22</v>
      </c>
      <c r="L227" s="6">
        <f t="shared" ca="1" si="14"/>
        <v>4</v>
      </c>
      <c r="M227" s="7" t="str">
        <f t="shared" ca="1" si="15"/>
        <v>Terminado</v>
      </c>
      <c r="N227" s="1" t="s">
        <v>455</v>
      </c>
      <c r="O227" s="1" t="s">
        <v>7</v>
      </c>
      <c r="P227" s="1" t="e">
        <f>VLOOKUP(Q227,usuarios__5[#All],2,FALSE)</f>
        <v>#N/A</v>
      </c>
      <c r="Q227" s="1" t="s">
        <v>1105</v>
      </c>
      <c r="R227" s="1"/>
      <c r="S227" s="1" t="s">
        <v>285</v>
      </c>
      <c r="T227" s="1" t="s">
        <v>2359</v>
      </c>
      <c r="U227" s="11"/>
      <c r="V227" s="11"/>
      <c r="W227" s="1" t="s">
        <v>180</v>
      </c>
      <c r="X227" s="11">
        <v>50001</v>
      </c>
      <c r="Y227" s="1" t="s">
        <v>288</v>
      </c>
      <c r="Z227" s="12" t="s">
        <v>13</v>
      </c>
      <c r="AA227" s="38" t="s">
        <v>2353</v>
      </c>
    </row>
    <row r="228" spans="1:27" x14ac:dyDescent="0.35">
      <c r="A228" s="5" t="s">
        <v>1817</v>
      </c>
      <c r="B228" s="19">
        <v>56963960594</v>
      </c>
      <c r="C228" s="14" t="s">
        <v>0</v>
      </c>
      <c r="D228" s="33">
        <v>43601</v>
      </c>
      <c r="E228" s="6" t="s">
        <v>1821</v>
      </c>
      <c r="F228" s="74" t="s">
        <v>2266</v>
      </c>
      <c r="G228" s="72" t="s">
        <v>2267</v>
      </c>
      <c r="H228" s="2" t="s">
        <v>938</v>
      </c>
      <c r="I228" s="17">
        <v>44594</v>
      </c>
      <c r="J228" s="7">
        <f t="shared" ca="1" si="12"/>
        <v>44749</v>
      </c>
      <c r="K228" s="21">
        <f t="shared" ca="1" si="13"/>
        <v>5</v>
      </c>
      <c r="L228" s="14">
        <f t="shared" ca="1" si="14"/>
        <v>-13</v>
      </c>
      <c r="M228" s="15" t="str">
        <f t="shared" ca="1" si="15"/>
        <v>En Arriendo</v>
      </c>
      <c r="N228" s="2" t="s">
        <v>6</v>
      </c>
      <c r="O228" s="2" t="s">
        <v>7</v>
      </c>
      <c r="P228" s="1">
        <f>VLOOKUP(Q228,usuarios__5[#All],2,FALSE)</f>
        <v>354</v>
      </c>
      <c r="Q228" s="2" t="s">
        <v>1108</v>
      </c>
      <c r="R228" s="2"/>
      <c r="S228" s="2" t="s">
        <v>42</v>
      </c>
      <c r="T228" s="1" t="s">
        <v>2358</v>
      </c>
      <c r="U228" s="19"/>
      <c r="V228" s="19"/>
      <c r="W228" s="2" t="s">
        <v>1109</v>
      </c>
      <c r="X228" s="19">
        <v>60001</v>
      </c>
      <c r="Y228" s="2" t="s">
        <v>558</v>
      </c>
      <c r="Z228" s="20" t="s">
        <v>13</v>
      </c>
      <c r="AA228" s="38" t="s">
        <v>2352</v>
      </c>
    </row>
    <row r="229" spans="1:27" x14ac:dyDescent="0.35">
      <c r="A229" s="5" t="s">
        <v>1817</v>
      </c>
      <c r="B229" s="11">
        <v>56965095228</v>
      </c>
      <c r="C229" s="6" t="s">
        <v>0</v>
      </c>
      <c r="D229" s="32">
        <v>43797</v>
      </c>
      <c r="E229" s="6" t="s">
        <v>1821</v>
      </c>
      <c r="F229" s="73" t="s">
        <v>2268</v>
      </c>
      <c r="G229" s="71" t="s">
        <v>2269</v>
      </c>
      <c r="H229" s="1" t="s">
        <v>53</v>
      </c>
      <c r="I229" s="9">
        <v>44238</v>
      </c>
      <c r="J229" s="7">
        <f t="shared" ca="1" si="12"/>
        <v>44749</v>
      </c>
      <c r="K229" s="26">
        <f t="shared" ca="1" si="13"/>
        <v>16</v>
      </c>
      <c r="L229" s="6">
        <f t="shared" ca="1" si="14"/>
        <v>-2</v>
      </c>
      <c r="M229" s="7" t="str">
        <f t="shared" ca="1" si="15"/>
        <v>En Arriendo</v>
      </c>
      <c r="N229" s="1" t="s">
        <v>6</v>
      </c>
      <c r="O229" s="1" t="s">
        <v>7</v>
      </c>
      <c r="P229" s="1" t="e">
        <f>VLOOKUP(Q229,usuarios__5[#All],2,FALSE)</f>
        <v>#N/A</v>
      </c>
      <c r="Q229" s="1" t="s">
        <v>1112</v>
      </c>
      <c r="R229" s="1"/>
      <c r="S229" s="1" t="s">
        <v>1113</v>
      </c>
      <c r="T229" s="1" t="s">
        <v>2359</v>
      </c>
      <c r="U229" s="11"/>
      <c r="V229" s="11"/>
      <c r="W229" s="1" t="s">
        <v>180</v>
      </c>
      <c r="X229" s="11">
        <v>130042</v>
      </c>
      <c r="Y229" s="1" t="s">
        <v>276</v>
      </c>
      <c r="Z229" s="12" t="s">
        <v>13</v>
      </c>
      <c r="AA229" s="38" t="s">
        <v>2353</v>
      </c>
    </row>
    <row r="230" spans="1:27" x14ac:dyDescent="0.35">
      <c r="A230" s="5" t="s">
        <v>1817</v>
      </c>
      <c r="B230" s="19">
        <v>56965095232</v>
      </c>
      <c r="C230" s="14" t="s">
        <v>0</v>
      </c>
      <c r="D230" s="33">
        <v>43797</v>
      </c>
      <c r="E230" s="6" t="s">
        <v>1821</v>
      </c>
      <c r="F230" s="74" t="s">
        <v>2270</v>
      </c>
      <c r="G230" s="72" t="s">
        <v>2271</v>
      </c>
      <c r="H230" s="2" t="s">
        <v>53</v>
      </c>
      <c r="I230" s="17">
        <v>44238</v>
      </c>
      <c r="J230" s="7">
        <f t="shared" ca="1" si="12"/>
        <v>44749</v>
      </c>
      <c r="K230" s="21">
        <f t="shared" ca="1" si="13"/>
        <v>16</v>
      </c>
      <c r="L230" s="14">
        <f t="shared" ca="1" si="14"/>
        <v>-2</v>
      </c>
      <c r="M230" s="15" t="str">
        <f t="shared" ca="1" si="15"/>
        <v>En Arriendo</v>
      </c>
      <c r="N230" s="2" t="s">
        <v>6</v>
      </c>
      <c r="O230" s="2" t="s">
        <v>7</v>
      </c>
      <c r="P230" s="1" t="e">
        <f>VLOOKUP(Q230,usuarios__5[#All],2,FALSE)</f>
        <v>#N/A</v>
      </c>
      <c r="Q230" s="2" t="s">
        <v>1116</v>
      </c>
      <c r="R230" s="2"/>
      <c r="S230" s="2" t="s">
        <v>275</v>
      </c>
      <c r="T230" s="1" t="s">
        <v>2359</v>
      </c>
      <c r="U230" s="19"/>
      <c r="V230" s="19"/>
      <c r="W230" s="2" t="s">
        <v>180</v>
      </c>
      <c r="X230" s="19">
        <v>130042</v>
      </c>
      <c r="Y230" s="2" t="s">
        <v>276</v>
      </c>
      <c r="Z230" s="20" t="s">
        <v>13</v>
      </c>
      <c r="AA230" s="38" t="s">
        <v>2353</v>
      </c>
    </row>
    <row r="231" spans="1:27" x14ac:dyDescent="0.35">
      <c r="A231" s="5" t="s">
        <v>1817</v>
      </c>
      <c r="B231" s="11">
        <v>56966798997</v>
      </c>
      <c r="C231" s="6" t="s">
        <v>0</v>
      </c>
      <c r="D231" s="32">
        <v>44151</v>
      </c>
      <c r="E231" s="6" t="s">
        <v>1821</v>
      </c>
      <c r="F231" s="73" t="s">
        <v>2272</v>
      </c>
      <c r="G231" s="71" t="s">
        <v>2273</v>
      </c>
      <c r="H231" s="1" t="s">
        <v>53</v>
      </c>
      <c r="I231" s="9">
        <v>44151</v>
      </c>
      <c r="J231" s="7">
        <f t="shared" ca="1" si="12"/>
        <v>44749</v>
      </c>
      <c r="K231" s="26">
        <f t="shared" ca="1" si="13"/>
        <v>19</v>
      </c>
      <c r="L231" s="6">
        <f t="shared" ca="1" si="14"/>
        <v>1</v>
      </c>
      <c r="M231" s="7" t="str">
        <f t="shared" ca="1" si="15"/>
        <v>Terminado</v>
      </c>
      <c r="N231" s="1" t="s">
        <v>455</v>
      </c>
      <c r="O231" s="1" t="s">
        <v>7</v>
      </c>
      <c r="P231" s="1" t="e">
        <f>VLOOKUP(Q231,usuarios__5[#All],2,FALSE)</f>
        <v>#N/A</v>
      </c>
      <c r="Q231" s="1" t="s">
        <v>1119</v>
      </c>
      <c r="R231" s="1"/>
      <c r="S231" s="1" t="s">
        <v>1120</v>
      </c>
      <c r="T231" s="1" t="s">
        <v>2365</v>
      </c>
      <c r="U231" s="11"/>
      <c r="V231" s="11"/>
      <c r="W231" s="1" t="s">
        <v>1121</v>
      </c>
      <c r="X231" s="11"/>
      <c r="Y231" s="1"/>
      <c r="Z231" s="26" t="s">
        <v>13</v>
      </c>
      <c r="AA231" s="30" t="s">
        <v>2350</v>
      </c>
    </row>
    <row r="232" spans="1:27" x14ac:dyDescent="0.35">
      <c r="A232" s="5" t="s">
        <v>1817</v>
      </c>
      <c r="B232" s="19">
        <v>56966799306</v>
      </c>
      <c r="C232" s="14" t="s">
        <v>0</v>
      </c>
      <c r="D232" s="33">
        <v>44151</v>
      </c>
      <c r="E232" s="6" t="s">
        <v>1821</v>
      </c>
      <c r="F232" s="74" t="s">
        <v>2274</v>
      </c>
      <c r="G232" s="72" t="s">
        <v>2275</v>
      </c>
      <c r="H232" s="2" t="s">
        <v>53</v>
      </c>
      <c r="I232" s="17">
        <v>44151</v>
      </c>
      <c r="J232" s="7">
        <f t="shared" ca="1" si="12"/>
        <v>44749</v>
      </c>
      <c r="K232" s="21">
        <f t="shared" ca="1" si="13"/>
        <v>19</v>
      </c>
      <c r="L232" s="14">
        <f t="shared" ca="1" si="14"/>
        <v>1</v>
      </c>
      <c r="M232" s="15" t="str">
        <f t="shared" ca="1" si="15"/>
        <v>Terminado</v>
      </c>
      <c r="N232" s="2" t="s">
        <v>455</v>
      </c>
      <c r="O232" s="2" t="s">
        <v>7</v>
      </c>
      <c r="P232" s="1">
        <f>VLOOKUP(Q232,usuarios__5[#All],2,FALSE)</f>
        <v>368</v>
      </c>
      <c r="Q232" s="2" t="s">
        <v>1124</v>
      </c>
      <c r="R232" s="2"/>
      <c r="S232" s="2" t="s">
        <v>125</v>
      </c>
      <c r="T232" s="1" t="s">
        <v>2362</v>
      </c>
      <c r="U232" s="19"/>
      <c r="V232" s="19"/>
      <c r="W232" s="2" t="s">
        <v>29</v>
      </c>
      <c r="X232" s="19">
        <v>40002</v>
      </c>
      <c r="Y232" s="2" t="s">
        <v>10</v>
      </c>
      <c r="Z232" s="20" t="s">
        <v>13</v>
      </c>
      <c r="AA232" s="30" t="s">
        <v>2350</v>
      </c>
    </row>
    <row r="233" spans="1:27" x14ac:dyDescent="0.35">
      <c r="A233" s="5" t="s">
        <v>1817</v>
      </c>
      <c r="B233" s="11">
        <v>56966799309</v>
      </c>
      <c r="C233" s="6" t="s">
        <v>0</v>
      </c>
      <c r="D233" s="32">
        <v>44151</v>
      </c>
      <c r="E233" s="6" t="s">
        <v>1821</v>
      </c>
      <c r="F233" s="73" t="s">
        <v>2276</v>
      </c>
      <c r="G233" s="71" t="s">
        <v>2277</v>
      </c>
      <c r="H233" s="1" t="s">
        <v>53</v>
      </c>
      <c r="I233" s="9">
        <v>44151</v>
      </c>
      <c r="J233" s="7">
        <f t="shared" ca="1" si="12"/>
        <v>44749</v>
      </c>
      <c r="K233" s="26">
        <f t="shared" ca="1" si="13"/>
        <v>19</v>
      </c>
      <c r="L233" s="6">
        <f t="shared" ca="1" si="14"/>
        <v>1</v>
      </c>
      <c r="M233" s="7" t="str">
        <f t="shared" ca="1" si="15"/>
        <v>Terminado</v>
      </c>
      <c r="N233" s="1" t="s">
        <v>455</v>
      </c>
      <c r="O233" s="1" t="s">
        <v>7</v>
      </c>
      <c r="P233" s="1" t="e">
        <f>VLOOKUP(Q233,usuarios__5[#All],2,FALSE)</f>
        <v>#N/A</v>
      </c>
      <c r="Q233" s="1" t="s">
        <v>1127</v>
      </c>
      <c r="R233" s="1"/>
      <c r="S233" s="1" t="s">
        <v>1120</v>
      </c>
      <c r="T233" s="1" t="s">
        <v>2365</v>
      </c>
      <c r="U233" s="11"/>
      <c r="V233" s="11"/>
      <c r="W233" s="1" t="s">
        <v>1128</v>
      </c>
      <c r="X233" s="11"/>
      <c r="Y233" s="1"/>
      <c r="Z233" s="26" t="s">
        <v>13</v>
      </c>
      <c r="AA233" s="30" t="s">
        <v>2350</v>
      </c>
    </row>
    <row r="234" spans="1:27" x14ac:dyDescent="0.35">
      <c r="A234" s="5" t="s">
        <v>1817</v>
      </c>
      <c r="B234" s="11">
        <v>56966802640</v>
      </c>
      <c r="C234" s="6" t="s">
        <v>0</v>
      </c>
      <c r="D234" s="32">
        <v>44151</v>
      </c>
      <c r="E234" s="6" t="s">
        <v>1821</v>
      </c>
      <c r="F234" s="73" t="s">
        <v>2278</v>
      </c>
      <c r="G234" s="71" t="s">
        <v>2279</v>
      </c>
      <c r="H234" s="1" t="s">
        <v>53</v>
      </c>
      <c r="I234" s="9">
        <v>44151</v>
      </c>
      <c r="J234" s="7">
        <f t="shared" ca="1" si="12"/>
        <v>44749</v>
      </c>
      <c r="K234" s="26">
        <f t="shared" ca="1" si="13"/>
        <v>19</v>
      </c>
      <c r="L234" s="6">
        <f t="shared" ca="1" si="14"/>
        <v>1</v>
      </c>
      <c r="M234" s="7" t="str">
        <f t="shared" ca="1" si="15"/>
        <v>Terminado</v>
      </c>
      <c r="N234" s="1" t="s">
        <v>455</v>
      </c>
      <c r="O234" s="1" t="s">
        <v>7</v>
      </c>
      <c r="P234" s="1" t="e">
        <f>VLOOKUP(Q234,usuarios__5[#All],2,FALSE)</f>
        <v>#N/A</v>
      </c>
      <c r="Q234" s="1" t="s">
        <v>1134</v>
      </c>
      <c r="R234" s="1"/>
      <c r="S234" s="1" t="s">
        <v>285</v>
      </c>
      <c r="T234" s="1" t="s">
        <v>2365</v>
      </c>
      <c r="U234" s="11"/>
      <c r="V234" s="11"/>
      <c r="W234" s="1" t="s">
        <v>1135</v>
      </c>
      <c r="X234" s="11">
        <v>30003</v>
      </c>
      <c r="Y234" s="1" t="s">
        <v>288</v>
      </c>
      <c r="Z234" s="12" t="s">
        <v>13</v>
      </c>
      <c r="AA234" s="30" t="s">
        <v>2350</v>
      </c>
    </row>
    <row r="235" spans="1:27" x14ac:dyDescent="0.35">
      <c r="A235" s="5" t="s">
        <v>1817</v>
      </c>
      <c r="B235" s="19">
        <v>56969080998</v>
      </c>
      <c r="C235" s="14" t="s">
        <v>0</v>
      </c>
      <c r="D235" s="33">
        <v>44055</v>
      </c>
      <c r="E235" s="6" t="s">
        <v>1821</v>
      </c>
      <c r="F235" s="74" t="s">
        <v>2280</v>
      </c>
      <c r="G235" s="72" t="s">
        <v>2281</v>
      </c>
      <c r="H235" s="2" t="s">
        <v>1138</v>
      </c>
      <c r="I235" s="17">
        <v>44712</v>
      </c>
      <c r="J235" s="7">
        <f t="shared" ca="1" si="12"/>
        <v>44749</v>
      </c>
      <c r="K235" s="21">
        <f t="shared" ca="1" si="13"/>
        <v>1</v>
      </c>
      <c r="L235" s="14">
        <f t="shared" ca="1" si="14"/>
        <v>-17</v>
      </c>
      <c r="M235" s="15" t="str">
        <f t="shared" ca="1" si="15"/>
        <v>En Arriendo</v>
      </c>
      <c r="N235" s="2" t="s">
        <v>6</v>
      </c>
      <c r="O235" s="2" t="s">
        <v>7</v>
      </c>
      <c r="P235" s="1" t="e">
        <f>VLOOKUP(Q235,usuarios__5[#All],2,FALSE)</f>
        <v>#N/A</v>
      </c>
      <c r="Q235" s="41" t="s">
        <v>1139</v>
      </c>
      <c r="R235" s="41"/>
      <c r="S235" s="2" t="s">
        <v>285</v>
      </c>
      <c r="T235" s="2" t="s">
        <v>2354</v>
      </c>
      <c r="U235" s="19" t="s">
        <v>1761</v>
      </c>
      <c r="V235" s="19"/>
      <c r="W235" s="2" t="s">
        <v>1140</v>
      </c>
      <c r="X235" s="19">
        <v>100003</v>
      </c>
      <c r="Y235" s="2" t="s">
        <v>459</v>
      </c>
      <c r="Z235" s="20" t="s">
        <v>13</v>
      </c>
      <c r="AA235" s="38" t="s">
        <v>2353</v>
      </c>
    </row>
    <row r="236" spans="1:27" x14ac:dyDescent="0.35">
      <c r="A236" s="5" t="s">
        <v>1817</v>
      </c>
      <c r="B236" s="19">
        <v>56969084044</v>
      </c>
      <c r="C236" s="14" t="s">
        <v>0</v>
      </c>
      <c r="D236" s="33">
        <v>43886</v>
      </c>
      <c r="E236" s="6" t="s">
        <v>1821</v>
      </c>
      <c r="F236" s="74" t="s">
        <v>2282</v>
      </c>
      <c r="G236" s="72" t="s">
        <v>2283</v>
      </c>
      <c r="H236" s="2" t="s">
        <v>938</v>
      </c>
      <c r="I236" s="17">
        <v>44594</v>
      </c>
      <c r="J236" s="7">
        <f t="shared" ca="1" si="12"/>
        <v>44749</v>
      </c>
      <c r="K236" s="21">
        <f t="shared" ca="1" si="13"/>
        <v>5</v>
      </c>
      <c r="L236" s="14">
        <f t="shared" ca="1" si="14"/>
        <v>-13</v>
      </c>
      <c r="M236" s="15" t="str">
        <f t="shared" ca="1" si="15"/>
        <v>En Arriendo</v>
      </c>
      <c r="N236" s="2" t="s">
        <v>6</v>
      </c>
      <c r="O236" s="2" t="s">
        <v>7</v>
      </c>
      <c r="P236" s="1">
        <f>VLOOKUP(Q236,usuarios__5[#All],2,FALSE)</f>
        <v>257</v>
      </c>
      <c r="Q236" s="2" t="s">
        <v>1146</v>
      </c>
      <c r="R236" s="2"/>
      <c r="S236" s="2" t="s">
        <v>42</v>
      </c>
      <c r="T236" s="1" t="s">
        <v>2362</v>
      </c>
      <c r="U236" s="19"/>
      <c r="V236" s="19"/>
      <c r="W236" s="2" t="s">
        <v>1147</v>
      </c>
      <c r="X236" s="19">
        <v>80002</v>
      </c>
      <c r="Y236" s="2" t="s">
        <v>199</v>
      </c>
      <c r="Z236" s="20" t="s">
        <v>13</v>
      </c>
      <c r="AA236" s="38" t="s">
        <v>2353</v>
      </c>
    </row>
    <row r="237" spans="1:27" x14ac:dyDescent="0.35">
      <c r="A237" s="5" t="s">
        <v>1817</v>
      </c>
      <c r="B237" s="11">
        <v>56969180683</v>
      </c>
      <c r="C237" s="6" t="s">
        <v>0</v>
      </c>
      <c r="D237" s="32">
        <v>43677</v>
      </c>
      <c r="E237" s="6" t="s">
        <v>1821</v>
      </c>
      <c r="F237" s="73" t="s">
        <v>2284</v>
      </c>
      <c r="G237" s="71" t="s">
        <v>2285</v>
      </c>
      <c r="H237" s="1" t="s">
        <v>938</v>
      </c>
      <c r="I237" s="9">
        <v>44594</v>
      </c>
      <c r="J237" s="7">
        <f t="shared" ca="1" si="12"/>
        <v>44749</v>
      </c>
      <c r="K237" s="26">
        <f t="shared" ca="1" si="13"/>
        <v>5</v>
      </c>
      <c r="L237" s="6">
        <f t="shared" ca="1" si="14"/>
        <v>-13</v>
      </c>
      <c r="M237" s="7" t="str">
        <f t="shared" ca="1" si="15"/>
        <v>En Arriendo</v>
      </c>
      <c r="N237" s="1" t="s">
        <v>6</v>
      </c>
      <c r="O237" s="1" t="s">
        <v>7</v>
      </c>
      <c r="P237" s="1" t="e">
        <f>VLOOKUP(Q237,usuarios__5[#All],2,FALSE)</f>
        <v>#N/A</v>
      </c>
      <c r="Q237" s="1" t="s">
        <v>1150</v>
      </c>
      <c r="R237" s="1"/>
      <c r="S237" s="1" t="s">
        <v>285</v>
      </c>
      <c r="T237" s="1" t="s">
        <v>2365</v>
      </c>
      <c r="U237" s="11"/>
      <c r="V237" s="11"/>
      <c r="W237" s="1" t="s">
        <v>1022</v>
      </c>
      <c r="X237" s="11">
        <v>70002</v>
      </c>
      <c r="Y237" s="1" t="s">
        <v>139</v>
      </c>
      <c r="Z237" s="12" t="s">
        <v>13</v>
      </c>
      <c r="AA237" s="30" t="s">
        <v>2350</v>
      </c>
    </row>
    <row r="238" spans="1:27" x14ac:dyDescent="0.35">
      <c r="A238" s="5" t="s">
        <v>1817</v>
      </c>
      <c r="B238" s="19">
        <v>56969180688</v>
      </c>
      <c r="C238" s="14" t="s">
        <v>0</v>
      </c>
      <c r="D238" s="33">
        <v>43677</v>
      </c>
      <c r="E238" s="6" t="s">
        <v>1821</v>
      </c>
      <c r="F238" s="74" t="s">
        <v>2286</v>
      </c>
      <c r="G238" s="72" t="s">
        <v>2287</v>
      </c>
      <c r="H238" s="2" t="s">
        <v>1138</v>
      </c>
      <c r="I238" s="17">
        <v>44712</v>
      </c>
      <c r="J238" s="7">
        <f t="shared" ca="1" si="12"/>
        <v>44749</v>
      </c>
      <c r="K238" s="21">
        <f t="shared" ca="1" si="13"/>
        <v>1</v>
      </c>
      <c r="L238" s="14">
        <f t="shared" ca="1" si="14"/>
        <v>-17</v>
      </c>
      <c r="M238" s="15" t="str">
        <f t="shared" ca="1" si="15"/>
        <v>En Arriendo</v>
      </c>
      <c r="N238" s="2" t="s">
        <v>6</v>
      </c>
      <c r="O238" s="2" t="s">
        <v>7</v>
      </c>
      <c r="P238" s="1" t="e">
        <f>VLOOKUP(Q238,usuarios__5[#All],2,FALSE)</f>
        <v>#N/A</v>
      </c>
      <c r="Q238" s="41" t="s">
        <v>1153</v>
      </c>
      <c r="R238" s="41"/>
      <c r="S238" s="2" t="s">
        <v>285</v>
      </c>
      <c r="T238" s="2" t="s">
        <v>2354</v>
      </c>
      <c r="U238" s="19" t="s">
        <v>1761</v>
      </c>
      <c r="V238" s="19"/>
      <c r="W238" s="2" t="s">
        <v>475</v>
      </c>
      <c r="X238" s="19">
        <v>100002</v>
      </c>
      <c r="Y238" s="2" t="s">
        <v>459</v>
      </c>
      <c r="Z238" s="20" t="s">
        <v>13</v>
      </c>
      <c r="AA238" s="38" t="s">
        <v>2353</v>
      </c>
    </row>
    <row r="239" spans="1:27" x14ac:dyDescent="0.35">
      <c r="A239" s="5" t="s">
        <v>1817</v>
      </c>
      <c r="B239" s="19">
        <v>56973779289</v>
      </c>
      <c r="C239" s="14" t="s">
        <v>0</v>
      </c>
      <c r="D239" s="33">
        <v>43797</v>
      </c>
      <c r="E239" s="6" t="s">
        <v>1821</v>
      </c>
      <c r="F239" s="74" t="s">
        <v>2288</v>
      </c>
      <c r="G239" s="72" t="s">
        <v>2289</v>
      </c>
      <c r="H239" s="2" t="s">
        <v>1158</v>
      </c>
      <c r="I239" s="17">
        <v>43797</v>
      </c>
      <c r="J239" s="7">
        <f t="shared" ca="1" si="12"/>
        <v>44749</v>
      </c>
      <c r="K239" s="21">
        <f t="shared" ca="1" si="13"/>
        <v>31</v>
      </c>
      <c r="L239" s="14">
        <f t="shared" ca="1" si="14"/>
        <v>13</v>
      </c>
      <c r="M239" s="15" t="str">
        <f t="shared" ca="1" si="15"/>
        <v>Terminado</v>
      </c>
      <c r="N239" s="2" t="s">
        <v>6</v>
      </c>
      <c r="O239" s="2" t="s">
        <v>7</v>
      </c>
      <c r="P239" s="1" t="e">
        <f>VLOOKUP(Q239,usuarios__5[#All],2,FALSE)</f>
        <v>#N/A</v>
      </c>
      <c r="Q239" s="2" t="s">
        <v>1159</v>
      </c>
      <c r="R239" s="2"/>
      <c r="S239" s="2" t="s">
        <v>125</v>
      </c>
      <c r="T239" s="1" t="s">
        <v>2365</v>
      </c>
      <c r="U239" s="19"/>
      <c r="V239" s="19"/>
      <c r="W239" s="2" t="s">
        <v>1160</v>
      </c>
      <c r="X239" s="19">
        <v>40002</v>
      </c>
      <c r="Y239" s="2" t="s">
        <v>10</v>
      </c>
      <c r="Z239" s="20" t="s">
        <v>13</v>
      </c>
      <c r="AA239" s="30" t="s">
        <v>2350</v>
      </c>
    </row>
    <row r="240" spans="1:27" x14ac:dyDescent="0.35">
      <c r="A240" s="5" t="s">
        <v>1817</v>
      </c>
      <c r="B240" s="11">
        <v>56973798924</v>
      </c>
      <c r="C240" s="6" t="s">
        <v>0</v>
      </c>
      <c r="D240" s="32">
        <v>43707</v>
      </c>
      <c r="E240" s="6" t="s">
        <v>1821</v>
      </c>
      <c r="F240" s="73" t="s">
        <v>2290</v>
      </c>
      <c r="G240" s="71" t="s">
        <v>2291</v>
      </c>
      <c r="H240" s="1" t="s">
        <v>938</v>
      </c>
      <c r="I240" s="9">
        <v>44594</v>
      </c>
      <c r="J240" s="7">
        <f t="shared" ca="1" si="12"/>
        <v>44749</v>
      </c>
      <c r="K240" s="26">
        <f t="shared" ca="1" si="13"/>
        <v>5</v>
      </c>
      <c r="L240" s="6">
        <f t="shared" ca="1" si="14"/>
        <v>-13</v>
      </c>
      <c r="M240" s="7" t="str">
        <f t="shared" ca="1" si="15"/>
        <v>En Arriendo</v>
      </c>
      <c r="N240" s="1" t="s">
        <v>6</v>
      </c>
      <c r="O240" s="1" t="s">
        <v>7</v>
      </c>
      <c r="P240" s="1" t="e">
        <f>VLOOKUP(Q240,usuarios__5[#All],2,FALSE)</f>
        <v>#N/A</v>
      </c>
      <c r="Q240" s="1" t="s">
        <v>1163</v>
      </c>
      <c r="R240" s="1"/>
      <c r="S240" s="1" t="s">
        <v>125</v>
      </c>
      <c r="T240" s="1" t="s">
        <v>2362</v>
      </c>
      <c r="U240" s="11"/>
      <c r="V240" s="11"/>
      <c r="W240" s="1" t="s">
        <v>562</v>
      </c>
      <c r="X240" s="11">
        <v>70002</v>
      </c>
      <c r="Y240" s="1" t="s">
        <v>139</v>
      </c>
      <c r="Z240" s="12" t="s">
        <v>13</v>
      </c>
      <c r="AA240" s="38" t="s">
        <v>2353</v>
      </c>
    </row>
    <row r="241" spans="1:27" x14ac:dyDescent="0.35">
      <c r="A241" s="5" t="s">
        <v>1817</v>
      </c>
      <c r="B241" s="11">
        <v>56973893885</v>
      </c>
      <c r="C241" s="6" t="s">
        <v>0</v>
      </c>
      <c r="D241" s="32">
        <v>43698</v>
      </c>
      <c r="E241" s="6" t="s">
        <v>1821</v>
      </c>
      <c r="F241" s="73" t="s">
        <v>2292</v>
      </c>
      <c r="G241" s="71" t="s">
        <v>2293</v>
      </c>
      <c r="H241" s="1" t="s">
        <v>1168</v>
      </c>
      <c r="I241" s="9">
        <v>43698</v>
      </c>
      <c r="J241" s="7">
        <f t="shared" ca="1" si="12"/>
        <v>44749</v>
      </c>
      <c r="K241" s="26">
        <f t="shared" ca="1" si="13"/>
        <v>34</v>
      </c>
      <c r="L241" s="6">
        <f t="shared" ca="1" si="14"/>
        <v>16</v>
      </c>
      <c r="M241" s="7" t="str">
        <f t="shared" ca="1" si="15"/>
        <v>Terminado</v>
      </c>
      <c r="N241" s="1" t="s">
        <v>6</v>
      </c>
      <c r="O241" s="1" t="s">
        <v>7</v>
      </c>
      <c r="P241" s="1" t="e">
        <f>VLOOKUP(Q241,usuarios__5[#All],2,FALSE)</f>
        <v>#N/A</v>
      </c>
      <c r="Q241" s="1" t="s">
        <v>1169</v>
      </c>
      <c r="R241" s="1"/>
      <c r="S241" s="1" t="s">
        <v>42</v>
      </c>
      <c r="T241" s="2" t="s">
        <v>2368</v>
      </c>
      <c r="U241" s="11"/>
      <c r="V241" s="11"/>
      <c r="W241" s="1" t="s">
        <v>311</v>
      </c>
      <c r="X241" s="11">
        <v>10001</v>
      </c>
      <c r="Y241" s="1" t="s">
        <v>311</v>
      </c>
      <c r="Z241" s="12" t="s">
        <v>13</v>
      </c>
      <c r="AA241" s="38" t="s">
        <v>2352</v>
      </c>
    </row>
    <row r="242" spans="1:27" x14ac:dyDescent="0.35">
      <c r="A242" s="5" t="s">
        <v>1817</v>
      </c>
      <c r="B242" s="19">
        <v>56973989937</v>
      </c>
      <c r="C242" s="14" t="s">
        <v>0</v>
      </c>
      <c r="D242" s="33">
        <v>43686</v>
      </c>
      <c r="E242" s="6" t="s">
        <v>1821</v>
      </c>
      <c r="F242" s="74" t="s">
        <v>2294</v>
      </c>
      <c r="G242" s="72" t="s">
        <v>2295</v>
      </c>
      <c r="H242" s="2" t="s">
        <v>1168</v>
      </c>
      <c r="I242" s="17">
        <v>43686</v>
      </c>
      <c r="J242" s="7">
        <f t="shared" ca="1" si="12"/>
        <v>44749</v>
      </c>
      <c r="K242" s="21">
        <f t="shared" ca="1" si="13"/>
        <v>34</v>
      </c>
      <c r="L242" s="14">
        <f t="shared" ca="1" si="14"/>
        <v>16</v>
      </c>
      <c r="M242" s="15" t="str">
        <f t="shared" ca="1" si="15"/>
        <v>Terminado</v>
      </c>
      <c r="N242" s="2" t="s">
        <v>6</v>
      </c>
      <c r="O242" s="2" t="s">
        <v>7</v>
      </c>
      <c r="P242" s="1" t="e">
        <f>VLOOKUP(Q242,usuarios__5[#All],2,FALSE)</f>
        <v>#N/A</v>
      </c>
      <c r="Q242" s="2" t="s">
        <v>1172</v>
      </c>
      <c r="R242" s="2"/>
      <c r="S242" s="2" t="s">
        <v>42</v>
      </c>
      <c r="T242" s="2" t="s">
        <v>2368</v>
      </c>
      <c r="U242" s="19"/>
      <c r="V242" s="19"/>
      <c r="W242" s="2" t="s">
        <v>311</v>
      </c>
      <c r="X242" s="19">
        <v>10001</v>
      </c>
      <c r="Y242" s="2" t="s">
        <v>311</v>
      </c>
      <c r="Z242" s="20" t="s">
        <v>13</v>
      </c>
      <c r="AA242" s="38" t="s">
        <v>2352</v>
      </c>
    </row>
    <row r="243" spans="1:27" x14ac:dyDescent="0.35">
      <c r="A243" s="5" t="s">
        <v>1817</v>
      </c>
      <c r="B243" s="11">
        <v>56973994484</v>
      </c>
      <c r="C243" s="6" t="s">
        <v>0</v>
      </c>
      <c r="D243" s="32">
        <v>43713</v>
      </c>
      <c r="E243" s="6" t="s">
        <v>1821</v>
      </c>
      <c r="F243" s="73" t="s">
        <v>2296</v>
      </c>
      <c r="G243" s="71" t="s">
        <v>2297</v>
      </c>
      <c r="H243" s="1" t="s">
        <v>938</v>
      </c>
      <c r="I243" s="9">
        <v>44594</v>
      </c>
      <c r="J243" s="7">
        <f t="shared" ca="1" si="12"/>
        <v>44749</v>
      </c>
      <c r="K243" s="26">
        <f t="shared" ca="1" si="13"/>
        <v>5</v>
      </c>
      <c r="L243" s="6">
        <f t="shared" ca="1" si="14"/>
        <v>-13</v>
      </c>
      <c r="M243" s="7" t="str">
        <f t="shared" ca="1" si="15"/>
        <v>En Arriendo</v>
      </c>
      <c r="N243" s="1" t="s">
        <v>6</v>
      </c>
      <c r="O243" s="1" t="s">
        <v>7</v>
      </c>
      <c r="P243" s="1" t="e">
        <f>VLOOKUP(Q243,usuarios__5[#All],2,FALSE)</f>
        <v>#N/A</v>
      </c>
      <c r="Q243" s="1" t="s">
        <v>349</v>
      </c>
      <c r="R243" s="1"/>
      <c r="S243" s="1" t="s">
        <v>42</v>
      </c>
      <c r="T243" s="1" t="s">
        <v>2365</v>
      </c>
      <c r="U243" s="11"/>
      <c r="V243" s="11"/>
      <c r="W243" s="1" t="s">
        <v>153</v>
      </c>
      <c r="X243" s="11">
        <v>40002</v>
      </c>
      <c r="Y243" s="1" t="s">
        <v>10</v>
      </c>
      <c r="Z243" s="12" t="s">
        <v>13</v>
      </c>
      <c r="AA243" s="38" t="s">
        <v>2353</v>
      </c>
    </row>
    <row r="244" spans="1:27" x14ac:dyDescent="0.35">
      <c r="A244" s="5" t="s">
        <v>1817</v>
      </c>
      <c r="B244" s="19">
        <v>56973994485</v>
      </c>
      <c r="C244" s="14" t="s">
        <v>0</v>
      </c>
      <c r="D244" s="33">
        <v>43686</v>
      </c>
      <c r="E244" s="6" t="s">
        <v>1821</v>
      </c>
      <c r="F244" s="74" t="s">
        <v>2298</v>
      </c>
      <c r="G244" s="72" t="s">
        <v>2299</v>
      </c>
      <c r="H244" s="2" t="s">
        <v>1177</v>
      </c>
      <c r="I244" s="17">
        <v>43686</v>
      </c>
      <c r="J244" s="7">
        <f t="shared" ca="1" si="12"/>
        <v>44749</v>
      </c>
      <c r="K244" s="21">
        <f t="shared" ca="1" si="13"/>
        <v>34</v>
      </c>
      <c r="L244" s="14">
        <f t="shared" ca="1" si="14"/>
        <v>16</v>
      </c>
      <c r="M244" s="15" t="str">
        <f t="shared" ca="1" si="15"/>
        <v>Terminado</v>
      </c>
      <c r="N244" s="2" t="s">
        <v>6</v>
      </c>
      <c r="O244" s="2" t="s">
        <v>7</v>
      </c>
      <c r="P244" s="1" t="e">
        <f>VLOOKUP(Q244,usuarios__5[#All],2,FALSE)</f>
        <v>#N/A</v>
      </c>
      <c r="Q244" s="2" t="s">
        <v>1178</v>
      </c>
      <c r="R244" s="2"/>
      <c r="S244" s="2" t="s">
        <v>285</v>
      </c>
      <c r="T244" s="1" t="s">
        <v>2367</v>
      </c>
      <c r="U244" s="19"/>
      <c r="V244" s="19"/>
      <c r="W244" s="2" t="s">
        <v>1179</v>
      </c>
      <c r="X244" s="19">
        <v>90004</v>
      </c>
      <c r="Y244" s="2" t="s">
        <v>322</v>
      </c>
      <c r="Z244" s="20" t="s">
        <v>13</v>
      </c>
      <c r="AA244" s="38" t="s">
        <v>2352</v>
      </c>
    </row>
    <row r="245" spans="1:27" x14ac:dyDescent="0.35">
      <c r="A245" s="5" t="s">
        <v>1817</v>
      </c>
      <c r="B245" s="19">
        <v>56973994489</v>
      </c>
      <c r="C245" s="14" t="s">
        <v>0</v>
      </c>
      <c r="D245" s="33">
        <v>43677</v>
      </c>
      <c r="E245" s="6" t="s">
        <v>1821</v>
      </c>
      <c r="F245" s="74" t="s">
        <v>2300</v>
      </c>
      <c r="G245" s="72" t="s">
        <v>2301</v>
      </c>
      <c r="H245" s="2" t="s">
        <v>16</v>
      </c>
      <c r="I245" s="17">
        <v>43677</v>
      </c>
      <c r="J245" s="7">
        <f t="shared" ca="1" si="12"/>
        <v>44749</v>
      </c>
      <c r="K245" s="21">
        <f t="shared" ca="1" si="13"/>
        <v>35</v>
      </c>
      <c r="L245" s="14">
        <f t="shared" ca="1" si="14"/>
        <v>17</v>
      </c>
      <c r="M245" s="15" t="str">
        <f t="shared" ca="1" si="15"/>
        <v>Terminado</v>
      </c>
      <c r="N245" s="2" t="s">
        <v>6</v>
      </c>
      <c r="O245" s="2" t="s">
        <v>7</v>
      </c>
      <c r="P245" s="1" t="e">
        <f>VLOOKUP(Q245,usuarios__5[#All],2,FALSE)</f>
        <v>#N/A</v>
      </c>
      <c r="Q245" s="2" t="s">
        <v>1184</v>
      </c>
      <c r="R245" s="2"/>
      <c r="S245" s="2" t="s">
        <v>809</v>
      </c>
      <c r="T245" s="1" t="s">
        <v>2365</v>
      </c>
      <c r="U245" s="19"/>
      <c r="V245" s="19"/>
      <c r="W245" s="2" t="s">
        <v>11</v>
      </c>
      <c r="X245" s="19">
        <v>130022</v>
      </c>
      <c r="Y245" s="2" t="s">
        <v>810</v>
      </c>
      <c r="Z245" s="20" t="s">
        <v>13</v>
      </c>
      <c r="AA245" s="30" t="s">
        <v>2350</v>
      </c>
    </row>
    <row r="246" spans="1:27" x14ac:dyDescent="0.35">
      <c r="A246" s="5" t="s">
        <v>1817</v>
      </c>
      <c r="B246" s="11">
        <v>56973994492</v>
      </c>
      <c r="C246" s="6" t="s">
        <v>0</v>
      </c>
      <c r="D246" s="32">
        <v>43713</v>
      </c>
      <c r="E246" s="6" t="s">
        <v>1821</v>
      </c>
      <c r="F246" s="73" t="s">
        <v>2302</v>
      </c>
      <c r="G246" s="71" t="s">
        <v>2303</v>
      </c>
      <c r="H246" s="1" t="s">
        <v>16</v>
      </c>
      <c r="I246" s="9">
        <v>43713</v>
      </c>
      <c r="J246" s="7">
        <f t="shared" ca="1" si="12"/>
        <v>44749</v>
      </c>
      <c r="K246" s="26">
        <f t="shared" ca="1" si="13"/>
        <v>34</v>
      </c>
      <c r="L246" s="6">
        <f t="shared" ca="1" si="14"/>
        <v>16</v>
      </c>
      <c r="M246" s="7" t="str">
        <f t="shared" ca="1" si="15"/>
        <v>Terminado</v>
      </c>
      <c r="N246" s="1" t="s">
        <v>6</v>
      </c>
      <c r="O246" s="1" t="s">
        <v>7</v>
      </c>
      <c r="P246" s="1" t="e">
        <f>VLOOKUP(Q246,usuarios__5[#All],2,FALSE)</f>
        <v>#N/A</v>
      </c>
      <c r="Q246" s="1" t="s">
        <v>1187</v>
      </c>
      <c r="R246" s="1"/>
      <c r="S246" s="1" t="s">
        <v>372</v>
      </c>
      <c r="T246" s="1" t="s">
        <v>2370</v>
      </c>
      <c r="U246" s="11"/>
      <c r="V246" s="11"/>
      <c r="W246" s="11" t="s">
        <v>648</v>
      </c>
      <c r="X246" s="11">
        <v>1003</v>
      </c>
      <c r="Y246" s="29" t="s">
        <v>375</v>
      </c>
      <c r="Z246" s="12" t="s">
        <v>13</v>
      </c>
      <c r="AA246" s="30" t="s">
        <v>2350</v>
      </c>
    </row>
    <row r="247" spans="1:27" x14ac:dyDescent="0.35">
      <c r="A247" s="5" t="s">
        <v>1817</v>
      </c>
      <c r="B247" s="19">
        <v>56973994500</v>
      </c>
      <c r="C247" s="14" t="s">
        <v>0</v>
      </c>
      <c r="D247" s="33">
        <v>43705</v>
      </c>
      <c r="E247" s="6" t="s">
        <v>1821</v>
      </c>
      <c r="F247" s="74" t="s">
        <v>2304</v>
      </c>
      <c r="G247" s="72" t="s">
        <v>2305</v>
      </c>
      <c r="H247" s="2" t="s">
        <v>1766</v>
      </c>
      <c r="I247" s="17">
        <v>44715</v>
      </c>
      <c r="J247" s="7">
        <f t="shared" ca="1" si="12"/>
        <v>44749</v>
      </c>
      <c r="K247" s="21">
        <f t="shared" ca="1" si="13"/>
        <v>1</v>
      </c>
      <c r="L247" s="14">
        <f t="shared" ca="1" si="14"/>
        <v>-17</v>
      </c>
      <c r="M247" s="15" t="str">
        <f t="shared" ca="1" si="15"/>
        <v>En Arriendo</v>
      </c>
      <c r="N247" s="2" t="s">
        <v>6</v>
      </c>
      <c r="O247" s="2" t="s">
        <v>7</v>
      </c>
      <c r="P247" s="1">
        <f>VLOOKUP(Q247,usuarios__5[#All],2,FALSE)</f>
        <v>285</v>
      </c>
      <c r="Q247" s="2" t="s">
        <v>1190</v>
      </c>
      <c r="R247" s="2"/>
      <c r="S247" s="2" t="s">
        <v>42</v>
      </c>
      <c r="T247" s="2" t="s">
        <v>2357</v>
      </c>
      <c r="U247" s="19"/>
      <c r="V247" s="19"/>
      <c r="W247" s="2" t="s">
        <v>1191</v>
      </c>
      <c r="X247" s="19">
        <v>90002</v>
      </c>
      <c r="Y247" s="2" t="s">
        <v>322</v>
      </c>
      <c r="Z247" s="20" t="s">
        <v>13</v>
      </c>
      <c r="AA247" s="38" t="s">
        <v>2352</v>
      </c>
    </row>
    <row r="248" spans="1:27" x14ac:dyDescent="0.35">
      <c r="A248" s="5" t="s">
        <v>1817</v>
      </c>
      <c r="B248" s="11">
        <v>56973994553</v>
      </c>
      <c r="C248" s="6" t="s">
        <v>0</v>
      </c>
      <c r="D248" s="32">
        <v>43713</v>
      </c>
      <c r="E248" s="6" t="s">
        <v>1821</v>
      </c>
      <c r="F248" s="73" t="s">
        <v>2306</v>
      </c>
      <c r="G248" s="71" t="s">
        <v>2307</v>
      </c>
      <c r="H248" s="1" t="s">
        <v>16</v>
      </c>
      <c r="I248" s="9">
        <v>43713</v>
      </c>
      <c r="J248" s="7">
        <f t="shared" ca="1" si="12"/>
        <v>44749</v>
      </c>
      <c r="K248" s="26">
        <f t="shared" ca="1" si="13"/>
        <v>34</v>
      </c>
      <c r="L248" s="6">
        <f t="shared" ca="1" si="14"/>
        <v>16</v>
      </c>
      <c r="M248" s="7" t="str">
        <f t="shared" ca="1" si="15"/>
        <v>Terminado</v>
      </c>
      <c r="N248" s="1" t="s">
        <v>6</v>
      </c>
      <c r="O248" s="1" t="s">
        <v>7</v>
      </c>
      <c r="P248" s="1" t="e">
        <f>VLOOKUP(Q248,usuarios__5[#All],2,FALSE)</f>
        <v>#N/A</v>
      </c>
      <c r="Q248" s="43" t="s">
        <v>1194</v>
      </c>
      <c r="R248" s="43"/>
      <c r="S248" s="1" t="s">
        <v>42</v>
      </c>
      <c r="T248" s="1" t="s">
        <v>2367</v>
      </c>
      <c r="U248" s="11" t="s">
        <v>1761</v>
      </c>
      <c r="V248" s="11"/>
      <c r="W248" s="1" t="s">
        <v>1195</v>
      </c>
      <c r="X248" s="11">
        <v>90004</v>
      </c>
      <c r="Y248" s="1" t="s">
        <v>322</v>
      </c>
      <c r="Z248" s="12" t="s">
        <v>13</v>
      </c>
      <c r="AA248" s="38" t="s">
        <v>2353</v>
      </c>
    </row>
    <row r="249" spans="1:27" x14ac:dyDescent="0.35">
      <c r="A249" s="5" t="s">
        <v>1817</v>
      </c>
      <c r="B249" s="19">
        <v>56973994559</v>
      </c>
      <c r="C249" s="14" t="s">
        <v>0</v>
      </c>
      <c r="D249" s="33">
        <v>44064</v>
      </c>
      <c r="E249" s="6" t="s">
        <v>1821</v>
      </c>
      <c r="F249" s="74" t="s">
        <v>2308</v>
      </c>
      <c r="G249" s="72" t="s">
        <v>2309</v>
      </c>
      <c r="H249" s="2" t="s">
        <v>47</v>
      </c>
      <c r="I249" s="17">
        <v>44064</v>
      </c>
      <c r="J249" s="7">
        <f t="shared" ca="1" si="12"/>
        <v>44749</v>
      </c>
      <c r="K249" s="21">
        <f t="shared" ca="1" si="13"/>
        <v>22</v>
      </c>
      <c r="L249" s="14">
        <f t="shared" ca="1" si="14"/>
        <v>4</v>
      </c>
      <c r="M249" s="15" t="str">
        <f t="shared" ca="1" si="15"/>
        <v>Terminado</v>
      </c>
      <c r="N249" s="2" t="s">
        <v>6</v>
      </c>
      <c r="O249" s="2" t="s">
        <v>7</v>
      </c>
      <c r="P249" s="1">
        <f>VLOOKUP(Q249,usuarios__5[#All],2,FALSE)</f>
        <v>274</v>
      </c>
      <c r="Q249" s="41" t="s">
        <v>1198</v>
      </c>
      <c r="R249" s="41"/>
      <c r="S249" s="2" t="s">
        <v>42</v>
      </c>
      <c r="T249" s="1" t="s">
        <v>2367</v>
      </c>
      <c r="U249" s="19" t="s">
        <v>1761</v>
      </c>
      <c r="V249" s="19"/>
      <c r="W249" s="2" t="s">
        <v>427</v>
      </c>
      <c r="X249" s="19">
        <v>90004</v>
      </c>
      <c r="Y249" s="2" t="s">
        <v>322</v>
      </c>
      <c r="Z249" s="20" t="s">
        <v>13</v>
      </c>
      <c r="AA249" s="30" t="s">
        <v>2350</v>
      </c>
    </row>
    <row r="250" spans="1:27" x14ac:dyDescent="0.35">
      <c r="A250" s="5" t="s">
        <v>1817</v>
      </c>
      <c r="B250" s="11">
        <v>56973994561</v>
      </c>
      <c r="C250" s="6" t="s">
        <v>0</v>
      </c>
      <c r="D250" s="32">
        <v>44064</v>
      </c>
      <c r="E250" s="6" t="s">
        <v>1821</v>
      </c>
      <c r="F250" s="73" t="s">
        <v>2310</v>
      </c>
      <c r="G250" s="71" t="s">
        <v>2311</v>
      </c>
      <c r="H250" s="1" t="s">
        <v>1766</v>
      </c>
      <c r="I250" s="9">
        <v>44715</v>
      </c>
      <c r="J250" s="7">
        <f t="shared" ca="1" si="12"/>
        <v>44749</v>
      </c>
      <c r="K250" s="26">
        <f t="shared" ca="1" si="13"/>
        <v>1</v>
      </c>
      <c r="L250" s="6">
        <f t="shared" ca="1" si="14"/>
        <v>-17</v>
      </c>
      <c r="M250" s="7" t="str">
        <f t="shared" ca="1" si="15"/>
        <v>En Arriendo</v>
      </c>
      <c r="N250" s="1" t="s">
        <v>6</v>
      </c>
      <c r="O250" s="1" t="s">
        <v>7</v>
      </c>
      <c r="P250" s="1">
        <f>VLOOKUP(Q250,usuarios__5[#All],2,FALSE)</f>
        <v>282</v>
      </c>
      <c r="Q250" s="1" t="s">
        <v>1201</v>
      </c>
      <c r="R250" s="1"/>
      <c r="S250" s="1" t="s">
        <v>105</v>
      </c>
      <c r="T250" s="1" t="s">
        <v>2365</v>
      </c>
      <c r="U250" s="11"/>
      <c r="V250" s="11"/>
      <c r="W250" s="1" t="s">
        <v>1202</v>
      </c>
      <c r="X250" s="11">
        <v>40001</v>
      </c>
      <c r="Y250" s="1" t="s">
        <v>10</v>
      </c>
      <c r="Z250" s="12" t="s">
        <v>13</v>
      </c>
      <c r="AA250" s="38" t="s">
        <v>2352</v>
      </c>
    </row>
    <row r="251" spans="1:27" x14ac:dyDescent="0.35">
      <c r="A251" s="5" t="s">
        <v>1817</v>
      </c>
      <c r="B251" s="19">
        <v>56973994564</v>
      </c>
      <c r="C251" s="14" t="s">
        <v>0</v>
      </c>
      <c r="D251" s="33">
        <v>43677</v>
      </c>
      <c r="E251" s="6" t="s">
        <v>1821</v>
      </c>
      <c r="F251" s="74" t="s">
        <v>2312</v>
      </c>
      <c r="G251" s="72" t="s">
        <v>2313</v>
      </c>
      <c r="H251" s="2" t="s">
        <v>16</v>
      </c>
      <c r="I251" s="17">
        <v>43677</v>
      </c>
      <c r="J251" s="7">
        <f t="shared" ca="1" si="12"/>
        <v>44749</v>
      </c>
      <c r="K251" s="21">
        <f t="shared" ca="1" si="13"/>
        <v>35</v>
      </c>
      <c r="L251" s="14">
        <f t="shared" ca="1" si="14"/>
        <v>17</v>
      </c>
      <c r="M251" s="15" t="str">
        <f t="shared" ca="1" si="15"/>
        <v>Terminado</v>
      </c>
      <c r="N251" s="2" t="s">
        <v>6</v>
      </c>
      <c r="O251" s="2" t="s">
        <v>7</v>
      </c>
      <c r="P251" s="1">
        <f>VLOOKUP(Q251,usuarios__5[#All],2,FALSE)</f>
        <v>260</v>
      </c>
      <c r="Q251" s="2" t="s">
        <v>1205</v>
      </c>
      <c r="R251" s="2"/>
      <c r="S251" s="2" t="s">
        <v>42</v>
      </c>
      <c r="T251" s="1" t="s">
        <v>2365</v>
      </c>
      <c r="U251" s="19"/>
      <c r="V251" s="19"/>
      <c r="W251" s="2" t="s">
        <v>1206</v>
      </c>
      <c r="X251" s="19">
        <v>40002</v>
      </c>
      <c r="Y251" s="2" t="s">
        <v>10</v>
      </c>
      <c r="Z251" s="20" t="s">
        <v>13</v>
      </c>
      <c r="AA251" s="38" t="s">
        <v>2352</v>
      </c>
    </row>
    <row r="252" spans="1:27" x14ac:dyDescent="0.35">
      <c r="A252" s="5" t="s">
        <v>1817</v>
      </c>
      <c r="B252" s="11">
        <v>56973994569</v>
      </c>
      <c r="C252" s="6" t="s">
        <v>0</v>
      </c>
      <c r="D252" s="32">
        <v>43677</v>
      </c>
      <c r="E252" s="6" t="s">
        <v>1821</v>
      </c>
      <c r="F252" s="73" t="s">
        <v>2314</v>
      </c>
      <c r="G252" s="71" t="s">
        <v>2315</v>
      </c>
      <c r="H252" s="1" t="s">
        <v>938</v>
      </c>
      <c r="I252" s="9">
        <v>44594</v>
      </c>
      <c r="J252" s="7">
        <f t="shared" ca="1" si="12"/>
        <v>44749</v>
      </c>
      <c r="K252" s="26">
        <f t="shared" ca="1" si="13"/>
        <v>5</v>
      </c>
      <c r="L252" s="6">
        <f t="shared" ca="1" si="14"/>
        <v>-13</v>
      </c>
      <c r="M252" s="7" t="str">
        <f t="shared" ca="1" si="15"/>
        <v>En Arriendo</v>
      </c>
      <c r="N252" s="1" t="s">
        <v>6</v>
      </c>
      <c r="O252" s="1" t="s">
        <v>7</v>
      </c>
      <c r="P252" s="1">
        <f>VLOOKUP(Q252,usuarios__5[#All],2,FALSE)</f>
        <v>370</v>
      </c>
      <c r="Q252" s="1" t="s">
        <v>1209</v>
      </c>
      <c r="R252" s="1"/>
      <c r="S252" s="1" t="s">
        <v>285</v>
      </c>
      <c r="T252" s="1" t="s">
        <v>2362</v>
      </c>
      <c r="U252" s="11"/>
      <c r="V252" s="11"/>
      <c r="W252" s="1" t="s">
        <v>1147</v>
      </c>
      <c r="X252" s="11">
        <v>70007</v>
      </c>
      <c r="Y252" s="1" t="s">
        <v>139</v>
      </c>
      <c r="Z252" s="12" t="s">
        <v>13</v>
      </c>
      <c r="AA252" s="38" t="s">
        <v>2353</v>
      </c>
    </row>
    <row r="253" spans="1:27" x14ac:dyDescent="0.35">
      <c r="A253" s="5" t="s">
        <v>1817</v>
      </c>
      <c r="B253" s="19">
        <v>56973994571</v>
      </c>
      <c r="C253" s="14" t="s">
        <v>0</v>
      </c>
      <c r="D253" s="33">
        <v>43805</v>
      </c>
      <c r="E253" s="6" t="s">
        <v>1821</v>
      </c>
      <c r="F253" s="74" t="s">
        <v>2316</v>
      </c>
      <c r="G253" s="72" t="s">
        <v>2347</v>
      </c>
      <c r="H253" s="2" t="s">
        <v>1813</v>
      </c>
      <c r="I253" s="17">
        <v>44713</v>
      </c>
      <c r="J253" s="7">
        <f t="shared" ca="1" si="12"/>
        <v>44749</v>
      </c>
      <c r="K253" s="21">
        <f t="shared" ca="1" si="13"/>
        <v>1</v>
      </c>
      <c r="L253" s="14">
        <f t="shared" ca="1" si="14"/>
        <v>-17</v>
      </c>
      <c r="M253" s="15" t="str">
        <f t="shared" ca="1" si="15"/>
        <v>En Arriendo</v>
      </c>
      <c r="N253" s="2" t="s">
        <v>6</v>
      </c>
      <c r="O253" s="2" t="s">
        <v>7</v>
      </c>
      <c r="P253" s="1">
        <f>VLOOKUP(Q253,usuarios__5[#All],2,FALSE)</f>
        <v>275</v>
      </c>
      <c r="Q253" s="2" t="s">
        <v>1211</v>
      </c>
      <c r="R253" s="2"/>
      <c r="S253" s="2" t="s">
        <v>105</v>
      </c>
      <c r="T253" s="1" t="s">
        <v>2365</v>
      </c>
      <c r="U253" s="19"/>
      <c r="V253" s="19"/>
      <c r="W253" s="2" t="s">
        <v>1212</v>
      </c>
      <c r="X253" s="19">
        <v>40002</v>
      </c>
      <c r="Y253" s="2" t="s">
        <v>10</v>
      </c>
      <c r="Z253" s="20" t="s">
        <v>13</v>
      </c>
      <c r="AA253" s="38" t="s">
        <v>2353</v>
      </c>
    </row>
    <row r="254" spans="1:27" x14ac:dyDescent="0.35">
      <c r="A254" s="5" t="s">
        <v>1817</v>
      </c>
      <c r="B254" s="11">
        <v>56973994576</v>
      </c>
      <c r="C254" s="6" t="s">
        <v>0</v>
      </c>
      <c r="D254" s="32">
        <v>43713</v>
      </c>
      <c r="E254" s="6" t="s">
        <v>1821</v>
      </c>
      <c r="F254" s="73" t="s">
        <v>2317</v>
      </c>
      <c r="G254" s="71" t="s">
        <v>2318</v>
      </c>
      <c r="H254" s="1" t="s">
        <v>16</v>
      </c>
      <c r="I254" s="9">
        <v>43713</v>
      </c>
      <c r="J254" s="7">
        <f t="shared" ca="1" si="12"/>
        <v>44749</v>
      </c>
      <c r="K254" s="26">
        <f t="shared" ca="1" si="13"/>
        <v>34</v>
      </c>
      <c r="L254" s="6">
        <f t="shared" ca="1" si="14"/>
        <v>16</v>
      </c>
      <c r="M254" s="7" t="str">
        <f t="shared" ca="1" si="15"/>
        <v>Terminado</v>
      </c>
      <c r="N254" s="1" t="s">
        <v>6</v>
      </c>
      <c r="O254" s="1" t="s">
        <v>7</v>
      </c>
      <c r="P254" s="1">
        <f>VLOOKUP(Q254,usuarios__5[#All],2,FALSE)</f>
        <v>359</v>
      </c>
      <c r="Q254" s="1" t="s">
        <v>1215</v>
      </c>
      <c r="R254" s="1"/>
      <c r="S254" s="1" t="s">
        <v>42</v>
      </c>
      <c r="T254" s="1" t="s">
        <v>2359</v>
      </c>
      <c r="U254" s="11"/>
      <c r="V254" s="11"/>
      <c r="W254" s="1" t="s">
        <v>1216</v>
      </c>
      <c r="X254" s="11">
        <v>50001</v>
      </c>
      <c r="Y254" s="1" t="s">
        <v>108</v>
      </c>
      <c r="Z254" s="12" t="s">
        <v>13</v>
      </c>
      <c r="AA254" s="38" t="s">
        <v>2353</v>
      </c>
    </row>
    <row r="255" spans="1:27" x14ac:dyDescent="0.35">
      <c r="A255" s="5" t="s">
        <v>1817</v>
      </c>
      <c r="B255" s="19">
        <v>56973994596</v>
      </c>
      <c r="C255" s="14" t="s">
        <v>0</v>
      </c>
      <c r="D255" s="33">
        <v>43886</v>
      </c>
      <c r="E255" s="6" t="s">
        <v>1821</v>
      </c>
      <c r="F255" s="74" t="s">
        <v>2319</v>
      </c>
      <c r="G255" s="72" t="s">
        <v>2320</v>
      </c>
      <c r="H255" s="2" t="s">
        <v>938</v>
      </c>
      <c r="I255" s="17">
        <v>44594</v>
      </c>
      <c r="J255" s="7">
        <f t="shared" ca="1" si="12"/>
        <v>44749</v>
      </c>
      <c r="K255" s="21">
        <f t="shared" ca="1" si="13"/>
        <v>5</v>
      </c>
      <c r="L255" s="14">
        <f t="shared" ca="1" si="14"/>
        <v>-13</v>
      </c>
      <c r="M255" s="15" t="str">
        <f t="shared" ca="1" si="15"/>
        <v>En Arriendo</v>
      </c>
      <c r="N255" s="2" t="s">
        <v>6</v>
      </c>
      <c r="O255" s="2" t="s">
        <v>7</v>
      </c>
      <c r="P255" s="1" t="e">
        <f>VLOOKUP(Q255,usuarios__5[#All],2,FALSE)</f>
        <v>#N/A</v>
      </c>
      <c r="Q255" s="2" t="s">
        <v>1219</v>
      </c>
      <c r="R255" s="2"/>
      <c r="S255" s="2" t="s">
        <v>826</v>
      </c>
      <c r="T255" s="1" t="s">
        <v>2365</v>
      </c>
      <c r="U255" s="19"/>
      <c r="V255" s="19"/>
      <c r="W255" s="2" t="s">
        <v>562</v>
      </c>
      <c r="X255" s="19">
        <v>130018</v>
      </c>
      <c r="Y255" s="2" t="s">
        <v>354</v>
      </c>
      <c r="Z255" s="20" t="s">
        <v>13</v>
      </c>
      <c r="AA255" s="38" t="s">
        <v>2353</v>
      </c>
    </row>
    <row r="256" spans="1:27" x14ac:dyDescent="0.35">
      <c r="A256" s="5" t="s">
        <v>1817</v>
      </c>
      <c r="B256" s="11">
        <v>56973994601</v>
      </c>
      <c r="C256" s="6" t="s">
        <v>0</v>
      </c>
      <c r="D256" s="32">
        <v>43679</v>
      </c>
      <c r="E256" s="6" t="s">
        <v>1821</v>
      </c>
      <c r="F256" s="73" t="s">
        <v>2321</v>
      </c>
      <c r="G256" s="71" t="s">
        <v>2322</v>
      </c>
      <c r="H256" s="1" t="s">
        <v>938</v>
      </c>
      <c r="I256" s="9">
        <v>44594</v>
      </c>
      <c r="J256" s="7">
        <f t="shared" ca="1" si="12"/>
        <v>44749</v>
      </c>
      <c r="K256" s="26">
        <f t="shared" ca="1" si="13"/>
        <v>5</v>
      </c>
      <c r="L256" s="6">
        <f t="shared" ca="1" si="14"/>
        <v>-13</v>
      </c>
      <c r="M256" s="7" t="str">
        <f t="shared" ca="1" si="15"/>
        <v>En Arriendo</v>
      </c>
      <c r="N256" s="1" t="s">
        <v>6</v>
      </c>
      <c r="O256" s="1" t="s">
        <v>7</v>
      </c>
      <c r="P256" s="1" t="e">
        <f>VLOOKUP(Q256,usuarios__5[#All],2,FALSE)</f>
        <v>#N/A</v>
      </c>
      <c r="Q256" s="1" t="s">
        <v>1222</v>
      </c>
      <c r="R256" s="1"/>
      <c r="S256" s="1" t="s">
        <v>959</v>
      </c>
      <c r="T256" s="1" t="s">
        <v>2365</v>
      </c>
      <c r="U256" s="11"/>
      <c r="V256" s="11"/>
      <c r="W256" s="1" t="s">
        <v>175</v>
      </c>
      <c r="X256" s="11">
        <v>130001</v>
      </c>
      <c r="Y256" s="1" t="s">
        <v>960</v>
      </c>
      <c r="Z256" s="12" t="s">
        <v>13</v>
      </c>
      <c r="AA256" s="38" t="s">
        <v>2353</v>
      </c>
    </row>
    <row r="257" spans="1:27" x14ac:dyDescent="0.35">
      <c r="A257" s="5" t="s">
        <v>1817</v>
      </c>
      <c r="B257" s="19">
        <v>56973994697</v>
      </c>
      <c r="C257" s="14" t="s">
        <v>0</v>
      </c>
      <c r="D257" s="33">
        <v>43677</v>
      </c>
      <c r="E257" s="6" t="s">
        <v>1821</v>
      </c>
      <c r="F257" s="74" t="s">
        <v>2323</v>
      </c>
      <c r="G257" s="72" t="s">
        <v>2324</v>
      </c>
      <c r="H257" s="2" t="s">
        <v>938</v>
      </c>
      <c r="I257" s="17">
        <v>44594</v>
      </c>
      <c r="J257" s="7">
        <f t="shared" ca="1" si="12"/>
        <v>44749</v>
      </c>
      <c r="K257" s="21">
        <f t="shared" ca="1" si="13"/>
        <v>5</v>
      </c>
      <c r="L257" s="14">
        <f t="shared" ca="1" si="14"/>
        <v>-13</v>
      </c>
      <c r="M257" s="15" t="str">
        <f t="shared" ca="1" si="15"/>
        <v>En Arriendo</v>
      </c>
      <c r="N257" s="2" t="s">
        <v>6</v>
      </c>
      <c r="O257" s="2" t="s">
        <v>7</v>
      </c>
      <c r="P257" s="1" t="e">
        <f>VLOOKUP(Q257,usuarios__5[#All],2,FALSE)</f>
        <v>#N/A</v>
      </c>
      <c r="Q257" s="2" t="s">
        <v>1225</v>
      </c>
      <c r="R257" s="2"/>
      <c r="S257" s="2" t="s">
        <v>285</v>
      </c>
      <c r="T257" s="1" t="s">
        <v>2362</v>
      </c>
      <c r="U257" s="19"/>
      <c r="V257" s="19"/>
      <c r="W257" s="2" t="s">
        <v>1226</v>
      </c>
      <c r="X257" s="19">
        <v>70002</v>
      </c>
      <c r="Y257" s="2" t="s">
        <v>139</v>
      </c>
      <c r="Z257" s="20" t="s">
        <v>13</v>
      </c>
      <c r="AA257" s="38" t="s">
        <v>2353</v>
      </c>
    </row>
    <row r="258" spans="1:27" x14ac:dyDescent="0.35">
      <c r="A258" s="5" t="s">
        <v>1817</v>
      </c>
      <c r="B258" s="11">
        <v>56974861670</v>
      </c>
      <c r="C258" s="6" t="s">
        <v>0</v>
      </c>
      <c r="D258" s="32">
        <v>43354</v>
      </c>
      <c r="E258" s="6" t="s">
        <v>1821</v>
      </c>
      <c r="F258" s="73" t="s">
        <v>2325</v>
      </c>
      <c r="G258" s="71" t="s">
        <v>2326</v>
      </c>
      <c r="H258" s="1" t="s">
        <v>53</v>
      </c>
      <c r="I258" s="9">
        <v>44238</v>
      </c>
      <c r="J258" s="7">
        <f t="shared" ref="J258:J321" ca="1" si="16">TODAY()</f>
        <v>44749</v>
      </c>
      <c r="K258" s="26">
        <f t="shared" ref="K258:K268" ca="1" si="17">DATEDIF(I258,J258,"M")</f>
        <v>16</v>
      </c>
      <c r="L258" s="6">
        <f t="shared" ref="L258:L268" ca="1" si="18">K258-18</f>
        <v>-2</v>
      </c>
      <c r="M258" s="7" t="str">
        <f t="shared" ref="M258:M321" ca="1" si="19">IF(L258&gt;0,"Terminado","En Arriendo")</f>
        <v>En Arriendo</v>
      </c>
      <c r="N258" s="1" t="s">
        <v>6</v>
      </c>
      <c r="O258" s="1" t="s">
        <v>7</v>
      </c>
      <c r="P258" s="1">
        <f>VLOOKUP(Q258,usuarios__5[#All],2,FALSE)</f>
        <v>400</v>
      </c>
      <c r="Q258" s="1" t="s">
        <v>1229</v>
      </c>
      <c r="R258" s="1"/>
      <c r="S258" s="1" t="s">
        <v>1230</v>
      </c>
      <c r="T258" s="1" t="s">
        <v>2365</v>
      </c>
      <c r="U258" s="11"/>
      <c r="V258" s="11"/>
      <c r="W258" s="1" t="s">
        <v>1231</v>
      </c>
      <c r="X258" s="11">
        <v>30001</v>
      </c>
      <c r="Y258" s="1" t="s">
        <v>288</v>
      </c>
      <c r="Z258" s="12" t="s">
        <v>13</v>
      </c>
      <c r="AA258" s="38" t="s">
        <v>2353</v>
      </c>
    </row>
    <row r="259" spans="1:27" x14ac:dyDescent="0.35">
      <c r="A259" s="5" t="s">
        <v>1817</v>
      </c>
      <c r="B259" s="19">
        <v>56975174093</v>
      </c>
      <c r="C259" s="14" t="s">
        <v>0</v>
      </c>
      <c r="D259" s="33">
        <v>43705</v>
      </c>
      <c r="E259" s="6" t="s">
        <v>1821</v>
      </c>
      <c r="F259" s="74" t="s">
        <v>2327</v>
      </c>
      <c r="G259" s="72" t="s">
        <v>2328</v>
      </c>
      <c r="H259" s="2" t="s">
        <v>151</v>
      </c>
      <c r="I259" s="17">
        <v>44440</v>
      </c>
      <c r="J259" s="7">
        <f t="shared" ca="1" si="16"/>
        <v>44749</v>
      </c>
      <c r="K259" s="21">
        <f t="shared" ca="1" si="17"/>
        <v>10</v>
      </c>
      <c r="L259" s="14">
        <f t="shared" ca="1" si="18"/>
        <v>-8</v>
      </c>
      <c r="M259" s="15" t="str">
        <f t="shared" ca="1" si="19"/>
        <v>En Arriendo</v>
      </c>
      <c r="N259" s="2" t="s">
        <v>6</v>
      </c>
      <c r="O259" s="2" t="s">
        <v>7</v>
      </c>
      <c r="P259" s="1">
        <f>VLOOKUP(Q259,usuarios__5[#All],2,FALSE)</f>
        <v>236</v>
      </c>
      <c r="Q259" s="2" t="s">
        <v>1234</v>
      </c>
      <c r="R259" s="2"/>
      <c r="S259" s="2" t="s">
        <v>42</v>
      </c>
      <c r="T259" s="1" t="s">
        <v>2365</v>
      </c>
      <c r="U259" s="19"/>
      <c r="V259" s="19"/>
      <c r="W259" s="2" t="s">
        <v>1235</v>
      </c>
      <c r="X259" s="19">
        <v>40002</v>
      </c>
      <c r="Y259" s="2" t="s">
        <v>10</v>
      </c>
      <c r="Z259" s="20" t="s">
        <v>13</v>
      </c>
      <c r="AA259" s="30" t="s">
        <v>2350</v>
      </c>
    </row>
    <row r="260" spans="1:27" x14ac:dyDescent="0.35">
      <c r="A260" s="5" t="s">
        <v>1817</v>
      </c>
      <c r="B260" s="11">
        <v>56975483122</v>
      </c>
      <c r="C260" s="6" t="s">
        <v>0</v>
      </c>
      <c r="D260" s="32">
        <v>43677</v>
      </c>
      <c r="E260" s="6" t="s">
        <v>1821</v>
      </c>
      <c r="F260" s="73" t="s">
        <v>2329</v>
      </c>
      <c r="G260" s="71" t="s">
        <v>2330</v>
      </c>
      <c r="H260" s="1" t="s">
        <v>938</v>
      </c>
      <c r="I260" s="9">
        <v>44594</v>
      </c>
      <c r="J260" s="7">
        <f t="shared" ca="1" si="16"/>
        <v>44749</v>
      </c>
      <c r="K260" s="26">
        <f t="shared" ca="1" si="17"/>
        <v>5</v>
      </c>
      <c r="L260" s="6">
        <f t="shared" ca="1" si="18"/>
        <v>-13</v>
      </c>
      <c r="M260" s="7" t="str">
        <f t="shared" ca="1" si="19"/>
        <v>En Arriendo</v>
      </c>
      <c r="N260" s="1" t="s">
        <v>6</v>
      </c>
      <c r="O260" s="1" t="s">
        <v>7</v>
      </c>
      <c r="P260" s="1">
        <f>VLOOKUP(Q260,usuarios__5[#All],2,FALSE)</f>
        <v>266</v>
      </c>
      <c r="Q260" s="1" t="s">
        <v>1238</v>
      </c>
      <c r="R260" s="1"/>
      <c r="S260" s="1" t="s">
        <v>285</v>
      </c>
      <c r="T260" s="1" t="s">
        <v>2362</v>
      </c>
      <c r="U260" s="11"/>
      <c r="V260" s="11"/>
      <c r="W260" s="1" t="s">
        <v>944</v>
      </c>
      <c r="X260" s="11">
        <v>70002</v>
      </c>
      <c r="Y260" s="1" t="s">
        <v>139</v>
      </c>
      <c r="Z260" s="12" t="s">
        <v>13</v>
      </c>
      <c r="AA260" s="38" t="s">
        <v>2353</v>
      </c>
    </row>
    <row r="261" spans="1:27" x14ac:dyDescent="0.35">
      <c r="A261" s="5" t="s">
        <v>1817</v>
      </c>
      <c r="B261" s="19">
        <v>56975595255</v>
      </c>
      <c r="C261" s="14" t="s">
        <v>0</v>
      </c>
      <c r="D261" s="33">
        <v>43705</v>
      </c>
      <c r="E261" s="6" t="s">
        <v>1821</v>
      </c>
      <c r="F261" s="74" t="s">
        <v>2331</v>
      </c>
      <c r="G261" s="72" t="s">
        <v>2332</v>
      </c>
      <c r="H261" s="2" t="s">
        <v>16</v>
      </c>
      <c r="I261" s="17">
        <v>43705</v>
      </c>
      <c r="J261" s="7">
        <f t="shared" ca="1" si="16"/>
        <v>44749</v>
      </c>
      <c r="K261" s="21">
        <f t="shared" ca="1" si="17"/>
        <v>34</v>
      </c>
      <c r="L261" s="14">
        <f t="shared" ca="1" si="18"/>
        <v>16</v>
      </c>
      <c r="M261" s="15" t="str">
        <f t="shared" ca="1" si="19"/>
        <v>Terminado</v>
      </c>
      <c r="N261" s="2" t="s">
        <v>6</v>
      </c>
      <c r="O261" s="2" t="s">
        <v>7</v>
      </c>
      <c r="P261" s="1">
        <f>VLOOKUP(Q261,usuarios__5[#All],2,FALSE)</f>
        <v>348</v>
      </c>
      <c r="Q261" s="2" t="s">
        <v>1241</v>
      </c>
      <c r="R261" s="2"/>
      <c r="S261" s="2" t="s">
        <v>42</v>
      </c>
      <c r="T261" s="2" t="s">
        <v>2363</v>
      </c>
      <c r="U261" s="19"/>
      <c r="V261" s="19"/>
      <c r="W261" s="2" t="s">
        <v>1242</v>
      </c>
      <c r="X261" s="19">
        <v>40003</v>
      </c>
      <c r="Y261" s="2" t="s">
        <v>10</v>
      </c>
      <c r="Z261" s="20" t="s">
        <v>13</v>
      </c>
      <c r="AA261" s="38" t="s">
        <v>2353</v>
      </c>
    </row>
    <row r="262" spans="1:27" x14ac:dyDescent="0.35">
      <c r="A262" s="5" t="s">
        <v>1817</v>
      </c>
      <c r="B262" s="11">
        <v>56976128761</v>
      </c>
      <c r="C262" s="6" t="s">
        <v>0</v>
      </c>
      <c r="D262" s="32">
        <v>43924</v>
      </c>
      <c r="E262" s="6" t="s">
        <v>1821</v>
      </c>
      <c r="F262" s="73" t="s">
        <v>2333</v>
      </c>
      <c r="G262" s="71" t="s">
        <v>2334</v>
      </c>
      <c r="H262" s="1" t="s">
        <v>1245</v>
      </c>
      <c r="I262" s="9">
        <v>43924</v>
      </c>
      <c r="J262" s="7">
        <f t="shared" ca="1" si="16"/>
        <v>44749</v>
      </c>
      <c r="K262" s="26">
        <f t="shared" ca="1" si="17"/>
        <v>27</v>
      </c>
      <c r="L262" s="6">
        <f t="shared" ca="1" si="18"/>
        <v>9</v>
      </c>
      <c r="M262" s="7" t="str">
        <f t="shared" ca="1" si="19"/>
        <v>Terminado</v>
      </c>
      <c r="N262" s="1" t="s">
        <v>6</v>
      </c>
      <c r="O262" s="1" t="s">
        <v>7</v>
      </c>
      <c r="P262" s="1" t="e">
        <f>VLOOKUP(Q262,usuarios__5[#All],2,FALSE)</f>
        <v>#N/A</v>
      </c>
      <c r="Q262" s="43" t="s">
        <v>1246</v>
      </c>
      <c r="R262" s="43"/>
      <c r="S262" s="1" t="s">
        <v>28</v>
      </c>
      <c r="T262" s="1" t="s">
        <v>2365</v>
      </c>
      <c r="U262" s="11"/>
      <c r="V262" s="11"/>
      <c r="W262" s="1" t="s">
        <v>36</v>
      </c>
      <c r="X262" s="11">
        <v>120003</v>
      </c>
      <c r="Y262" s="1" t="s">
        <v>30</v>
      </c>
      <c r="Z262" s="12" t="s">
        <v>13</v>
      </c>
      <c r="AA262" s="30" t="s">
        <v>2350</v>
      </c>
    </row>
    <row r="263" spans="1:27" x14ac:dyDescent="0.35">
      <c r="A263" s="5" t="s">
        <v>1817</v>
      </c>
      <c r="B263" s="11">
        <v>56987682906</v>
      </c>
      <c r="C263" s="6" t="s">
        <v>0</v>
      </c>
      <c r="D263" s="32">
        <v>43679</v>
      </c>
      <c r="E263" s="6" t="s">
        <v>1821</v>
      </c>
      <c r="F263" s="73" t="s">
        <v>2335</v>
      </c>
      <c r="G263" s="71" t="s">
        <v>2336</v>
      </c>
      <c r="H263" s="1" t="s">
        <v>938</v>
      </c>
      <c r="I263" s="9">
        <v>44594</v>
      </c>
      <c r="J263" s="7">
        <f t="shared" ca="1" si="16"/>
        <v>44749</v>
      </c>
      <c r="K263" s="26">
        <f t="shared" ca="1" si="17"/>
        <v>5</v>
      </c>
      <c r="L263" s="6">
        <f t="shared" ca="1" si="18"/>
        <v>-13</v>
      </c>
      <c r="M263" s="7" t="str">
        <f t="shared" ca="1" si="19"/>
        <v>En Arriendo</v>
      </c>
      <c r="N263" s="1" t="s">
        <v>6</v>
      </c>
      <c r="O263" s="1" t="s">
        <v>7</v>
      </c>
      <c r="P263" s="1" t="e">
        <f>VLOOKUP(Q263,usuarios__5[#All],2,FALSE)</f>
        <v>#N/A</v>
      </c>
      <c r="Q263" s="1" t="s">
        <v>1251</v>
      </c>
      <c r="R263" s="1"/>
      <c r="S263" s="1" t="s">
        <v>285</v>
      </c>
      <c r="T263" s="1" t="s">
        <v>2365</v>
      </c>
      <c r="U263" s="11"/>
      <c r="V263" s="11"/>
      <c r="W263" s="1" t="s">
        <v>1252</v>
      </c>
      <c r="X263" s="11">
        <v>30003</v>
      </c>
      <c r="Y263" s="1" t="s">
        <v>288</v>
      </c>
      <c r="Z263" s="12" t="s">
        <v>13</v>
      </c>
      <c r="AA263" s="30" t="s">
        <v>2350</v>
      </c>
    </row>
    <row r="264" spans="1:27" x14ac:dyDescent="0.35">
      <c r="A264" s="5" t="s">
        <v>1817</v>
      </c>
      <c r="B264" s="11">
        <v>56998799931</v>
      </c>
      <c r="C264" s="6" t="s">
        <v>0</v>
      </c>
      <c r="D264" s="32">
        <v>43686</v>
      </c>
      <c r="E264" s="6" t="s">
        <v>1821</v>
      </c>
      <c r="F264" s="73" t="s">
        <v>2337</v>
      </c>
      <c r="G264" s="71" t="s">
        <v>2338</v>
      </c>
      <c r="H264" s="1" t="s">
        <v>1766</v>
      </c>
      <c r="I264" s="9">
        <v>44715</v>
      </c>
      <c r="J264" s="7">
        <f t="shared" ca="1" si="16"/>
        <v>44749</v>
      </c>
      <c r="K264" s="26">
        <f t="shared" ca="1" si="17"/>
        <v>1</v>
      </c>
      <c r="L264" s="6">
        <f t="shared" ca="1" si="18"/>
        <v>-17</v>
      </c>
      <c r="M264" s="7" t="str">
        <f t="shared" ca="1" si="19"/>
        <v>En Arriendo</v>
      </c>
      <c r="N264" s="1" t="s">
        <v>6</v>
      </c>
      <c r="O264" s="1" t="s">
        <v>7</v>
      </c>
      <c r="P264" s="1" t="e">
        <f>VLOOKUP(Q264,usuarios__5[#All],2,FALSE)</f>
        <v>#N/A</v>
      </c>
      <c r="Q264" s="1" t="s">
        <v>1257</v>
      </c>
      <c r="R264" s="1"/>
      <c r="S264" s="1" t="s">
        <v>42</v>
      </c>
      <c r="T264" s="2" t="s">
        <v>2368</v>
      </c>
      <c r="U264" s="11"/>
      <c r="V264" s="11"/>
      <c r="W264" s="1" t="s">
        <v>830</v>
      </c>
      <c r="X264" s="11">
        <v>10001</v>
      </c>
      <c r="Y264" s="1" t="s">
        <v>311</v>
      </c>
      <c r="Z264" s="12" t="s">
        <v>13</v>
      </c>
      <c r="AA264" s="38" t="s">
        <v>2352</v>
      </c>
    </row>
    <row r="265" spans="1:27" x14ac:dyDescent="0.35">
      <c r="A265" s="5" t="s">
        <v>1817</v>
      </c>
      <c r="B265" s="19">
        <v>56998848839</v>
      </c>
      <c r="C265" s="14" t="s">
        <v>0</v>
      </c>
      <c r="D265" s="33">
        <v>43686</v>
      </c>
      <c r="E265" s="6" t="s">
        <v>1821</v>
      </c>
      <c r="F265" s="74" t="s">
        <v>2339</v>
      </c>
      <c r="G265" s="72" t="s">
        <v>2340</v>
      </c>
      <c r="H265" s="2" t="s">
        <v>1168</v>
      </c>
      <c r="I265" s="17">
        <v>43686</v>
      </c>
      <c r="J265" s="7">
        <f t="shared" ca="1" si="16"/>
        <v>44749</v>
      </c>
      <c r="K265" s="21">
        <f t="shared" ca="1" si="17"/>
        <v>34</v>
      </c>
      <c r="L265" s="14">
        <f t="shared" ca="1" si="18"/>
        <v>16</v>
      </c>
      <c r="M265" s="15" t="str">
        <f t="shared" ca="1" si="19"/>
        <v>Terminado</v>
      </c>
      <c r="N265" s="2" t="s">
        <v>6</v>
      </c>
      <c r="O265" s="2" t="s">
        <v>7</v>
      </c>
      <c r="P265" s="1" t="e">
        <f>VLOOKUP(Q265,usuarios__5[#All],2,FALSE)</f>
        <v>#N/A</v>
      </c>
      <c r="Q265" s="2" t="s">
        <v>1260</v>
      </c>
      <c r="R265" s="2"/>
      <c r="S265" s="2" t="s">
        <v>42</v>
      </c>
      <c r="T265" s="2" t="s">
        <v>2368</v>
      </c>
      <c r="U265" s="19"/>
      <c r="V265" s="19"/>
      <c r="W265" s="2" t="s">
        <v>311</v>
      </c>
      <c r="X265" s="19">
        <v>10001</v>
      </c>
      <c r="Y265" s="2" t="s">
        <v>311</v>
      </c>
      <c r="Z265" s="20" t="s">
        <v>13</v>
      </c>
      <c r="AA265" s="38" t="s">
        <v>2352</v>
      </c>
    </row>
    <row r="266" spans="1:27" x14ac:dyDescent="0.35">
      <c r="A266" s="5" t="s">
        <v>1815</v>
      </c>
      <c r="B266" s="19">
        <v>56985689122</v>
      </c>
      <c r="C266" s="14" t="s">
        <v>0</v>
      </c>
      <c r="D266" s="33">
        <v>44720</v>
      </c>
      <c r="E266" s="6" t="s">
        <v>1821</v>
      </c>
      <c r="F266" s="74" t="s">
        <v>2341</v>
      </c>
      <c r="G266" s="72" t="s">
        <v>2342</v>
      </c>
      <c r="H266" s="2" t="s">
        <v>1769</v>
      </c>
      <c r="I266" s="17">
        <v>44720</v>
      </c>
      <c r="J266" s="7">
        <f t="shared" ca="1" si="16"/>
        <v>44749</v>
      </c>
      <c r="K266" s="21">
        <f t="shared" ca="1" si="17"/>
        <v>0</v>
      </c>
      <c r="L266" s="14">
        <f t="shared" ca="1" si="18"/>
        <v>-18</v>
      </c>
      <c r="M266" s="15" t="str">
        <f t="shared" ca="1" si="19"/>
        <v>En Arriendo</v>
      </c>
      <c r="N266" s="2" t="s">
        <v>6</v>
      </c>
      <c r="O266" s="2" t="s">
        <v>7</v>
      </c>
      <c r="P266" s="1" t="e">
        <f>VLOOKUP(Q266,usuarios__5[#All],2,FALSE)</f>
        <v>#N/A</v>
      </c>
      <c r="Q266" s="2" t="s">
        <v>1770</v>
      </c>
      <c r="R266" s="2"/>
      <c r="S266" s="2" t="s">
        <v>174</v>
      </c>
      <c r="T266" s="1" t="s">
        <v>2359</v>
      </c>
      <c r="U266" s="19"/>
      <c r="V266" s="19"/>
      <c r="W266" s="2" t="s">
        <v>1771</v>
      </c>
      <c r="X266" s="19">
        <v>130032</v>
      </c>
      <c r="Y266" s="2" t="s">
        <v>176</v>
      </c>
      <c r="Z266" s="20" t="s">
        <v>13</v>
      </c>
      <c r="AA266" s="38" t="s">
        <v>2353</v>
      </c>
    </row>
    <row r="267" spans="1:27" x14ac:dyDescent="0.35">
      <c r="A267" s="5" t="s">
        <v>1817</v>
      </c>
      <c r="B267" s="11">
        <v>56998873477</v>
      </c>
      <c r="C267" s="6" t="s">
        <v>0</v>
      </c>
      <c r="D267" s="32">
        <v>43686</v>
      </c>
      <c r="E267" s="6" t="s">
        <v>1821</v>
      </c>
      <c r="F267" s="73" t="s">
        <v>2343</v>
      </c>
      <c r="G267" s="71" t="s">
        <v>2344</v>
      </c>
      <c r="H267" s="1" t="s">
        <v>1168</v>
      </c>
      <c r="I267" s="9">
        <v>43686</v>
      </c>
      <c r="J267" s="7">
        <f t="shared" ca="1" si="16"/>
        <v>44749</v>
      </c>
      <c r="K267" s="26">
        <f t="shared" ca="1" si="17"/>
        <v>34</v>
      </c>
      <c r="L267" s="6">
        <f t="shared" ca="1" si="18"/>
        <v>16</v>
      </c>
      <c r="M267" s="7" t="str">
        <f t="shared" ca="1" si="19"/>
        <v>Terminado</v>
      </c>
      <c r="N267" s="1" t="s">
        <v>6</v>
      </c>
      <c r="O267" s="1" t="s">
        <v>7</v>
      </c>
      <c r="P267" s="1" t="e">
        <f>VLOOKUP(Q267,usuarios__5[#All],2,FALSE)</f>
        <v>#N/A</v>
      </c>
      <c r="Q267" s="1" t="s">
        <v>1263</v>
      </c>
      <c r="R267" s="1"/>
      <c r="S267" s="1" t="s">
        <v>42</v>
      </c>
      <c r="T267" s="2" t="s">
        <v>2368</v>
      </c>
      <c r="U267" s="11"/>
      <c r="V267" s="11"/>
      <c r="W267" s="1" t="s">
        <v>659</v>
      </c>
      <c r="X267" s="11">
        <v>10001</v>
      </c>
      <c r="Y267" s="1" t="s">
        <v>311</v>
      </c>
      <c r="Z267" s="12" t="s">
        <v>13</v>
      </c>
      <c r="AA267" s="38" t="s">
        <v>2352</v>
      </c>
    </row>
    <row r="268" spans="1:27" x14ac:dyDescent="0.35">
      <c r="A268" s="5" t="s">
        <v>1817</v>
      </c>
      <c r="B268" s="19">
        <v>56998878302</v>
      </c>
      <c r="C268" s="14" t="s">
        <v>0</v>
      </c>
      <c r="D268" s="33">
        <v>43868</v>
      </c>
      <c r="E268" s="6" t="s">
        <v>1821</v>
      </c>
      <c r="F268" s="69">
        <v>8.9560231001390602E+18</v>
      </c>
      <c r="G268" s="72" t="s">
        <v>2345</v>
      </c>
      <c r="H268" s="2" t="s">
        <v>1266</v>
      </c>
      <c r="I268" s="17">
        <v>43868</v>
      </c>
      <c r="J268" s="7">
        <f t="shared" ca="1" si="16"/>
        <v>44749</v>
      </c>
      <c r="K268" s="21">
        <f t="shared" ca="1" si="17"/>
        <v>29</v>
      </c>
      <c r="L268" s="14">
        <f t="shared" ca="1" si="18"/>
        <v>11</v>
      </c>
      <c r="M268" s="15" t="str">
        <f t="shared" ca="1" si="19"/>
        <v>Terminado</v>
      </c>
      <c r="N268" s="2" t="s">
        <v>455</v>
      </c>
      <c r="O268" s="2" t="s">
        <v>7</v>
      </c>
      <c r="P268" s="1" t="e">
        <f>VLOOKUP(Q268,usuarios__5[#All],2,FALSE)</f>
        <v>#N/A</v>
      </c>
      <c r="Q268" s="2" t="s">
        <v>1267</v>
      </c>
      <c r="R268" s="2"/>
      <c r="S268" s="2" t="s">
        <v>42</v>
      </c>
      <c r="T268" s="2" t="s">
        <v>2368</v>
      </c>
      <c r="U268" s="19"/>
      <c r="V268" s="19"/>
      <c r="W268" s="2" t="s">
        <v>311</v>
      </c>
      <c r="X268" s="19">
        <v>10001</v>
      </c>
      <c r="Y268" s="2" t="s">
        <v>311</v>
      </c>
      <c r="Z268" s="20" t="s">
        <v>13</v>
      </c>
      <c r="AA268" s="38" t="s">
        <v>2352</v>
      </c>
    </row>
    <row r="269" spans="1:27" x14ac:dyDescent="0.35">
      <c r="A269" s="5" t="s">
        <v>1817</v>
      </c>
      <c r="B269" s="34">
        <v>56940293214</v>
      </c>
      <c r="C269" s="6" t="s">
        <v>1268</v>
      </c>
      <c r="D269" s="35">
        <v>42934.695833333331</v>
      </c>
      <c r="E269" s="6" t="s">
        <v>1821</v>
      </c>
      <c r="F269" s="1" t="s">
        <v>1270</v>
      </c>
      <c r="G269" s="1" t="s">
        <v>1271</v>
      </c>
      <c r="H269" s="1"/>
      <c r="I269" s="1"/>
      <c r="J269" s="7">
        <f t="shared" ca="1" si="16"/>
        <v>44749</v>
      </c>
      <c r="K269" s="1"/>
      <c r="L269" s="1"/>
      <c r="M269" s="7" t="str">
        <f t="shared" si="19"/>
        <v>En Arriendo</v>
      </c>
      <c r="N269" s="1"/>
      <c r="O269" s="1" t="s">
        <v>246</v>
      </c>
      <c r="P269" s="1" t="e">
        <f>VLOOKUP(Q269,usuarios__5[#All],2,FALSE)</f>
        <v>#N/A</v>
      </c>
      <c r="Q269" s="1" t="s">
        <v>813</v>
      </c>
      <c r="R269" s="1"/>
      <c r="S269" s="1" t="s">
        <v>809</v>
      </c>
      <c r="T269" s="1" t="s">
        <v>2365</v>
      </c>
      <c r="U269" s="11"/>
      <c r="V269" s="11"/>
      <c r="W269" s="1" t="s">
        <v>251</v>
      </c>
      <c r="X269" s="11">
        <v>130022</v>
      </c>
      <c r="Y269" s="1" t="s">
        <v>810</v>
      </c>
      <c r="Z269" s="12" t="s">
        <v>13</v>
      </c>
      <c r="AA269" s="30" t="s">
        <v>2350</v>
      </c>
    </row>
    <row r="270" spans="1:27" x14ac:dyDescent="0.35">
      <c r="A270" s="5" t="s">
        <v>1817</v>
      </c>
      <c r="B270" s="36">
        <v>56940718013</v>
      </c>
      <c r="C270" s="14" t="s">
        <v>1268</v>
      </c>
      <c r="D270" s="37">
        <v>42978.625</v>
      </c>
      <c r="E270" s="6" t="s">
        <v>1821</v>
      </c>
      <c r="F270" s="2" t="s">
        <v>1272</v>
      </c>
      <c r="G270" s="2" t="s">
        <v>1273</v>
      </c>
      <c r="H270" s="2"/>
      <c r="I270" s="2"/>
      <c r="J270" s="7">
        <f t="shared" ca="1" si="16"/>
        <v>44749</v>
      </c>
      <c r="K270" s="2"/>
      <c r="L270" s="2"/>
      <c r="M270" s="15" t="str">
        <f t="shared" si="19"/>
        <v>En Arriendo</v>
      </c>
      <c r="N270" s="2"/>
      <c r="O270" s="2" t="s">
        <v>7</v>
      </c>
      <c r="P270" s="1" t="e">
        <f>VLOOKUP(Q270,usuarios__5[#All],2,FALSE)</f>
        <v>#N/A</v>
      </c>
      <c r="Q270" s="2" t="s">
        <v>1274</v>
      </c>
      <c r="R270" s="2"/>
      <c r="S270" s="2" t="s">
        <v>1275</v>
      </c>
      <c r="T270" s="1" t="s">
        <v>2365</v>
      </c>
      <c r="U270" s="19"/>
      <c r="V270" s="19"/>
      <c r="W270" s="2" t="s">
        <v>251</v>
      </c>
      <c r="X270" s="19"/>
      <c r="Y270" s="2"/>
      <c r="Z270" s="20" t="s">
        <v>13</v>
      </c>
      <c r="AA270" s="30" t="s">
        <v>2350</v>
      </c>
    </row>
    <row r="271" spans="1:27" x14ac:dyDescent="0.35">
      <c r="A271" s="5" t="s">
        <v>1817</v>
      </c>
      <c r="B271" s="34">
        <v>56940718014</v>
      </c>
      <c r="C271" s="6" t="s">
        <v>1268</v>
      </c>
      <c r="D271" s="35">
        <v>43615.526388888888</v>
      </c>
      <c r="E271" s="6" t="s">
        <v>1821</v>
      </c>
      <c r="F271" s="1" t="s">
        <v>1276</v>
      </c>
      <c r="G271" s="1" t="s">
        <v>1277</v>
      </c>
      <c r="H271" s="1"/>
      <c r="I271" s="1"/>
      <c r="J271" s="7">
        <f t="shared" ca="1" si="16"/>
        <v>44749</v>
      </c>
      <c r="K271" s="1"/>
      <c r="L271" s="1"/>
      <c r="M271" s="7" t="str">
        <f t="shared" si="19"/>
        <v>En Arriendo</v>
      </c>
      <c r="N271" s="1"/>
      <c r="O271" s="1" t="s">
        <v>7</v>
      </c>
      <c r="P271" s="1" t="e">
        <f>VLOOKUP(Q271,usuarios__5[#All],2,FALSE)</f>
        <v>#N/A</v>
      </c>
      <c r="Q271" s="1" t="s">
        <v>1278</v>
      </c>
      <c r="R271" s="1"/>
      <c r="S271" s="1" t="s">
        <v>1279</v>
      </c>
      <c r="T271" s="1" t="s">
        <v>2371</v>
      </c>
      <c r="U271" s="11"/>
      <c r="V271" s="11"/>
      <c r="W271" s="1" t="s">
        <v>251</v>
      </c>
      <c r="X271" s="11">
        <v>130051</v>
      </c>
      <c r="Y271" s="1" t="s">
        <v>1280</v>
      </c>
      <c r="Z271" s="26" t="s">
        <v>13</v>
      </c>
      <c r="AA271" s="30" t="s">
        <v>2350</v>
      </c>
    </row>
    <row r="272" spans="1:27" x14ac:dyDescent="0.35">
      <c r="A272" s="5" t="s">
        <v>1817</v>
      </c>
      <c r="B272" s="36">
        <v>56940908516</v>
      </c>
      <c r="C272" s="14" t="s">
        <v>1268</v>
      </c>
      <c r="D272" s="37">
        <v>43004.767361111109</v>
      </c>
      <c r="E272" s="6" t="s">
        <v>1821</v>
      </c>
      <c r="F272" s="2" t="s">
        <v>1281</v>
      </c>
      <c r="G272" s="2" t="s">
        <v>1282</v>
      </c>
      <c r="H272" s="2"/>
      <c r="I272" s="2"/>
      <c r="J272" s="7">
        <f t="shared" ca="1" si="16"/>
        <v>44749</v>
      </c>
      <c r="K272" s="2"/>
      <c r="L272" s="2"/>
      <c r="M272" s="15" t="str">
        <f t="shared" si="19"/>
        <v>En Arriendo</v>
      </c>
      <c r="N272" s="2"/>
      <c r="O272" s="2" t="s">
        <v>7</v>
      </c>
      <c r="P272" s="1" t="e">
        <f>VLOOKUP(Q272,usuarios__5[#All],2,FALSE)</f>
        <v>#N/A</v>
      </c>
      <c r="Q272" s="2" t="s">
        <v>1274</v>
      </c>
      <c r="R272" s="2"/>
      <c r="S272" s="2" t="s">
        <v>1275</v>
      </c>
      <c r="T272" s="1" t="s">
        <v>2365</v>
      </c>
      <c r="U272" s="19"/>
      <c r="V272" s="19"/>
      <c r="W272" s="2" t="s">
        <v>251</v>
      </c>
      <c r="X272" s="19"/>
      <c r="Y272" s="2"/>
      <c r="Z272" s="20" t="s">
        <v>13</v>
      </c>
      <c r="AA272" s="30" t="s">
        <v>2350</v>
      </c>
    </row>
    <row r="273" spans="1:27" x14ac:dyDescent="0.35">
      <c r="A273" s="5" t="s">
        <v>1817</v>
      </c>
      <c r="B273" s="34">
        <v>56940293219</v>
      </c>
      <c r="C273" s="6" t="s">
        <v>1268</v>
      </c>
      <c r="D273" s="35">
        <v>42934.695833333331</v>
      </c>
      <c r="E273" s="6" t="s">
        <v>1821</v>
      </c>
      <c r="F273" s="1" t="s">
        <v>1283</v>
      </c>
      <c r="G273" s="1" t="s">
        <v>1284</v>
      </c>
      <c r="H273" s="1"/>
      <c r="I273" s="1"/>
      <c r="J273" s="7">
        <f t="shared" ca="1" si="16"/>
        <v>44749</v>
      </c>
      <c r="K273" s="1"/>
      <c r="L273" s="1"/>
      <c r="M273" s="7" t="str">
        <f t="shared" si="19"/>
        <v>En Arriendo</v>
      </c>
      <c r="N273" s="1"/>
      <c r="O273" s="1" t="s">
        <v>7</v>
      </c>
      <c r="P273" s="1" t="e">
        <f>VLOOKUP(Q273,usuarios__5[#All],2,FALSE)</f>
        <v>#N/A</v>
      </c>
      <c r="Q273" s="1" t="s">
        <v>808</v>
      </c>
      <c r="R273" s="1"/>
      <c r="S273" s="1" t="s">
        <v>809</v>
      </c>
      <c r="T273" s="1" t="s">
        <v>2365</v>
      </c>
      <c r="U273" s="11"/>
      <c r="V273" s="11"/>
      <c r="W273" s="1" t="s">
        <v>251</v>
      </c>
      <c r="X273" s="11">
        <v>130022</v>
      </c>
      <c r="Y273" s="1" t="s">
        <v>810</v>
      </c>
      <c r="Z273" s="12" t="s">
        <v>13</v>
      </c>
      <c r="AA273" s="30" t="s">
        <v>2350</v>
      </c>
    </row>
    <row r="274" spans="1:27" x14ac:dyDescent="0.35">
      <c r="A274" s="5" t="s">
        <v>1817</v>
      </c>
      <c r="B274" s="36">
        <v>56940293222</v>
      </c>
      <c r="C274" s="14" t="s">
        <v>1268</v>
      </c>
      <c r="D274" s="37">
        <v>42934.695833333331</v>
      </c>
      <c r="E274" s="6" t="s">
        <v>1821</v>
      </c>
      <c r="F274" s="2" t="s">
        <v>1285</v>
      </c>
      <c r="G274" s="2" t="s">
        <v>1286</v>
      </c>
      <c r="H274" s="2"/>
      <c r="I274" s="2"/>
      <c r="J274" s="7">
        <f t="shared" ca="1" si="16"/>
        <v>44749</v>
      </c>
      <c r="K274" s="2"/>
      <c r="L274" s="2"/>
      <c r="M274" s="15" t="str">
        <f t="shared" si="19"/>
        <v>En Arriendo</v>
      </c>
      <c r="N274" s="2"/>
      <c r="O274" s="2" t="s">
        <v>7</v>
      </c>
      <c r="P274" s="1" t="e">
        <f>VLOOKUP(Q274,usuarios__5[#All],2,FALSE)</f>
        <v>#N/A</v>
      </c>
      <c r="Q274" s="2" t="s">
        <v>1287</v>
      </c>
      <c r="R274" s="2"/>
      <c r="S274" s="2" t="s">
        <v>1288</v>
      </c>
      <c r="T274" s="1" t="s">
        <v>2371</v>
      </c>
      <c r="U274" s="19"/>
      <c r="V274" s="19"/>
      <c r="W274" s="2" t="s">
        <v>251</v>
      </c>
      <c r="X274" s="19">
        <v>130003</v>
      </c>
      <c r="Y274" s="2" t="s">
        <v>1289</v>
      </c>
      <c r="Z274" s="21" t="s">
        <v>13</v>
      </c>
      <c r="AA274" s="30" t="s">
        <v>2350</v>
      </c>
    </row>
    <row r="275" spans="1:27" x14ac:dyDescent="0.35">
      <c r="A275" s="5" t="s">
        <v>1817</v>
      </c>
      <c r="B275" s="34">
        <v>56973994651</v>
      </c>
      <c r="C275" s="6" t="s">
        <v>1268</v>
      </c>
      <c r="D275" s="35">
        <v>41510.661111111112</v>
      </c>
      <c r="E275" s="6" t="s">
        <v>1821</v>
      </c>
      <c r="F275" s="1" t="s">
        <v>1290</v>
      </c>
      <c r="G275" s="1" t="s">
        <v>1291</v>
      </c>
      <c r="H275" s="1"/>
      <c r="I275" s="1"/>
      <c r="J275" s="7">
        <f t="shared" ca="1" si="16"/>
        <v>44749</v>
      </c>
      <c r="K275" s="1"/>
      <c r="L275" s="1"/>
      <c r="M275" s="7" t="str">
        <f t="shared" si="19"/>
        <v>En Arriendo</v>
      </c>
      <c r="N275" s="1"/>
      <c r="O275" s="1" t="s">
        <v>7</v>
      </c>
      <c r="P275" s="1" t="e">
        <f>VLOOKUP(Q275,usuarios__5[#All],2,FALSE)</f>
        <v>#N/A</v>
      </c>
      <c r="Q275" s="1" t="s">
        <v>1292</v>
      </c>
      <c r="R275" s="1"/>
      <c r="S275" s="1" t="s">
        <v>42</v>
      </c>
      <c r="T275" s="2" t="s">
        <v>2368</v>
      </c>
      <c r="U275" s="11"/>
      <c r="V275" s="11"/>
      <c r="W275" s="1" t="s">
        <v>659</v>
      </c>
      <c r="X275" s="11">
        <v>10001</v>
      </c>
      <c r="Y275" s="1" t="s">
        <v>311</v>
      </c>
      <c r="Z275" s="12" t="s">
        <v>13</v>
      </c>
      <c r="AA275" s="38" t="s">
        <v>2352</v>
      </c>
    </row>
    <row r="276" spans="1:27" x14ac:dyDescent="0.35">
      <c r="A276" s="5" t="s">
        <v>1817</v>
      </c>
      <c r="B276" s="36">
        <v>56973994652</v>
      </c>
      <c r="C276" s="14" t="s">
        <v>1268</v>
      </c>
      <c r="D276" s="37">
        <v>41505.57916666667</v>
      </c>
      <c r="E276" s="6" t="s">
        <v>1821</v>
      </c>
      <c r="F276" s="2" t="s">
        <v>1293</v>
      </c>
      <c r="G276" s="2" t="s">
        <v>1294</v>
      </c>
      <c r="H276" s="2"/>
      <c r="I276" s="2"/>
      <c r="J276" s="7">
        <f t="shared" ca="1" si="16"/>
        <v>44749</v>
      </c>
      <c r="K276" s="2"/>
      <c r="L276" s="2"/>
      <c r="M276" s="15" t="str">
        <f t="shared" si="19"/>
        <v>En Arriendo</v>
      </c>
      <c r="N276" s="2"/>
      <c r="O276" s="2" t="s">
        <v>246</v>
      </c>
      <c r="P276" s="1" t="e">
        <f>VLOOKUP(Q276,usuarios__5[#All],2,FALSE)</f>
        <v>#N/A</v>
      </c>
      <c r="Q276" s="2" t="s">
        <v>1257</v>
      </c>
      <c r="R276" s="2"/>
      <c r="S276" s="2" t="s">
        <v>42</v>
      </c>
      <c r="T276" s="2" t="s">
        <v>2368</v>
      </c>
      <c r="U276" s="19"/>
      <c r="V276" s="19"/>
      <c r="W276" s="2" t="s">
        <v>830</v>
      </c>
      <c r="X276" s="19">
        <v>10001</v>
      </c>
      <c r="Y276" s="2" t="s">
        <v>311</v>
      </c>
      <c r="Z276" s="20" t="s">
        <v>13</v>
      </c>
      <c r="AA276" s="38" t="s">
        <v>2352</v>
      </c>
    </row>
    <row r="277" spans="1:27" x14ac:dyDescent="0.35">
      <c r="A277" s="5" t="s">
        <v>1817</v>
      </c>
      <c r="B277" s="34">
        <v>56956095522</v>
      </c>
      <c r="C277" s="6" t="s">
        <v>1268</v>
      </c>
      <c r="D277" s="35">
        <v>42391.395138888889</v>
      </c>
      <c r="E277" s="6" t="s">
        <v>1821</v>
      </c>
      <c r="F277" s="1" t="s">
        <v>1295</v>
      </c>
      <c r="G277" s="1" t="s">
        <v>1296</v>
      </c>
      <c r="H277" s="1"/>
      <c r="I277" s="1"/>
      <c r="J277" s="7">
        <f t="shared" ca="1" si="16"/>
        <v>44749</v>
      </c>
      <c r="K277" s="1"/>
      <c r="L277" s="1"/>
      <c r="M277" s="7" t="str">
        <f t="shared" si="19"/>
        <v>En Arriendo</v>
      </c>
      <c r="N277" s="1"/>
      <c r="O277" s="1" t="s">
        <v>246</v>
      </c>
      <c r="P277" s="1">
        <f>VLOOKUP(Q277,usuarios__5[#All],2,FALSE)</f>
        <v>400</v>
      </c>
      <c r="Q277" s="1" t="s">
        <v>1297</v>
      </c>
      <c r="R277" s="1"/>
      <c r="S277" s="1" t="s">
        <v>285</v>
      </c>
      <c r="T277" s="1" t="s">
        <v>2365</v>
      </c>
      <c r="U277" s="11"/>
      <c r="V277" s="11"/>
      <c r="W277" s="1" t="s">
        <v>1231</v>
      </c>
      <c r="X277" s="11">
        <v>30001</v>
      </c>
      <c r="Y277" s="1" t="s">
        <v>288</v>
      </c>
      <c r="Z277" s="12" t="s">
        <v>13</v>
      </c>
      <c r="AA277" s="38" t="s">
        <v>2352</v>
      </c>
    </row>
    <row r="278" spans="1:27" x14ac:dyDescent="0.35">
      <c r="A278" s="5" t="s">
        <v>1817</v>
      </c>
      <c r="B278" s="36">
        <v>56944895571</v>
      </c>
      <c r="C278" s="14" t="s">
        <v>1268</v>
      </c>
      <c r="D278" s="37">
        <v>42877.705555555556</v>
      </c>
      <c r="E278" s="6" t="s">
        <v>1821</v>
      </c>
      <c r="F278" s="2" t="s">
        <v>1298</v>
      </c>
      <c r="G278" s="2" t="s">
        <v>1299</v>
      </c>
      <c r="H278" s="2"/>
      <c r="I278" s="2"/>
      <c r="J278" s="7">
        <f t="shared" ca="1" si="16"/>
        <v>44749</v>
      </c>
      <c r="K278" s="2"/>
      <c r="L278" s="2"/>
      <c r="M278" s="15" t="str">
        <f t="shared" si="19"/>
        <v>En Arriendo</v>
      </c>
      <c r="N278" s="2"/>
      <c r="O278" s="2" t="s">
        <v>246</v>
      </c>
      <c r="P278" s="1" t="e">
        <f>VLOOKUP(Q278,usuarios__5[#All],2,FALSE)</f>
        <v>#N/A</v>
      </c>
      <c r="Q278" s="2" t="s">
        <v>1300</v>
      </c>
      <c r="R278" s="2"/>
      <c r="S278" s="2" t="s">
        <v>809</v>
      </c>
      <c r="T278" s="1" t="s">
        <v>2365</v>
      </c>
      <c r="U278" s="19"/>
      <c r="V278" s="19"/>
      <c r="W278" s="2" t="s">
        <v>153</v>
      </c>
      <c r="X278" s="19">
        <v>130022</v>
      </c>
      <c r="Y278" s="2" t="s">
        <v>810</v>
      </c>
      <c r="Z278" s="20" t="s">
        <v>13</v>
      </c>
      <c r="AA278" s="38" t="s">
        <v>2353</v>
      </c>
    </row>
    <row r="279" spans="1:27" x14ac:dyDescent="0.35">
      <c r="A279" s="5" t="s">
        <v>1817</v>
      </c>
      <c r="B279" s="34">
        <v>56931869021</v>
      </c>
      <c r="C279" s="6" t="s">
        <v>1268</v>
      </c>
      <c r="D279" s="35">
        <v>43028.741666666669</v>
      </c>
      <c r="E279" s="6" t="s">
        <v>1821</v>
      </c>
      <c r="F279" s="1" t="s">
        <v>1306</v>
      </c>
      <c r="G279" s="1" t="s">
        <v>1307</v>
      </c>
      <c r="H279" s="1"/>
      <c r="I279" s="1"/>
      <c r="J279" s="7">
        <f t="shared" ca="1" si="16"/>
        <v>44749</v>
      </c>
      <c r="K279" s="1"/>
      <c r="L279" s="1"/>
      <c r="M279" s="7" t="str">
        <f t="shared" si="19"/>
        <v>En Arriendo</v>
      </c>
      <c r="N279" s="1"/>
      <c r="O279" s="1" t="s">
        <v>7</v>
      </c>
      <c r="P279" s="1" t="e">
        <f>VLOOKUP(Q279,usuarios__5[#All],2,FALSE)</f>
        <v>#N/A</v>
      </c>
      <c r="Q279" s="1" t="s">
        <v>1308</v>
      </c>
      <c r="R279" s="1"/>
      <c r="S279" s="1" t="s">
        <v>809</v>
      </c>
      <c r="T279" s="1" t="s">
        <v>2365</v>
      </c>
      <c r="U279" s="11"/>
      <c r="V279" s="11"/>
      <c r="W279" s="1" t="s">
        <v>11</v>
      </c>
      <c r="X279" s="11">
        <v>130022</v>
      </c>
      <c r="Y279" s="1" t="s">
        <v>810</v>
      </c>
      <c r="Z279" s="12" t="s">
        <v>13</v>
      </c>
      <c r="AA279" s="30" t="s">
        <v>2350</v>
      </c>
    </row>
    <row r="280" spans="1:27" x14ac:dyDescent="0.35">
      <c r="A280" s="5" t="s">
        <v>1817</v>
      </c>
      <c r="B280" s="34">
        <v>56933920227</v>
      </c>
      <c r="C280" s="6" t="s">
        <v>1268</v>
      </c>
      <c r="D280" s="35">
        <v>43399.668055555558</v>
      </c>
      <c r="E280" s="6" t="s">
        <v>1821</v>
      </c>
      <c r="F280" s="1" t="s">
        <v>1311</v>
      </c>
      <c r="G280" s="1" t="s">
        <v>1312</v>
      </c>
      <c r="H280" s="1"/>
      <c r="I280" s="1"/>
      <c r="J280" s="7">
        <f t="shared" ca="1" si="16"/>
        <v>44749</v>
      </c>
      <c r="K280" s="1"/>
      <c r="L280" s="1"/>
      <c r="M280" s="7" t="str">
        <f t="shared" si="19"/>
        <v>En Arriendo</v>
      </c>
      <c r="N280" s="1"/>
      <c r="O280" s="1" t="s">
        <v>7</v>
      </c>
      <c r="P280" s="1" t="e">
        <f>VLOOKUP(Q280,usuarios__5[#All],2,FALSE)</f>
        <v>#N/A</v>
      </c>
      <c r="Q280" s="1" t="s">
        <v>921</v>
      </c>
      <c r="R280" s="1"/>
      <c r="S280" s="1" t="s">
        <v>125</v>
      </c>
      <c r="T280" s="1" t="s">
        <v>2365</v>
      </c>
      <c r="U280" s="11"/>
      <c r="V280" s="11"/>
      <c r="W280" s="1" t="s">
        <v>992</v>
      </c>
      <c r="X280" s="11">
        <v>40002</v>
      </c>
      <c r="Y280" s="1" t="s">
        <v>10</v>
      </c>
      <c r="Z280" s="12" t="s">
        <v>13</v>
      </c>
      <c r="AA280" s="30" t="s">
        <v>2350</v>
      </c>
    </row>
    <row r="281" spans="1:27" x14ac:dyDescent="0.35">
      <c r="A281" s="5" t="s">
        <v>1817</v>
      </c>
      <c r="B281" s="36">
        <v>56973994579</v>
      </c>
      <c r="C281" s="14" t="s">
        <v>1268</v>
      </c>
      <c r="D281" s="37">
        <v>44481.572916666664</v>
      </c>
      <c r="E281" s="6" t="s">
        <v>1821</v>
      </c>
      <c r="F281" s="2" t="s">
        <v>1313</v>
      </c>
      <c r="G281" s="2" t="s">
        <v>1314</v>
      </c>
      <c r="H281" s="2"/>
      <c r="I281" s="2"/>
      <c r="J281" s="7">
        <f t="shared" ca="1" si="16"/>
        <v>44749</v>
      </c>
      <c r="K281" s="2"/>
      <c r="L281" s="2"/>
      <c r="M281" s="15" t="str">
        <f t="shared" si="19"/>
        <v>En Arriendo</v>
      </c>
      <c r="N281" s="2"/>
      <c r="O281" s="2" t="s">
        <v>7</v>
      </c>
      <c r="P281" s="1" t="e">
        <f>VLOOKUP(Q281,usuarios__5[#All],2,FALSE)</f>
        <v>#N/A</v>
      </c>
      <c r="Q281" s="2" t="s">
        <v>1315</v>
      </c>
      <c r="R281" s="2"/>
      <c r="S281" s="2" t="s">
        <v>42</v>
      </c>
      <c r="T281" s="1" t="s">
        <v>2359</v>
      </c>
      <c r="U281" s="19"/>
      <c r="V281" s="19"/>
      <c r="W281" s="2" t="s">
        <v>180</v>
      </c>
      <c r="X281" s="19">
        <v>50001</v>
      </c>
      <c r="Y281" s="2" t="s">
        <v>108</v>
      </c>
      <c r="Z281" s="20" t="s">
        <v>13</v>
      </c>
      <c r="AA281" s="38" t="s">
        <v>2353</v>
      </c>
    </row>
    <row r="282" spans="1:27" x14ac:dyDescent="0.35">
      <c r="A282" s="5" t="s">
        <v>1817</v>
      </c>
      <c r="B282" s="34">
        <v>56966773133</v>
      </c>
      <c r="C282" s="6" t="s">
        <v>1268</v>
      </c>
      <c r="D282" s="35">
        <v>42334.394444444442</v>
      </c>
      <c r="E282" s="6" t="s">
        <v>1821</v>
      </c>
      <c r="F282" s="1" t="s">
        <v>1316</v>
      </c>
      <c r="G282" s="1" t="s">
        <v>1317</v>
      </c>
      <c r="H282" s="1"/>
      <c r="I282" s="1"/>
      <c r="J282" s="7">
        <f t="shared" ca="1" si="16"/>
        <v>44749</v>
      </c>
      <c r="K282" s="1"/>
      <c r="L282" s="1"/>
      <c r="M282" s="7" t="str">
        <f t="shared" si="19"/>
        <v>En Arriendo</v>
      </c>
      <c r="N282" s="1"/>
      <c r="O282" s="1" t="s">
        <v>7</v>
      </c>
      <c r="P282" s="1" t="e">
        <f>VLOOKUP(Q282,usuarios__5[#All],2,FALSE)</f>
        <v>#N/A</v>
      </c>
      <c r="Q282" s="1" t="s">
        <v>1318</v>
      </c>
      <c r="R282" s="1"/>
      <c r="S282" s="1" t="s">
        <v>285</v>
      </c>
      <c r="T282" s="1" t="s">
        <v>2365</v>
      </c>
      <c r="U282" s="11"/>
      <c r="V282" s="11"/>
      <c r="W282" s="1" t="s">
        <v>992</v>
      </c>
      <c r="X282" s="11">
        <v>40002</v>
      </c>
      <c r="Y282" s="1" t="s">
        <v>10</v>
      </c>
      <c r="Z282" s="12" t="s">
        <v>13</v>
      </c>
      <c r="AA282" s="30" t="s">
        <v>2350</v>
      </c>
    </row>
    <row r="283" spans="1:27" x14ac:dyDescent="0.35">
      <c r="A283" s="5" t="s">
        <v>1817</v>
      </c>
      <c r="B283" s="36">
        <v>56931869018</v>
      </c>
      <c r="C283" s="14" t="s">
        <v>1268</v>
      </c>
      <c r="D283" s="37">
        <v>43368.474999999999</v>
      </c>
      <c r="E283" s="6" t="s">
        <v>1821</v>
      </c>
      <c r="F283" s="2" t="s">
        <v>1319</v>
      </c>
      <c r="G283" s="2" t="s">
        <v>1320</v>
      </c>
      <c r="H283" s="2"/>
      <c r="I283" s="2"/>
      <c r="J283" s="7">
        <f t="shared" ca="1" si="16"/>
        <v>44749</v>
      </c>
      <c r="K283" s="2"/>
      <c r="L283" s="2"/>
      <c r="M283" s="15" t="str">
        <f t="shared" si="19"/>
        <v>En Arriendo</v>
      </c>
      <c r="N283" s="2"/>
      <c r="O283" s="2" t="s">
        <v>7</v>
      </c>
      <c r="P283" s="1" t="e">
        <f>VLOOKUP(Q283,usuarios__5[#All],2,FALSE)</f>
        <v>#N/A</v>
      </c>
      <c r="Q283" s="2" t="s">
        <v>1321</v>
      </c>
      <c r="R283" s="2"/>
      <c r="S283" s="2" t="s">
        <v>137</v>
      </c>
      <c r="T283" s="2" t="s">
        <v>2354</v>
      </c>
      <c r="U283" s="19"/>
      <c r="V283" s="19"/>
      <c r="W283" s="2" t="s">
        <v>1322</v>
      </c>
      <c r="X283" s="19">
        <v>30002</v>
      </c>
      <c r="Y283" s="2" t="s">
        <v>288</v>
      </c>
      <c r="Z283" s="21" t="s">
        <v>13</v>
      </c>
      <c r="AA283" s="30" t="s">
        <v>2350</v>
      </c>
    </row>
    <row r="284" spans="1:27" x14ac:dyDescent="0.35">
      <c r="A284" s="5" t="s">
        <v>1817</v>
      </c>
      <c r="B284" s="34">
        <v>56932010844</v>
      </c>
      <c r="C284" s="6" t="s">
        <v>1268</v>
      </c>
      <c r="D284" s="35">
        <v>43090.681250000001</v>
      </c>
      <c r="E284" s="6" t="s">
        <v>1821</v>
      </c>
      <c r="F284" s="1" t="s">
        <v>1323</v>
      </c>
      <c r="G284" s="1" t="s">
        <v>1324</v>
      </c>
      <c r="H284" s="1"/>
      <c r="I284" s="1"/>
      <c r="J284" s="7">
        <f t="shared" ca="1" si="16"/>
        <v>44749</v>
      </c>
      <c r="K284" s="1"/>
      <c r="L284" s="1"/>
      <c r="M284" s="7" t="str">
        <f t="shared" si="19"/>
        <v>En Arriendo</v>
      </c>
      <c r="N284" s="1"/>
      <c r="O284" s="1" t="s">
        <v>7</v>
      </c>
      <c r="P284" s="1" t="e">
        <f>VLOOKUP(Q284,usuarios__5[#All],2,FALSE)</f>
        <v>#N/A</v>
      </c>
      <c r="Q284" s="1" t="s">
        <v>1325</v>
      </c>
      <c r="R284" s="1"/>
      <c r="S284" s="1" t="s">
        <v>809</v>
      </c>
      <c r="T284" s="1" t="s">
        <v>2365</v>
      </c>
      <c r="U284" s="11"/>
      <c r="V284" s="11"/>
      <c r="W284" s="1" t="s">
        <v>1326</v>
      </c>
      <c r="X284" s="11">
        <v>130022</v>
      </c>
      <c r="Y284" s="1" t="s">
        <v>810</v>
      </c>
      <c r="Z284" s="12" t="s">
        <v>13</v>
      </c>
      <c r="AA284" s="30" t="s">
        <v>2350</v>
      </c>
    </row>
    <row r="285" spans="1:27" x14ac:dyDescent="0.35">
      <c r="A285" s="5" t="s">
        <v>1817</v>
      </c>
      <c r="B285" s="36">
        <v>56966560337</v>
      </c>
      <c r="C285" s="14" t="s">
        <v>1268</v>
      </c>
      <c r="D285" s="37">
        <v>44186.474305555559</v>
      </c>
      <c r="E285" s="6" t="s">
        <v>1821</v>
      </c>
      <c r="F285" s="2" t="s">
        <v>1327</v>
      </c>
      <c r="G285" s="2" t="s">
        <v>1328</v>
      </c>
      <c r="H285" s="2"/>
      <c r="I285" s="2"/>
      <c r="J285" s="7">
        <f t="shared" ca="1" si="16"/>
        <v>44749</v>
      </c>
      <c r="K285" s="2"/>
      <c r="L285" s="2"/>
      <c r="M285" s="15" t="str">
        <f t="shared" si="19"/>
        <v>En Arriendo</v>
      </c>
      <c r="N285" s="2"/>
      <c r="O285" s="2" t="s">
        <v>7</v>
      </c>
      <c r="P285" s="1" t="e">
        <f>VLOOKUP(Q285,usuarios__5[#All],2,FALSE)</f>
        <v>#N/A</v>
      </c>
      <c r="Q285" s="2" t="s">
        <v>1278</v>
      </c>
      <c r="R285" s="2"/>
      <c r="S285" s="2" t="s">
        <v>1279</v>
      </c>
      <c r="T285" s="1" t="s">
        <v>2371</v>
      </c>
      <c r="U285" s="19"/>
      <c r="V285" s="19"/>
      <c r="W285" s="2" t="s">
        <v>251</v>
      </c>
      <c r="X285" s="19">
        <v>130051</v>
      </c>
      <c r="Y285" s="2" t="s">
        <v>1280</v>
      </c>
      <c r="Z285" s="21" t="s">
        <v>13</v>
      </c>
      <c r="AA285" s="30" t="s">
        <v>2350</v>
      </c>
    </row>
    <row r="286" spans="1:27" x14ac:dyDescent="0.35">
      <c r="A286" s="5" t="s">
        <v>1817</v>
      </c>
      <c r="B286" s="34">
        <v>56940248802</v>
      </c>
      <c r="C286" s="6" t="s">
        <v>1268</v>
      </c>
      <c r="D286" s="35">
        <v>43312.7</v>
      </c>
      <c r="E286" s="6" t="s">
        <v>1821</v>
      </c>
      <c r="F286" s="1" t="s">
        <v>1329</v>
      </c>
      <c r="G286" s="1" t="s">
        <v>1330</v>
      </c>
      <c r="H286" s="1"/>
      <c r="I286" s="1"/>
      <c r="J286" s="7">
        <f t="shared" ca="1" si="16"/>
        <v>44749</v>
      </c>
      <c r="K286" s="1"/>
      <c r="L286" s="1"/>
      <c r="M286" s="7" t="str">
        <f t="shared" si="19"/>
        <v>En Arriendo</v>
      </c>
      <c r="N286" s="1"/>
      <c r="O286" s="1" t="s">
        <v>7</v>
      </c>
      <c r="P286" s="1" t="e">
        <f>VLOOKUP(Q286,usuarios__5[#All],2,FALSE)</f>
        <v>#N/A</v>
      </c>
      <c r="Q286" s="1" t="s">
        <v>1331</v>
      </c>
      <c r="R286" s="1"/>
      <c r="S286" s="1" t="s">
        <v>959</v>
      </c>
      <c r="T286" s="1" t="s">
        <v>2365</v>
      </c>
      <c r="U286" s="11"/>
      <c r="V286" s="11"/>
      <c r="W286" s="1" t="s">
        <v>327</v>
      </c>
      <c r="X286" s="11">
        <v>130001</v>
      </c>
      <c r="Y286" s="1" t="s">
        <v>960</v>
      </c>
      <c r="Z286" s="12" t="s">
        <v>13</v>
      </c>
      <c r="AA286" s="30" t="s">
        <v>2350</v>
      </c>
    </row>
    <row r="287" spans="1:27" x14ac:dyDescent="0.35">
      <c r="A287" s="5" t="s">
        <v>1817</v>
      </c>
      <c r="B287" s="36">
        <v>56942132992</v>
      </c>
      <c r="C287" s="14" t="s">
        <v>1268</v>
      </c>
      <c r="D287" s="37">
        <v>42391.455555555556</v>
      </c>
      <c r="E287" s="6" t="s">
        <v>1821</v>
      </c>
      <c r="F287" s="2" t="s">
        <v>1332</v>
      </c>
      <c r="G287" s="2" t="s">
        <v>1333</v>
      </c>
      <c r="H287" s="2"/>
      <c r="I287" s="2"/>
      <c r="J287" s="7">
        <f t="shared" ca="1" si="16"/>
        <v>44749</v>
      </c>
      <c r="K287" s="2"/>
      <c r="L287" s="2"/>
      <c r="M287" s="15" t="str">
        <f t="shared" si="19"/>
        <v>En Arriendo</v>
      </c>
      <c r="N287" s="2"/>
      <c r="O287" s="2" t="s">
        <v>7</v>
      </c>
      <c r="P287" s="1" t="e">
        <f>VLOOKUP(Q287,usuarios__5[#All],2,FALSE)</f>
        <v>#N/A</v>
      </c>
      <c r="Q287" s="2" t="s">
        <v>1334</v>
      </c>
      <c r="R287" s="2"/>
      <c r="S287" s="2" t="s">
        <v>1279</v>
      </c>
      <c r="T287" s="1" t="s">
        <v>2371</v>
      </c>
      <c r="U287" s="19"/>
      <c r="V287" s="19"/>
      <c r="W287" s="2" t="s">
        <v>56</v>
      </c>
      <c r="X287" s="19">
        <v>130051</v>
      </c>
      <c r="Y287" s="2" t="s">
        <v>1280</v>
      </c>
      <c r="Z287" s="21" t="s">
        <v>13</v>
      </c>
      <c r="AA287" s="38" t="s">
        <v>2353</v>
      </c>
    </row>
    <row r="288" spans="1:27" x14ac:dyDescent="0.35">
      <c r="A288" s="5" t="s">
        <v>1817</v>
      </c>
      <c r="B288" s="34">
        <v>56944164803</v>
      </c>
      <c r="C288" s="6" t="s">
        <v>1268</v>
      </c>
      <c r="D288" s="35">
        <v>42481.77847222222</v>
      </c>
      <c r="E288" s="6" t="s">
        <v>1821</v>
      </c>
      <c r="F288" s="1" t="s">
        <v>1335</v>
      </c>
      <c r="G288" s="1" t="s">
        <v>1336</v>
      </c>
      <c r="H288" s="1"/>
      <c r="I288" s="1"/>
      <c r="J288" s="7">
        <f t="shared" ca="1" si="16"/>
        <v>44749</v>
      </c>
      <c r="K288" s="1"/>
      <c r="L288" s="1"/>
      <c r="M288" s="7" t="str">
        <f t="shared" si="19"/>
        <v>En Arriendo</v>
      </c>
      <c r="N288" s="1"/>
      <c r="O288" s="1" t="s">
        <v>7</v>
      </c>
      <c r="P288" s="1" t="e">
        <f>VLOOKUP(Q288,usuarios__5[#All],2,FALSE)</f>
        <v>#N/A</v>
      </c>
      <c r="Q288" s="1" t="s">
        <v>1337</v>
      </c>
      <c r="R288" s="1"/>
      <c r="S288" s="1" t="s">
        <v>285</v>
      </c>
      <c r="T288" s="2" t="s">
        <v>2363</v>
      </c>
      <c r="U288" s="11"/>
      <c r="V288" s="11"/>
      <c r="W288" s="1" t="s">
        <v>1242</v>
      </c>
      <c r="X288" s="11">
        <v>30003</v>
      </c>
      <c r="Y288" s="1" t="s">
        <v>288</v>
      </c>
      <c r="Z288" s="12" t="s">
        <v>13</v>
      </c>
      <c r="AA288" s="38" t="s">
        <v>2353</v>
      </c>
    </row>
    <row r="289" spans="1:27" x14ac:dyDescent="0.35">
      <c r="A289" s="5" t="s">
        <v>1817</v>
      </c>
      <c r="B289" s="36">
        <v>56944229636</v>
      </c>
      <c r="C289" s="14" t="s">
        <v>1268</v>
      </c>
      <c r="D289" s="37">
        <v>42895.445833333331</v>
      </c>
      <c r="E289" s="6" t="s">
        <v>1821</v>
      </c>
      <c r="F289" s="2" t="s">
        <v>1338</v>
      </c>
      <c r="G289" s="2" t="s">
        <v>1339</v>
      </c>
      <c r="H289" s="2"/>
      <c r="I289" s="2"/>
      <c r="J289" s="7">
        <f t="shared" ca="1" si="16"/>
        <v>44749</v>
      </c>
      <c r="K289" s="2"/>
      <c r="L289" s="2"/>
      <c r="M289" s="15" t="str">
        <f t="shared" si="19"/>
        <v>En Arriendo</v>
      </c>
      <c r="N289" s="2"/>
      <c r="O289" s="2" t="s">
        <v>7</v>
      </c>
      <c r="P289" s="1" t="e">
        <f>VLOOKUP(Q289,usuarios__5[#All],2,FALSE)</f>
        <v>#N/A</v>
      </c>
      <c r="Q289" s="41" t="s">
        <v>1340</v>
      </c>
      <c r="R289" s="41"/>
      <c r="S289" s="2" t="s">
        <v>285</v>
      </c>
      <c r="T289" s="2" t="s">
        <v>2369</v>
      </c>
      <c r="U289" s="19" t="s">
        <v>1761</v>
      </c>
      <c r="V289" s="19"/>
      <c r="W289" s="2" t="s">
        <v>1341</v>
      </c>
      <c r="X289" s="19">
        <v>30004</v>
      </c>
      <c r="Y289" s="2" t="s">
        <v>139</v>
      </c>
      <c r="Z289" s="20" t="s">
        <v>13</v>
      </c>
      <c r="AA289" s="38" t="s">
        <v>2353</v>
      </c>
    </row>
    <row r="290" spans="1:27" x14ac:dyDescent="0.35">
      <c r="A290" s="5" t="s">
        <v>1817</v>
      </c>
      <c r="B290" s="34">
        <v>56940102371</v>
      </c>
      <c r="C290" s="6" t="s">
        <v>1268</v>
      </c>
      <c r="D290" s="35">
        <v>42850.400694444441</v>
      </c>
      <c r="E290" s="6" t="s">
        <v>1821</v>
      </c>
      <c r="F290" s="1" t="s">
        <v>1342</v>
      </c>
      <c r="G290" s="1" t="s">
        <v>1343</v>
      </c>
      <c r="H290" s="1"/>
      <c r="I290" s="1"/>
      <c r="J290" s="7">
        <f t="shared" ca="1" si="16"/>
        <v>44749</v>
      </c>
      <c r="K290" s="1"/>
      <c r="L290" s="1"/>
      <c r="M290" s="7" t="str">
        <f t="shared" si="19"/>
        <v>En Arriendo</v>
      </c>
      <c r="N290" s="1"/>
      <c r="O290" s="1" t="s">
        <v>7</v>
      </c>
      <c r="P290" s="1" t="e">
        <f>VLOOKUP(Q290,usuarios__5[#All],2,FALSE)</f>
        <v>#N/A</v>
      </c>
      <c r="Q290" s="1" t="s">
        <v>1344</v>
      </c>
      <c r="R290" s="1"/>
      <c r="S290" s="1" t="s">
        <v>1072</v>
      </c>
      <c r="T290" s="1" t="s">
        <v>2365</v>
      </c>
      <c r="U290" s="11"/>
      <c r="V290" s="11"/>
      <c r="W290" s="1" t="s">
        <v>11</v>
      </c>
      <c r="X290" s="11">
        <v>130025</v>
      </c>
      <c r="Y290" s="1" t="s">
        <v>1073</v>
      </c>
      <c r="Z290" s="12" t="s">
        <v>13</v>
      </c>
      <c r="AA290" s="30" t="s">
        <v>2350</v>
      </c>
    </row>
    <row r="291" spans="1:27" x14ac:dyDescent="0.35">
      <c r="A291" s="5" t="s">
        <v>1817</v>
      </c>
      <c r="B291" s="34">
        <v>56944895584</v>
      </c>
      <c r="C291" s="6" t="s">
        <v>1268</v>
      </c>
      <c r="D291" s="35">
        <v>42877.705555555556</v>
      </c>
      <c r="E291" s="6" t="s">
        <v>1821</v>
      </c>
      <c r="F291" s="1" t="s">
        <v>1347</v>
      </c>
      <c r="G291" s="1" t="s">
        <v>1348</v>
      </c>
      <c r="H291" s="1"/>
      <c r="I291" s="1"/>
      <c r="J291" s="7">
        <f t="shared" ca="1" si="16"/>
        <v>44749</v>
      </c>
      <c r="K291" s="1"/>
      <c r="L291" s="1"/>
      <c r="M291" s="7" t="str">
        <f t="shared" si="19"/>
        <v>En Arriendo</v>
      </c>
      <c r="N291" s="1"/>
      <c r="O291" s="1" t="s">
        <v>7</v>
      </c>
      <c r="P291" s="1">
        <f>VLOOKUP(Q291,usuarios__5[#All],2,FALSE)</f>
        <v>227</v>
      </c>
      <c r="Q291" s="1" t="s">
        <v>1349</v>
      </c>
      <c r="R291" s="1"/>
      <c r="S291" s="1" t="s">
        <v>1275</v>
      </c>
      <c r="T291" s="1" t="s">
        <v>2365</v>
      </c>
      <c r="U291" s="11"/>
      <c r="V291" s="11"/>
      <c r="W291" s="1" t="s">
        <v>1350</v>
      </c>
      <c r="X291" s="11"/>
      <c r="Y291" s="1"/>
      <c r="Z291" s="12" t="s">
        <v>13</v>
      </c>
      <c r="AA291" s="38" t="s">
        <v>2353</v>
      </c>
    </row>
    <row r="292" spans="1:27" x14ac:dyDescent="0.35">
      <c r="A292" s="5" t="s">
        <v>1817</v>
      </c>
      <c r="B292" s="36">
        <v>56944895586</v>
      </c>
      <c r="C292" s="14" t="s">
        <v>1268</v>
      </c>
      <c r="D292" s="37">
        <v>42877.706250000003</v>
      </c>
      <c r="E292" s="6" t="s">
        <v>1821</v>
      </c>
      <c r="F292" s="2" t="s">
        <v>1351</v>
      </c>
      <c r="G292" s="2" t="s">
        <v>1352</v>
      </c>
      <c r="H292" s="2"/>
      <c r="I292" s="2"/>
      <c r="J292" s="7">
        <f t="shared" ca="1" si="16"/>
        <v>44749</v>
      </c>
      <c r="K292" s="2"/>
      <c r="L292" s="2"/>
      <c r="M292" s="15" t="str">
        <f t="shared" si="19"/>
        <v>En Arriendo</v>
      </c>
      <c r="N292" s="2"/>
      <c r="O292" s="2" t="s">
        <v>7</v>
      </c>
      <c r="P292" s="1" t="e">
        <f>VLOOKUP(Q292,usuarios__5[#All],2,FALSE)</f>
        <v>#N/A</v>
      </c>
      <c r="Q292" s="2" t="s">
        <v>1353</v>
      </c>
      <c r="R292" s="2"/>
      <c r="S292" s="2" t="s">
        <v>809</v>
      </c>
      <c r="T292" s="1" t="s">
        <v>2365</v>
      </c>
      <c r="U292" s="19"/>
      <c r="V292" s="19"/>
      <c r="W292" s="2" t="s">
        <v>180</v>
      </c>
      <c r="X292" s="19">
        <v>130022</v>
      </c>
      <c r="Y292" s="2" t="s">
        <v>810</v>
      </c>
      <c r="Z292" s="20" t="s">
        <v>13</v>
      </c>
      <c r="AA292" s="38" t="s">
        <v>2353</v>
      </c>
    </row>
    <row r="293" spans="1:27" x14ac:dyDescent="0.35">
      <c r="A293" s="5" t="s">
        <v>1817</v>
      </c>
      <c r="B293" s="34">
        <v>56942859310</v>
      </c>
      <c r="C293" s="6" t="s">
        <v>1268</v>
      </c>
      <c r="D293" s="35">
        <v>43368.474999999999</v>
      </c>
      <c r="E293" s="6" t="s">
        <v>1821</v>
      </c>
      <c r="F293" s="1" t="s">
        <v>1354</v>
      </c>
      <c r="G293" s="1" t="s">
        <v>1355</v>
      </c>
      <c r="H293" s="1"/>
      <c r="I293" s="1"/>
      <c r="J293" s="7">
        <f t="shared" ca="1" si="16"/>
        <v>44749</v>
      </c>
      <c r="K293" s="1"/>
      <c r="L293" s="1"/>
      <c r="M293" s="7" t="str">
        <f t="shared" si="19"/>
        <v>En Arriendo</v>
      </c>
      <c r="N293" s="1"/>
      <c r="O293" s="1" t="s">
        <v>7</v>
      </c>
      <c r="P293" s="1">
        <f>VLOOKUP(Q293,usuarios__5[#All],2,FALSE)</f>
        <v>395</v>
      </c>
      <c r="Q293" s="1" t="s">
        <v>1356</v>
      </c>
      <c r="R293" s="1"/>
      <c r="S293" s="1" t="s">
        <v>1357</v>
      </c>
      <c r="T293" s="1" t="s">
        <v>2359</v>
      </c>
      <c r="U293" s="11"/>
      <c r="V293" s="11"/>
      <c r="W293" s="1" t="s">
        <v>180</v>
      </c>
      <c r="X293" s="11">
        <v>130045</v>
      </c>
      <c r="Y293" s="1" t="s">
        <v>1358</v>
      </c>
      <c r="Z293" s="12" t="s">
        <v>13</v>
      </c>
      <c r="AA293" s="38" t="s">
        <v>2353</v>
      </c>
    </row>
    <row r="294" spans="1:27" x14ac:dyDescent="0.35">
      <c r="A294" s="5" t="s">
        <v>1817</v>
      </c>
      <c r="B294" s="36">
        <v>56944440520</v>
      </c>
      <c r="C294" s="14" t="s">
        <v>1268</v>
      </c>
      <c r="D294" s="37">
        <v>42606.789583333331</v>
      </c>
      <c r="E294" s="6" t="s">
        <v>1821</v>
      </c>
      <c r="F294" s="2" t="s">
        <v>1359</v>
      </c>
      <c r="G294" s="2" t="s">
        <v>1360</v>
      </c>
      <c r="H294" s="2"/>
      <c r="I294" s="2"/>
      <c r="J294" s="7">
        <f t="shared" ca="1" si="16"/>
        <v>44749</v>
      </c>
      <c r="K294" s="2"/>
      <c r="L294" s="2"/>
      <c r="M294" s="15" t="str">
        <f t="shared" si="19"/>
        <v>En Arriendo</v>
      </c>
      <c r="N294" s="2"/>
      <c r="O294" s="2" t="s">
        <v>7</v>
      </c>
      <c r="P294" s="1" t="e">
        <f>VLOOKUP(Q294,usuarios__5[#All],2,FALSE)</f>
        <v>#N/A</v>
      </c>
      <c r="Q294" s="2" t="s">
        <v>1288</v>
      </c>
      <c r="R294" s="2"/>
      <c r="S294" s="2" t="s">
        <v>1288</v>
      </c>
      <c r="T294" s="1" t="s">
        <v>2371</v>
      </c>
      <c r="U294" s="19"/>
      <c r="V294" s="19"/>
      <c r="W294" s="2" t="s">
        <v>441</v>
      </c>
      <c r="X294" s="19">
        <v>130003</v>
      </c>
      <c r="Y294" s="2" t="s">
        <v>1289</v>
      </c>
      <c r="Z294" s="21" t="s">
        <v>13</v>
      </c>
      <c r="AA294" s="30" t="s">
        <v>2350</v>
      </c>
    </row>
    <row r="295" spans="1:27" x14ac:dyDescent="0.35">
      <c r="A295" s="5" t="s">
        <v>1817</v>
      </c>
      <c r="B295" s="34">
        <v>56944895567</v>
      </c>
      <c r="C295" s="6" t="s">
        <v>1268</v>
      </c>
      <c r="D295" s="35">
        <v>42877.705555555556</v>
      </c>
      <c r="E295" s="6" t="s">
        <v>1821</v>
      </c>
      <c r="F295" s="70" t="s">
        <v>1822</v>
      </c>
      <c r="G295" s="1" t="s">
        <v>1362</v>
      </c>
      <c r="H295" s="1"/>
      <c r="I295" s="1"/>
      <c r="J295" s="7">
        <f t="shared" ca="1" si="16"/>
        <v>44749</v>
      </c>
      <c r="K295" s="1"/>
      <c r="L295" s="1"/>
      <c r="M295" s="7" t="str">
        <f t="shared" si="19"/>
        <v>En Arriendo</v>
      </c>
      <c r="N295" s="1"/>
      <c r="O295" s="1" t="s">
        <v>7</v>
      </c>
      <c r="P295" s="1">
        <f>VLOOKUP(Q295,usuarios__5[#All],2,FALSE)</f>
        <v>335</v>
      </c>
      <c r="Q295" s="1" t="s">
        <v>1363</v>
      </c>
      <c r="R295" s="1"/>
      <c r="S295" s="1" t="s">
        <v>809</v>
      </c>
      <c r="T295" s="1" t="s">
        <v>2365</v>
      </c>
      <c r="U295" s="11"/>
      <c r="V295" s="11"/>
      <c r="W295" s="1" t="s">
        <v>940</v>
      </c>
      <c r="X295" s="11">
        <v>130022</v>
      </c>
      <c r="Y295" s="1" t="s">
        <v>810</v>
      </c>
      <c r="Z295" s="12" t="s">
        <v>13</v>
      </c>
      <c r="AA295" s="38" t="s">
        <v>2353</v>
      </c>
    </row>
    <row r="296" spans="1:27" x14ac:dyDescent="0.35">
      <c r="A296" s="5" t="s">
        <v>1817</v>
      </c>
      <c r="B296" s="36">
        <v>56944895570</v>
      </c>
      <c r="C296" s="14" t="s">
        <v>1268</v>
      </c>
      <c r="D296" s="37">
        <v>42877.705555555556</v>
      </c>
      <c r="E296" s="6" t="s">
        <v>1821</v>
      </c>
      <c r="F296" s="2" t="s">
        <v>1364</v>
      </c>
      <c r="G296" s="2" t="s">
        <v>1365</v>
      </c>
      <c r="H296" s="2"/>
      <c r="I296" s="2"/>
      <c r="J296" s="7">
        <f t="shared" ca="1" si="16"/>
        <v>44749</v>
      </c>
      <c r="K296" s="2"/>
      <c r="L296" s="2"/>
      <c r="M296" s="15" t="str">
        <f t="shared" si="19"/>
        <v>En Arriendo</v>
      </c>
      <c r="N296" s="2"/>
      <c r="O296" s="2" t="s">
        <v>7</v>
      </c>
      <c r="P296" s="1" t="e">
        <f>VLOOKUP(Q296,usuarios__5[#All],2,FALSE)</f>
        <v>#N/A</v>
      </c>
      <c r="Q296" s="2" t="s">
        <v>1366</v>
      </c>
      <c r="R296" s="2"/>
      <c r="S296" s="2" t="s">
        <v>137</v>
      </c>
      <c r="T296" s="1" t="s">
        <v>2365</v>
      </c>
      <c r="U296" s="19"/>
      <c r="V296" s="19"/>
      <c r="W296" s="2" t="s">
        <v>187</v>
      </c>
      <c r="X296" s="19">
        <v>30002</v>
      </c>
      <c r="Y296" s="2" t="s">
        <v>288</v>
      </c>
      <c r="Z296" s="21" t="s">
        <v>13</v>
      </c>
      <c r="AA296" s="30" t="s">
        <v>2350</v>
      </c>
    </row>
    <row r="297" spans="1:27" x14ac:dyDescent="0.35">
      <c r="A297" s="5" t="s">
        <v>1817</v>
      </c>
      <c r="B297" s="34">
        <v>56940102372</v>
      </c>
      <c r="C297" s="6" t="s">
        <v>1268</v>
      </c>
      <c r="D297" s="35">
        <v>42850.400694444441</v>
      </c>
      <c r="E297" s="6" t="s">
        <v>1821</v>
      </c>
      <c r="F297" s="1" t="s">
        <v>1367</v>
      </c>
      <c r="G297" s="1" t="s">
        <v>1368</v>
      </c>
      <c r="H297" s="1"/>
      <c r="I297" s="1"/>
      <c r="J297" s="7">
        <f t="shared" ca="1" si="16"/>
        <v>44749</v>
      </c>
      <c r="K297" s="1"/>
      <c r="L297" s="1"/>
      <c r="M297" s="7" t="str">
        <f t="shared" si="19"/>
        <v>En Arriendo</v>
      </c>
      <c r="N297" s="1"/>
      <c r="O297" s="1" t="s">
        <v>7</v>
      </c>
      <c r="P297" s="1" t="e">
        <f>VLOOKUP(Q297,usuarios__5[#All],2,FALSE)</f>
        <v>#N/A</v>
      </c>
      <c r="Q297" s="1" t="s">
        <v>1369</v>
      </c>
      <c r="R297" s="1"/>
      <c r="S297" s="1" t="s">
        <v>105</v>
      </c>
      <c r="T297" s="1" t="s">
        <v>2365</v>
      </c>
      <c r="U297" s="11"/>
      <c r="V297" s="11"/>
      <c r="W297" s="1" t="s">
        <v>1370</v>
      </c>
      <c r="X297" s="11">
        <v>80007</v>
      </c>
      <c r="Y297" s="1" t="s">
        <v>589</v>
      </c>
      <c r="Z297" s="12" t="s">
        <v>13</v>
      </c>
      <c r="AA297" s="30" t="s">
        <v>2350</v>
      </c>
    </row>
    <row r="298" spans="1:27" x14ac:dyDescent="0.35">
      <c r="A298" s="5" t="s">
        <v>1817</v>
      </c>
      <c r="B298" s="36">
        <v>56940102376</v>
      </c>
      <c r="C298" s="14" t="s">
        <v>1268</v>
      </c>
      <c r="D298" s="37">
        <v>42850.400694444441</v>
      </c>
      <c r="E298" s="6" t="s">
        <v>1821</v>
      </c>
      <c r="F298" s="2" t="s">
        <v>1371</v>
      </c>
      <c r="G298" s="2" t="s">
        <v>1372</v>
      </c>
      <c r="H298" s="2"/>
      <c r="I298" s="2"/>
      <c r="J298" s="7">
        <f t="shared" ca="1" si="16"/>
        <v>44749</v>
      </c>
      <c r="K298" s="2"/>
      <c r="L298" s="2"/>
      <c r="M298" s="15" t="str">
        <f t="shared" si="19"/>
        <v>En Arriendo</v>
      </c>
      <c r="N298" s="2"/>
      <c r="O298" s="2" t="s">
        <v>7</v>
      </c>
      <c r="P298" s="1" t="e">
        <f>VLOOKUP(Q298,usuarios__5[#All],2,FALSE)</f>
        <v>#N/A</v>
      </c>
      <c r="Q298" s="2" t="s">
        <v>1373</v>
      </c>
      <c r="R298" s="2"/>
      <c r="S298" s="2" t="s">
        <v>1288</v>
      </c>
      <c r="T298" s="1" t="s">
        <v>2371</v>
      </c>
      <c r="U298" s="19"/>
      <c r="V298" s="19"/>
      <c r="W298" s="2" t="s">
        <v>327</v>
      </c>
      <c r="X298" s="19">
        <v>130003</v>
      </c>
      <c r="Y298" s="2" t="s">
        <v>1289</v>
      </c>
      <c r="Z298" s="21" t="s">
        <v>13</v>
      </c>
      <c r="AA298" s="30" t="s">
        <v>2350</v>
      </c>
    </row>
    <row r="299" spans="1:27" x14ac:dyDescent="0.35">
      <c r="A299" s="5" t="s">
        <v>1817</v>
      </c>
      <c r="B299" s="34">
        <v>56940102378</v>
      </c>
      <c r="C299" s="6" t="s">
        <v>1268</v>
      </c>
      <c r="D299" s="35">
        <v>42850.400694444441</v>
      </c>
      <c r="E299" s="6" t="s">
        <v>1821</v>
      </c>
      <c r="F299" s="1" t="s">
        <v>1374</v>
      </c>
      <c r="G299" s="1" t="s">
        <v>1375</v>
      </c>
      <c r="H299" s="1"/>
      <c r="I299" s="1"/>
      <c r="J299" s="7">
        <f t="shared" ca="1" si="16"/>
        <v>44749</v>
      </c>
      <c r="K299" s="1"/>
      <c r="L299" s="1"/>
      <c r="M299" s="7" t="str">
        <f t="shared" si="19"/>
        <v>En Arriendo</v>
      </c>
      <c r="N299" s="1"/>
      <c r="O299" s="1" t="s">
        <v>7</v>
      </c>
      <c r="P299" s="1" t="e">
        <f>VLOOKUP(Q299,usuarios__5[#All],2,FALSE)</f>
        <v>#N/A</v>
      </c>
      <c r="Q299" s="1" t="s">
        <v>1376</v>
      </c>
      <c r="R299" s="1"/>
      <c r="S299" s="1" t="s">
        <v>1377</v>
      </c>
      <c r="T299" s="1" t="s">
        <v>2359</v>
      </c>
      <c r="U299" s="11"/>
      <c r="V299" s="11"/>
      <c r="W299" s="1" t="s">
        <v>180</v>
      </c>
      <c r="X299" s="11">
        <v>130044</v>
      </c>
      <c r="Y299" s="1" t="s">
        <v>1378</v>
      </c>
      <c r="Z299" s="12" t="s">
        <v>13</v>
      </c>
      <c r="AA299" s="38" t="s">
        <v>2353</v>
      </c>
    </row>
    <row r="300" spans="1:27" x14ac:dyDescent="0.35">
      <c r="A300" s="5" t="s">
        <v>1817</v>
      </c>
      <c r="B300" s="36">
        <v>56940102366</v>
      </c>
      <c r="C300" s="14" t="s">
        <v>1268</v>
      </c>
      <c r="D300" s="37">
        <v>42850.400694444441</v>
      </c>
      <c r="E300" s="6" t="s">
        <v>1821</v>
      </c>
      <c r="F300" s="2" t="s">
        <v>1379</v>
      </c>
      <c r="G300" s="2" t="s">
        <v>1380</v>
      </c>
      <c r="H300" s="2"/>
      <c r="I300" s="2"/>
      <c r="J300" s="7">
        <f t="shared" ca="1" si="16"/>
        <v>44749</v>
      </c>
      <c r="K300" s="2"/>
      <c r="L300" s="2"/>
      <c r="M300" s="15" t="str">
        <f t="shared" si="19"/>
        <v>En Arriendo</v>
      </c>
      <c r="N300" s="2"/>
      <c r="O300" s="2" t="s">
        <v>7</v>
      </c>
      <c r="P300" s="1" t="e">
        <f>VLOOKUP(Q300,usuarios__5[#All],2,FALSE)</f>
        <v>#N/A</v>
      </c>
      <c r="Q300" s="2" t="s">
        <v>1381</v>
      </c>
      <c r="R300" s="2"/>
      <c r="S300" s="2" t="s">
        <v>1072</v>
      </c>
      <c r="T300" s="1" t="s">
        <v>2365</v>
      </c>
      <c r="U300" s="19"/>
      <c r="V300" s="19"/>
      <c r="W300" s="2" t="s">
        <v>11</v>
      </c>
      <c r="X300" s="19">
        <v>130025</v>
      </c>
      <c r="Y300" s="2" t="s">
        <v>1073</v>
      </c>
      <c r="Z300" s="20" t="s">
        <v>13</v>
      </c>
      <c r="AA300" s="30" t="s">
        <v>2350</v>
      </c>
    </row>
    <row r="301" spans="1:27" x14ac:dyDescent="0.35">
      <c r="A301" s="5" t="s">
        <v>1817</v>
      </c>
      <c r="B301" s="34">
        <v>56940248803</v>
      </c>
      <c r="C301" s="6" t="s">
        <v>1268</v>
      </c>
      <c r="D301" s="35">
        <v>43868.635416666664</v>
      </c>
      <c r="E301" s="6" t="s">
        <v>1821</v>
      </c>
      <c r="F301" s="1" t="s">
        <v>1382</v>
      </c>
      <c r="G301" s="1" t="s">
        <v>1383</v>
      </c>
      <c r="H301" s="1"/>
      <c r="I301" s="1"/>
      <c r="J301" s="7">
        <f t="shared" ca="1" si="16"/>
        <v>44749</v>
      </c>
      <c r="K301" s="1"/>
      <c r="L301" s="1"/>
      <c r="M301" s="7" t="str">
        <f t="shared" si="19"/>
        <v>En Arriendo</v>
      </c>
      <c r="N301" s="1"/>
      <c r="O301" s="1" t="s">
        <v>7</v>
      </c>
      <c r="P301" s="1">
        <f>VLOOKUP(Q301,usuarios__5[#All],2,FALSE)</f>
        <v>318</v>
      </c>
      <c r="Q301" s="1" t="s">
        <v>11</v>
      </c>
      <c r="R301" s="1"/>
      <c r="S301" s="1" t="s">
        <v>1288</v>
      </c>
      <c r="T301" s="1" t="s">
        <v>2371</v>
      </c>
      <c r="U301" s="11"/>
      <c r="V301" s="11"/>
      <c r="W301" s="1" t="s">
        <v>11</v>
      </c>
      <c r="X301" s="11">
        <v>130003</v>
      </c>
      <c r="Y301" s="1" t="s">
        <v>1289</v>
      </c>
      <c r="Z301" s="26" t="s">
        <v>13</v>
      </c>
      <c r="AA301" s="30" t="s">
        <v>2350</v>
      </c>
    </row>
    <row r="302" spans="1:27" x14ac:dyDescent="0.35">
      <c r="A302" s="5" t="s">
        <v>1817</v>
      </c>
      <c r="B302" s="36">
        <v>56940248806</v>
      </c>
      <c r="C302" s="14" t="s">
        <v>1268</v>
      </c>
      <c r="D302" s="37">
        <v>43868.636111111111</v>
      </c>
      <c r="E302" s="6" t="s">
        <v>1821</v>
      </c>
      <c r="F302" s="2" t="s">
        <v>1384</v>
      </c>
      <c r="G302" s="2" t="s">
        <v>1385</v>
      </c>
      <c r="H302" s="2"/>
      <c r="I302" s="2"/>
      <c r="J302" s="7">
        <f t="shared" ca="1" si="16"/>
        <v>44749</v>
      </c>
      <c r="K302" s="2"/>
      <c r="L302" s="2"/>
      <c r="M302" s="15" t="str">
        <f t="shared" si="19"/>
        <v>En Arriendo</v>
      </c>
      <c r="N302" s="2"/>
      <c r="O302" s="2" t="s">
        <v>7</v>
      </c>
      <c r="P302" s="1" t="e">
        <f>VLOOKUP(Q302,usuarios__5[#All],2,FALSE)</f>
        <v>#N/A</v>
      </c>
      <c r="Q302" s="2" t="s">
        <v>1386</v>
      </c>
      <c r="R302" s="2"/>
      <c r="S302" s="2" t="s">
        <v>809</v>
      </c>
      <c r="T302" s="1" t="s">
        <v>2365</v>
      </c>
      <c r="U302" s="19"/>
      <c r="V302" s="19"/>
      <c r="W302" s="2" t="s">
        <v>1387</v>
      </c>
      <c r="X302" s="19">
        <v>130022</v>
      </c>
      <c r="Y302" s="2" t="s">
        <v>810</v>
      </c>
      <c r="Z302" s="20" t="s">
        <v>13</v>
      </c>
      <c r="AA302" s="30" t="s">
        <v>2350</v>
      </c>
    </row>
    <row r="303" spans="1:27" x14ac:dyDescent="0.35">
      <c r="A303" s="5" t="s">
        <v>1817</v>
      </c>
      <c r="B303" s="34">
        <v>56940438536</v>
      </c>
      <c r="C303" s="6" t="s">
        <v>1268</v>
      </c>
      <c r="D303" s="35">
        <v>42950.757638888892</v>
      </c>
      <c r="E303" s="6" t="s">
        <v>1821</v>
      </c>
      <c r="F303" s="1" t="s">
        <v>1388</v>
      </c>
      <c r="G303" s="1" t="s">
        <v>1389</v>
      </c>
      <c r="H303" s="1"/>
      <c r="I303" s="1"/>
      <c r="J303" s="7">
        <f t="shared" ca="1" si="16"/>
        <v>44749</v>
      </c>
      <c r="K303" s="1"/>
      <c r="L303" s="1"/>
      <c r="M303" s="7" t="str">
        <f t="shared" si="19"/>
        <v>En Arriendo</v>
      </c>
      <c r="N303" s="1"/>
      <c r="O303" s="1" t="s">
        <v>7</v>
      </c>
      <c r="P303" s="1" t="e">
        <f>VLOOKUP(Q303,usuarios__5[#All],2,FALSE)</f>
        <v>#N/A</v>
      </c>
      <c r="Q303" s="1" t="s">
        <v>1390</v>
      </c>
      <c r="R303" s="1"/>
      <c r="S303" s="1" t="s">
        <v>809</v>
      </c>
      <c r="T303" s="1" t="s">
        <v>2365</v>
      </c>
      <c r="U303" s="11"/>
      <c r="V303" s="11"/>
      <c r="W303" s="1" t="s">
        <v>1387</v>
      </c>
      <c r="X303" s="11">
        <v>130022</v>
      </c>
      <c r="Y303" s="1" t="s">
        <v>810</v>
      </c>
      <c r="Z303" s="12" t="s">
        <v>13</v>
      </c>
      <c r="AA303" s="30" t="s">
        <v>2350</v>
      </c>
    </row>
    <row r="304" spans="1:27" x14ac:dyDescent="0.35">
      <c r="A304" s="5" t="s">
        <v>1817</v>
      </c>
      <c r="B304" s="36">
        <v>56931869023</v>
      </c>
      <c r="C304" s="14" t="s">
        <v>1268</v>
      </c>
      <c r="D304" s="37">
        <v>43028.741666666669</v>
      </c>
      <c r="E304" s="6" t="s">
        <v>1821</v>
      </c>
      <c r="F304" s="2" t="s">
        <v>1391</v>
      </c>
      <c r="G304" s="2" t="s">
        <v>1392</v>
      </c>
      <c r="H304" s="2"/>
      <c r="I304" s="2"/>
      <c r="J304" s="7">
        <f t="shared" ca="1" si="16"/>
        <v>44749</v>
      </c>
      <c r="K304" s="2"/>
      <c r="L304" s="2"/>
      <c r="M304" s="15" t="str">
        <f t="shared" si="19"/>
        <v>En Arriendo</v>
      </c>
      <c r="N304" s="2"/>
      <c r="O304" s="2" t="s">
        <v>7</v>
      </c>
      <c r="P304" s="1" t="e">
        <f>VLOOKUP(Q304,usuarios__5[#All],2,FALSE)</f>
        <v>#N/A</v>
      </c>
      <c r="Q304" s="2" t="s">
        <v>1393</v>
      </c>
      <c r="R304" s="2"/>
      <c r="S304" s="2" t="s">
        <v>809</v>
      </c>
      <c r="T304" s="1" t="s">
        <v>2365</v>
      </c>
      <c r="U304" s="19"/>
      <c r="V304" s="19"/>
      <c r="W304" s="2" t="s">
        <v>1387</v>
      </c>
      <c r="X304" s="19">
        <v>130022</v>
      </c>
      <c r="Y304" s="2" t="s">
        <v>810</v>
      </c>
      <c r="Z304" s="20" t="s">
        <v>13</v>
      </c>
      <c r="AA304" s="30" t="s">
        <v>2350</v>
      </c>
    </row>
    <row r="305" spans="1:27" x14ac:dyDescent="0.35">
      <c r="A305" s="5" t="s">
        <v>1817</v>
      </c>
      <c r="B305" s="34">
        <v>56931869016</v>
      </c>
      <c r="C305" s="6" t="s">
        <v>1268</v>
      </c>
      <c r="D305" s="35">
        <v>43028.741666666669</v>
      </c>
      <c r="E305" s="6" t="s">
        <v>1821</v>
      </c>
      <c r="F305" s="1" t="s">
        <v>1394</v>
      </c>
      <c r="G305" s="1" t="s">
        <v>1395</v>
      </c>
      <c r="H305" s="1"/>
      <c r="I305" s="1"/>
      <c r="J305" s="7">
        <f t="shared" ca="1" si="16"/>
        <v>44749</v>
      </c>
      <c r="K305" s="1"/>
      <c r="L305" s="1"/>
      <c r="M305" s="7" t="str">
        <f t="shared" si="19"/>
        <v>En Arriendo</v>
      </c>
      <c r="N305" s="1"/>
      <c r="O305" s="1" t="s">
        <v>7</v>
      </c>
      <c r="P305" s="1" t="e">
        <f>VLOOKUP(Q305,usuarios__5[#All],2,FALSE)</f>
        <v>#N/A</v>
      </c>
      <c r="Q305" s="1" t="s">
        <v>1396</v>
      </c>
      <c r="R305" s="1"/>
      <c r="S305" s="1" t="s">
        <v>809</v>
      </c>
      <c r="T305" s="1" t="s">
        <v>2365</v>
      </c>
      <c r="U305" s="11"/>
      <c r="V305" s="11"/>
      <c r="W305" s="1" t="s">
        <v>1397</v>
      </c>
      <c r="X305" s="11">
        <v>130022</v>
      </c>
      <c r="Y305" s="1" t="s">
        <v>810</v>
      </c>
      <c r="Z305" s="12" t="s">
        <v>13</v>
      </c>
      <c r="AA305" s="30" t="s">
        <v>2350</v>
      </c>
    </row>
    <row r="306" spans="1:27" x14ac:dyDescent="0.35">
      <c r="A306" s="5" t="s">
        <v>1817</v>
      </c>
      <c r="B306" s="36">
        <v>56931869019</v>
      </c>
      <c r="C306" s="14" t="s">
        <v>1268</v>
      </c>
      <c r="D306" s="37">
        <v>43028.741666666669</v>
      </c>
      <c r="E306" s="6" t="s">
        <v>1821</v>
      </c>
      <c r="F306" s="2" t="s">
        <v>1398</v>
      </c>
      <c r="G306" s="2" t="s">
        <v>1399</v>
      </c>
      <c r="H306" s="2"/>
      <c r="I306" s="2"/>
      <c r="J306" s="7">
        <f t="shared" ca="1" si="16"/>
        <v>44749</v>
      </c>
      <c r="K306" s="2"/>
      <c r="L306" s="2"/>
      <c r="M306" s="15" t="str">
        <f t="shared" si="19"/>
        <v>En Arriendo</v>
      </c>
      <c r="N306" s="2"/>
      <c r="O306" s="2" t="s">
        <v>7</v>
      </c>
      <c r="P306" s="1">
        <f>VLOOKUP(Q306,usuarios__5[#All],2,FALSE)</f>
        <v>360</v>
      </c>
      <c r="Q306" s="2" t="s">
        <v>1400</v>
      </c>
      <c r="R306" s="2"/>
      <c r="S306" s="2" t="s">
        <v>105</v>
      </c>
      <c r="T306" s="2" t="s">
        <v>2360</v>
      </c>
      <c r="U306" s="19"/>
      <c r="V306" s="19"/>
      <c r="W306" s="2" t="s">
        <v>1401</v>
      </c>
      <c r="X306" s="19">
        <v>80004</v>
      </c>
      <c r="Y306" s="2" t="s">
        <v>589</v>
      </c>
      <c r="Z306" s="20" t="s">
        <v>13</v>
      </c>
      <c r="AA306" s="30" t="s">
        <v>2350</v>
      </c>
    </row>
    <row r="307" spans="1:27" x14ac:dyDescent="0.35">
      <c r="A307" s="5" t="s">
        <v>1817</v>
      </c>
      <c r="B307" s="36">
        <v>56934456443</v>
      </c>
      <c r="C307" s="14" t="s">
        <v>1268</v>
      </c>
      <c r="D307" s="37">
        <v>43623.737500000003</v>
      </c>
      <c r="E307" s="6" t="s">
        <v>1821</v>
      </c>
      <c r="F307" s="2" t="s">
        <v>1404</v>
      </c>
      <c r="G307" s="2" t="s">
        <v>1405</v>
      </c>
      <c r="H307" s="2"/>
      <c r="I307" s="2"/>
      <c r="J307" s="7">
        <f t="shared" ca="1" si="16"/>
        <v>44749</v>
      </c>
      <c r="K307" s="2"/>
      <c r="L307" s="2"/>
      <c r="M307" s="15" t="str">
        <f t="shared" si="19"/>
        <v>En Arriendo</v>
      </c>
      <c r="N307" s="2"/>
      <c r="O307" s="2" t="s">
        <v>7</v>
      </c>
      <c r="P307" s="1">
        <f>VLOOKUP(Q307,usuarios__5[#All],2,FALSE)</f>
        <v>403</v>
      </c>
      <c r="Q307" s="2" t="s">
        <v>1406</v>
      </c>
      <c r="R307" s="2"/>
      <c r="S307" s="2" t="s">
        <v>809</v>
      </c>
      <c r="T307" s="1" t="s">
        <v>2359</v>
      </c>
      <c r="U307" s="19"/>
      <c r="V307" s="19"/>
      <c r="W307" s="2" t="s">
        <v>180</v>
      </c>
      <c r="X307" s="19">
        <v>130022</v>
      </c>
      <c r="Y307" s="2" t="s">
        <v>810</v>
      </c>
      <c r="Z307" s="20" t="s">
        <v>13</v>
      </c>
      <c r="AA307" s="38" t="s">
        <v>2353</v>
      </c>
    </row>
    <row r="308" spans="1:27" x14ac:dyDescent="0.35">
      <c r="A308" s="5" t="s">
        <v>1817</v>
      </c>
      <c r="B308" s="34">
        <v>56934456445</v>
      </c>
      <c r="C308" s="6" t="s">
        <v>1268</v>
      </c>
      <c r="D308" s="35">
        <v>43623.737500000003</v>
      </c>
      <c r="E308" s="6" t="s">
        <v>1821</v>
      </c>
      <c r="F308" s="1" t="s">
        <v>1407</v>
      </c>
      <c r="G308" s="1" t="s">
        <v>1408</v>
      </c>
      <c r="H308" s="1"/>
      <c r="I308" s="1"/>
      <c r="J308" s="7">
        <f t="shared" ca="1" si="16"/>
        <v>44749</v>
      </c>
      <c r="K308" s="1"/>
      <c r="L308" s="1"/>
      <c r="M308" s="7" t="str">
        <f t="shared" si="19"/>
        <v>En Arriendo</v>
      </c>
      <c r="N308" s="1"/>
      <c r="O308" s="1" t="s">
        <v>7</v>
      </c>
      <c r="P308" s="1" t="e">
        <f>VLOOKUP(Q308,usuarios__5[#All],2,FALSE)</f>
        <v>#N/A</v>
      </c>
      <c r="Q308" s="1" t="s">
        <v>1409</v>
      </c>
      <c r="R308" s="1"/>
      <c r="S308" s="1" t="s">
        <v>809</v>
      </c>
      <c r="T308" s="1" t="s">
        <v>2359</v>
      </c>
      <c r="U308" s="11"/>
      <c r="V308" s="11"/>
      <c r="W308" s="1" t="s">
        <v>180</v>
      </c>
      <c r="X308" s="11">
        <v>130022</v>
      </c>
      <c r="Y308" s="1" t="s">
        <v>810</v>
      </c>
      <c r="Z308" s="12" t="s">
        <v>13</v>
      </c>
      <c r="AA308" s="38" t="s">
        <v>2353</v>
      </c>
    </row>
    <row r="309" spans="1:27" x14ac:dyDescent="0.35">
      <c r="A309" s="5" t="s">
        <v>1817</v>
      </c>
      <c r="B309" s="36">
        <v>56934456448</v>
      </c>
      <c r="C309" s="14" t="s">
        <v>1268</v>
      </c>
      <c r="D309" s="37">
        <v>43623.737500000003</v>
      </c>
      <c r="E309" s="6" t="s">
        <v>1821</v>
      </c>
      <c r="F309" s="2" t="s">
        <v>1410</v>
      </c>
      <c r="G309" s="2" t="s">
        <v>1411</v>
      </c>
      <c r="H309" s="2"/>
      <c r="I309" s="2"/>
      <c r="J309" s="7">
        <f t="shared" ca="1" si="16"/>
        <v>44749</v>
      </c>
      <c r="K309" s="2"/>
      <c r="L309" s="2"/>
      <c r="M309" s="15" t="str">
        <f t="shared" si="19"/>
        <v>En Arriendo</v>
      </c>
      <c r="N309" s="2"/>
      <c r="O309" s="2" t="s">
        <v>7</v>
      </c>
      <c r="P309" s="1" t="e">
        <f>VLOOKUP(Q309,usuarios__5[#All],2,FALSE)</f>
        <v>#N/A</v>
      </c>
      <c r="Q309" s="2" t="s">
        <v>1412</v>
      </c>
      <c r="R309" s="2"/>
      <c r="S309" s="2" t="s">
        <v>809</v>
      </c>
      <c r="T309" s="1" t="s">
        <v>2365</v>
      </c>
      <c r="U309" s="19"/>
      <c r="V309" s="19"/>
      <c r="W309" s="2" t="s">
        <v>1413</v>
      </c>
      <c r="X309" s="19">
        <v>130022</v>
      </c>
      <c r="Y309" s="2" t="s">
        <v>810</v>
      </c>
      <c r="Z309" s="20" t="s">
        <v>13</v>
      </c>
      <c r="AA309" s="30" t="s">
        <v>2350</v>
      </c>
    </row>
    <row r="310" spans="1:27" x14ac:dyDescent="0.35">
      <c r="A310" s="5" t="s">
        <v>1817</v>
      </c>
      <c r="B310" s="34">
        <v>56934456450</v>
      </c>
      <c r="C310" s="6" t="s">
        <v>1268</v>
      </c>
      <c r="D310" s="35">
        <v>43623.737500000003</v>
      </c>
      <c r="E310" s="6" t="s">
        <v>1821</v>
      </c>
      <c r="F310" s="1" t="s">
        <v>1414</v>
      </c>
      <c r="G310" s="1" t="s">
        <v>1415</v>
      </c>
      <c r="H310" s="1"/>
      <c r="I310" s="1"/>
      <c r="J310" s="7">
        <f t="shared" ca="1" si="16"/>
        <v>44749</v>
      </c>
      <c r="K310" s="1"/>
      <c r="L310" s="1"/>
      <c r="M310" s="7" t="str">
        <f t="shared" si="19"/>
        <v>En Arriendo</v>
      </c>
      <c r="N310" s="1"/>
      <c r="O310" s="1" t="s">
        <v>7</v>
      </c>
      <c r="P310" s="1" t="e">
        <f>VLOOKUP(Q310,usuarios__5[#All],2,FALSE)</f>
        <v>#N/A</v>
      </c>
      <c r="Q310" s="1" t="s">
        <v>1416</v>
      </c>
      <c r="R310" s="1"/>
      <c r="S310" s="1" t="s">
        <v>809</v>
      </c>
      <c r="T310" s="1" t="s">
        <v>2365</v>
      </c>
      <c r="U310" s="11"/>
      <c r="V310" s="11"/>
      <c r="W310" s="1" t="s">
        <v>170</v>
      </c>
      <c r="X310" s="11">
        <v>130022</v>
      </c>
      <c r="Y310" s="1" t="s">
        <v>810</v>
      </c>
      <c r="Z310" s="12" t="s">
        <v>13</v>
      </c>
      <c r="AA310" s="30" t="s">
        <v>2350</v>
      </c>
    </row>
    <row r="311" spans="1:27" x14ac:dyDescent="0.35">
      <c r="A311" s="5" t="s">
        <v>1817</v>
      </c>
      <c r="B311" s="36">
        <v>56934456456</v>
      </c>
      <c r="C311" s="14" t="s">
        <v>1268</v>
      </c>
      <c r="D311" s="37">
        <v>43623.737500000003</v>
      </c>
      <c r="E311" s="6" t="s">
        <v>1821</v>
      </c>
      <c r="F311" s="2" t="s">
        <v>1417</v>
      </c>
      <c r="G311" s="2" t="s">
        <v>1418</v>
      </c>
      <c r="H311" s="2"/>
      <c r="I311" s="2"/>
      <c r="J311" s="7">
        <f t="shared" ca="1" si="16"/>
        <v>44749</v>
      </c>
      <c r="K311" s="2"/>
      <c r="L311" s="2"/>
      <c r="M311" s="15" t="str">
        <f t="shared" si="19"/>
        <v>En Arriendo</v>
      </c>
      <c r="N311" s="2"/>
      <c r="O311" s="2" t="s">
        <v>7</v>
      </c>
      <c r="P311" s="1" t="e">
        <f>VLOOKUP(Q311,usuarios__5[#All],2,FALSE)</f>
        <v>#N/A</v>
      </c>
      <c r="Q311" s="2" t="s">
        <v>1419</v>
      </c>
      <c r="R311" s="2"/>
      <c r="S311" s="2" t="s">
        <v>809</v>
      </c>
      <c r="T311" s="1" t="s">
        <v>2365</v>
      </c>
      <c r="U311" s="19"/>
      <c r="V311" s="19"/>
      <c r="W311" s="2" t="s">
        <v>1413</v>
      </c>
      <c r="X311" s="19">
        <v>130022</v>
      </c>
      <c r="Y311" s="2" t="s">
        <v>810</v>
      </c>
      <c r="Z311" s="20" t="s">
        <v>13</v>
      </c>
      <c r="AA311" s="30" t="s">
        <v>2350</v>
      </c>
    </row>
    <row r="312" spans="1:27" x14ac:dyDescent="0.35">
      <c r="A312" s="5" t="s">
        <v>1817</v>
      </c>
      <c r="B312" s="36">
        <v>56999342180</v>
      </c>
      <c r="C312" s="14" t="s">
        <v>1268</v>
      </c>
      <c r="D312" s="37">
        <v>44354.713888888888</v>
      </c>
      <c r="E312" s="6" t="s">
        <v>1821</v>
      </c>
      <c r="F312" s="2" t="s">
        <v>1426</v>
      </c>
      <c r="G312" s="2" t="s">
        <v>1427</v>
      </c>
      <c r="H312" s="2"/>
      <c r="I312" s="2"/>
      <c r="J312" s="7">
        <f t="shared" ca="1" si="16"/>
        <v>44749</v>
      </c>
      <c r="K312" s="2"/>
      <c r="L312" s="2"/>
      <c r="M312" s="15" t="str">
        <f t="shared" si="19"/>
        <v>En Arriendo</v>
      </c>
      <c r="N312" s="2"/>
      <c r="O312" s="2" t="s">
        <v>246</v>
      </c>
      <c r="P312" s="1" t="e">
        <f>VLOOKUP(Q312,usuarios__5[#All],2,FALSE)</f>
        <v>#N/A</v>
      </c>
      <c r="Q312" s="2" t="s">
        <v>1428</v>
      </c>
      <c r="R312" s="2"/>
      <c r="S312" s="2" t="s">
        <v>1429</v>
      </c>
      <c r="T312" s="1" t="s">
        <v>2365</v>
      </c>
      <c r="U312" s="19"/>
      <c r="V312" s="19"/>
      <c r="W312" s="2" t="s">
        <v>327</v>
      </c>
      <c r="X312" s="24">
        <v>120002</v>
      </c>
      <c r="Y312" s="25" t="s">
        <v>121</v>
      </c>
      <c r="Z312" s="20" t="s">
        <v>13</v>
      </c>
      <c r="AA312" s="30" t="s">
        <v>2350</v>
      </c>
    </row>
    <row r="313" spans="1:27" x14ac:dyDescent="0.35">
      <c r="A313" s="5" t="s">
        <v>1817</v>
      </c>
      <c r="B313" s="34">
        <v>56999342174</v>
      </c>
      <c r="C313" s="6" t="s">
        <v>1268</v>
      </c>
      <c r="D313" s="35">
        <v>44354.713888888888</v>
      </c>
      <c r="E313" s="6" t="s">
        <v>1821</v>
      </c>
      <c r="F313" s="1" t="s">
        <v>1430</v>
      </c>
      <c r="G313" s="1" t="s">
        <v>1431</v>
      </c>
      <c r="H313" s="1"/>
      <c r="I313" s="1"/>
      <c r="J313" s="7">
        <f t="shared" ca="1" si="16"/>
        <v>44749</v>
      </c>
      <c r="K313" s="1"/>
      <c r="L313" s="1"/>
      <c r="M313" s="7" t="str">
        <f t="shared" si="19"/>
        <v>En Arriendo</v>
      </c>
      <c r="N313" s="1"/>
      <c r="O313" s="1" t="s">
        <v>7</v>
      </c>
      <c r="P313" s="1" t="e">
        <f>VLOOKUP(Q313,usuarios__5[#All],2,FALSE)</f>
        <v>#N/A</v>
      </c>
      <c r="Q313" s="1" t="s">
        <v>1432</v>
      </c>
      <c r="R313" s="1"/>
      <c r="S313" s="1" t="s">
        <v>1433</v>
      </c>
      <c r="T313" s="1" t="s">
        <v>2371</v>
      </c>
      <c r="U313" s="11"/>
      <c r="V313" s="11"/>
      <c r="W313" s="1" t="s">
        <v>251</v>
      </c>
      <c r="X313" s="11">
        <v>130031</v>
      </c>
      <c r="Y313" s="1" t="s">
        <v>1434</v>
      </c>
      <c r="Z313" s="26" t="s">
        <v>13</v>
      </c>
      <c r="AA313" s="30" t="s">
        <v>2350</v>
      </c>
    </row>
    <row r="314" spans="1:27" x14ac:dyDescent="0.35">
      <c r="A314" s="5" t="s">
        <v>1817</v>
      </c>
      <c r="B314" s="36">
        <v>56999342210</v>
      </c>
      <c r="C314" s="14" t="s">
        <v>1268</v>
      </c>
      <c r="D314" s="37">
        <v>44354.713888888888</v>
      </c>
      <c r="E314" s="6" t="s">
        <v>1821</v>
      </c>
      <c r="F314" s="2" t="s">
        <v>1435</v>
      </c>
      <c r="G314" s="2" t="s">
        <v>1436</v>
      </c>
      <c r="H314" s="2"/>
      <c r="I314" s="2"/>
      <c r="J314" s="7">
        <f t="shared" ca="1" si="16"/>
        <v>44749</v>
      </c>
      <c r="K314" s="2"/>
      <c r="L314" s="2"/>
      <c r="M314" s="15" t="str">
        <f t="shared" si="19"/>
        <v>En Arriendo</v>
      </c>
      <c r="N314" s="2"/>
      <c r="O314" s="2" t="s">
        <v>7</v>
      </c>
      <c r="P314" s="1" t="e">
        <f>VLOOKUP(Q314,usuarios__5[#All],2,FALSE)</f>
        <v>#N/A</v>
      </c>
      <c r="Q314" s="2" t="s">
        <v>1437</v>
      </c>
      <c r="R314" s="2"/>
      <c r="S314" s="2" t="s">
        <v>28</v>
      </c>
      <c r="T314" s="1" t="s">
        <v>2365</v>
      </c>
      <c r="U314" s="19"/>
      <c r="V314" s="19"/>
      <c r="W314" s="2" t="s">
        <v>327</v>
      </c>
      <c r="X314" s="19">
        <v>120003</v>
      </c>
      <c r="Y314" s="2" t="s">
        <v>30</v>
      </c>
      <c r="Z314" s="20" t="s">
        <v>13</v>
      </c>
      <c r="AA314" s="30" t="s">
        <v>2350</v>
      </c>
    </row>
    <row r="315" spans="1:27" x14ac:dyDescent="0.35">
      <c r="A315" s="5" t="s">
        <v>1817</v>
      </c>
      <c r="B315" s="34">
        <v>56957631313</v>
      </c>
      <c r="C315" s="6" t="s">
        <v>1268</v>
      </c>
      <c r="D315" s="35">
        <v>44592.382638888892</v>
      </c>
      <c r="E315" s="6" t="s">
        <v>1821</v>
      </c>
      <c r="F315" s="1" t="s">
        <v>1438</v>
      </c>
      <c r="G315" s="1" t="s">
        <v>1439</v>
      </c>
      <c r="H315" s="1"/>
      <c r="I315" s="1"/>
      <c r="J315" s="7">
        <f t="shared" ca="1" si="16"/>
        <v>44749</v>
      </c>
      <c r="K315" s="1"/>
      <c r="L315" s="1"/>
      <c r="M315" s="7" t="str">
        <f t="shared" si="19"/>
        <v>En Arriendo</v>
      </c>
      <c r="N315" s="1"/>
      <c r="O315" s="1" t="s">
        <v>7</v>
      </c>
      <c r="P315" s="1" t="e">
        <f>VLOOKUP(Q315,usuarios__5[#All],2,FALSE)</f>
        <v>#N/A</v>
      </c>
      <c r="Q315" s="1" t="s">
        <v>1440</v>
      </c>
      <c r="R315" s="1"/>
      <c r="S315" s="1" t="s">
        <v>1441</v>
      </c>
      <c r="T315" s="1" t="s">
        <v>2359</v>
      </c>
      <c r="U315" s="11"/>
      <c r="V315" s="11"/>
      <c r="W315" s="1" t="s">
        <v>180</v>
      </c>
      <c r="X315" s="11"/>
      <c r="Y315" s="1"/>
      <c r="Z315" s="12" t="s">
        <v>13</v>
      </c>
      <c r="AA315" s="38" t="s">
        <v>2353</v>
      </c>
    </row>
    <row r="316" spans="1:27" x14ac:dyDescent="0.35">
      <c r="A316" s="5" t="s">
        <v>1817</v>
      </c>
      <c r="B316" s="36">
        <v>56957631314</v>
      </c>
      <c r="C316" s="14" t="s">
        <v>1268</v>
      </c>
      <c r="D316" s="37">
        <v>44592.422222222223</v>
      </c>
      <c r="E316" s="6" t="s">
        <v>1821</v>
      </c>
      <c r="F316" s="2" t="s">
        <v>1447</v>
      </c>
      <c r="G316" s="2" t="s">
        <v>1448</v>
      </c>
      <c r="H316" s="2"/>
      <c r="I316" s="17">
        <v>44562</v>
      </c>
      <c r="J316" s="7">
        <f t="shared" ca="1" si="16"/>
        <v>44749</v>
      </c>
      <c r="K316" s="14">
        <f ca="1">DATEDIF(I316,J316,"M")</f>
        <v>6</v>
      </c>
      <c r="L316" s="10">
        <f t="shared" ref="L316" ca="1" si="20">K316-18</f>
        <v>-12</v>
      </c>
      <c r="M316" s="15" t="str">
        <f t="shared" ca="1" si="19"/>
        <v>En Arriendo</v>
      </c>
      <c r="N316" s="2"/>
      <c r="O316" s="2" t="s">
        <v>7</v>
      </c>
      <c r="P316" s="1">
        <f>VLOOKUP(Q316,usuarios__5[#All],2,FALSE)</f>
        <v>350</v>
      </c>
      <c r="Q316" s="2" t="s">
        <v>1449</v>
      </c>
      <c r="R316" s="2"/>
      <c r="S316" s="2" t="s">
        <v>1441</v>
      </c>
      <c r="T316" s="1" t="s">
        <v>2359</v>
      </c>
      <c r="U316" s="19"/>
      <c r="V316" s="19"/>
      <c r="W316" s="2" t="s">
        <v>180</v>
      </c>
      <c r="X316" s="19"/>
      <c r="Y316" s="2"/>
      <c r="Z316" s="20" t="s">
        <v>13</v>
      </c>
      <c r="AA316" s="38" t="s">
        <v>2353</v>
      </c>
    </row>
    <row r="317" spans="1:27" x14ac:dyDescent="0.35">
      <c r="A317" s="5" t="s">
        <v>1817</v>
      </c>
      <c r="B317" s="36">
        <v>56957631397</v>
      </c>
      <c r="C317" s="14" t="s">
        <v>1268</v>
      </c>
      <c r="D317" s="37">
        <v>44592.382638888892</v>
      </c>
      <c r="E317" s="6" t="s">
        <v>1821</v>
      </c>
      <c r="F317" s="2" t="s">
        <v>1464</v>
      </c>
      <c r="G317" s="2" t="s">
        <v>1465</v>
      </c>
      <c r="H317" s="2"/>
      <c r="I317" s="2"/>
      <c r="J317" s="7">
        <f t="shared" ca="1" si="16"/>
        <v>44749</v>
      </c>
      <c r="K317" s="2"/>
      <c r="L317" s="2"/>
      <c r="M317" s="15" t="str">
        <f t="shared" si="19"/>
        <v>En Arriendo</v>
      </c>
      <c r="N317" s="2"/>
      <c r="O317" s="2" t="s">
        <v>7</v>
      </c>
      <c r="P317" s="1" t="e">
        <f>VLOOKUP(Q317,usuarios__5[#All],2,FALSE)</f>
        <v>#N/A</v>
      </c>
      <c r="Q317" s="2" t="s">
        <v>1466</v>
      </c>
      <c r="R317" s="2"/>
      <c r="S317" s="2" t="s">
        <v>1357</v>
      </c>
      <c r="T317" s="1" t="s">
        <v>2371</v>
      </c>
      <c r="U317" s="19"/>
      <c r="V317" s="19"/>
      <c r="W317" s="2" t="s">
        <v>29</v>
      </c>
      <c r="X317" s="19">
        <v>130045</v>
      </c>
      <c r="Y317" s="2" t="s">
        <v>1358</v>
      </c>
      <c r="Z317" s="20" t="s">
        <v>13</v>
      </c>
      <c r="AA317" s="30" t="s">
        <v>2350</v>
      </c>
    </row>
    <row r="318" spans="1:27" x14ac:dyDescent="0.35">
      <c r="A318" s="5" t="s">
        <v>1817</v>
      </c>
      <c r="B318" s="34">
        <v>56957631413</v>
      </c>
      <c r="C318" s="6" t="s">
        <v>1268</v>
      </c>
      <c r="D318" s="35">
        <v>44592.382638888892</v>
      </c>
      <c r="E318" s="6" t="s">
        <v>1821</v>
      </c>
      <c r="F318" s="1" t="s">
        <v>1467</v>
      </c>
      <c r="G318" s="1" t="s">
        <v>1468</v>
      </c>
      <c r="H318" s="1"/>
      <c r="I318" s="1"/>
      <c r="J318" s="7">
        <f t="shared" ca="1" si="16"/>
        <v>44749</v>
      </c>
      <c r="K318" s="1"/>
      <c r="L318" s="1"/>
      <c r="M318" s="7" t="str">
        <f t="shared" si="19"/>
        <v>En Arriendo</v>
      </c>
      <c r="N318" s="1"/>
      <c r="O318" s="1" t="s">
        <v>7</v>
      </c>
      <c r="P318" s="1" t="e">
        <f>VLOOKUP(Q318,usuarios__5[#All],2,FALSE)</f>
        <v>#N/A</v>
      </c>
      <c r="Q318" s="1" t="s">
        <v>1469</v>
      </c>
      <c r="R318" s="1"/>
      <c r="S318" s="1" t="s">
        <v>1275</v>
      </c>
      <c r="T318" s="1" t="s">
        <v>2365</v>
      </c>
      <c r="U318" s="11"/>
      <c r="V318" s="11"/>
      <c r="W318" s="1" t="s">
        <v>1470</v>
      </c>
      <c r="X318" s="11"/>
      <c r="Y318" s="1"/>
      <c r="Z318" s="12" t="s">
        <v>13</v>
      </c>
      <c r="AA318" s="30" t="s">
        <v>2350</v>
      </c>
    </row>
    <row r="319" spans="1:27" x14ac:dyDescent="0.35">
      <c r="A319" s="5" t="s">
        <v>1817</v>
      </c>
      <c r="B319" s="36">
        <v>56962276934</v>
      </c>
      <c r="C319" s="14" t="s">
        <v>1268</v>
      </c>
      <c r="D319" s="37">
        <v>44623.717361111114</v>
      </c>
      <c r="E319" s="6" t="s">
        <v>1821</v>
      </c>
      <c r="F319" s="2" t="s">
        <v>1479</v>
      </c>
      <c r="G319" s="2" t="s">
        <v>1480</v>
      </c>
      <c r="H319" s="2"/>
      <c r="I319" s="2"/>
      <c r="J319" s="7">
        <f t="shared" ca="1" si="16"/>
        <v>44749</v>
      </c>
      <c r="K319" s="2"/>
      <c r="L319" s="2"/>
      <c r="M319" s="15" t="str">
        <f t="shared" si="19"/>
        <v>En Arriendo</v>
      </c>
      <c r="N319" s="2"/>
      <c r="O319" s="2" t="s">
        <v>7</v>
      </c>
      <c r="P319" s="1" t="e">
        <f>VLOOKUP(Q319,usuarios__5[#All],2,FALSE)</f>
        <v>#N/A</v>
      </c>
      <c r="Q319" s="2" t="s">
        <v>1481</v>
      </c>
      <c r="R319" s="2"/>
      <c r="S319" s="2" t="s">
        <v>1482</v>
      </c>
      <c r="T319" s="1" t="s">
        <v>2359</v>
      </c>
      <c r="U319" s="19"/>
      <c r="V319" s="19"/>
      <c r="W319" s="2" t="s">
        <v>180</v>
      </c>
      <c r="X319" s="19">
        <v>130025</v>
      </c>
      <c r="Y319" s="2" t="s">
        <v>1073</v>
      </c>
      <c r="Z319" s="20" t="s">
        <v>13</v>
      </c>
      <c r="AA319" s="38" t="s">
        <v>2353</v>
      </c>
    </row>
    <row r="320" spans="1:27" x14ac:dyDescent="0.35">
      <c r="A320" s="5" t="s">
        <v>1817</v>
      </c>
      <c r="B320" s="34">
        <v>56962276937</v>
      </c>
      <c r="C320" s="6" t="s">
        <v>1268</v>
      </c>
      <c r="D320" s="35">
        <v>44623.717361111114</v>
      </c>
      <c r="E320" s="6" t="s">
        <v>1821</v>
      </c>
      <c r="F320" s="1" t="s">
        <v>1483</v>
      </c>
      <c r="G320" s="1" t="s">
        <v>1484</v>
      </c>
      <c r="H320" s="1"/>
      <c r="I320" s="1"/>
      <c r="J320" s="7">
        <f t="shared" ca="1" si="16"/>
        <v>44749</v>
      </c>
      <c r="K320" s="1"/>
      <c r="L320" s="1"/>
      <c r="M320" s="7" t="str">
        <f t="shared" si="19"/>
        <v>En Arriendo</v>
      </c>
      <c r="N320" s="1"/>
      <c r="O320" s="1" t="s">
        <v>7</v>
      </c>
      <c r="P320" s="1" t="e">
        <f>VLOOKUP(Q320,usuarios__5[#All],2,FALSE)</f>
        <v>#N/A</v>
      </c>
      <c r="Q320" s="1" t="s">
        <v>1485</v>
      </c>
      <c r="R320" s="1"/>
      <c r="S320" s="1" t="s">
        <v>1486</v>
      </c>
      <c r="T320" s="1" t="s">
        <v>2365</v>
      </c>
      <c r="U320" s="11"/>
      <c r="V320" s="11"/>
      <c r="W320" s="1" t="s">
        <v>11</v>
      </c>
      <c r="X320" s="11">
        <v>130025</v>
      </c>
      <c r="Y320" s="1" t="s">
        <v>1073</v>
      </c>
      <c r="Z320" s="12" t="s">
        <v>13</v>
      </c>
      <c r="AA320" s="30" t="s">
        <v>2350</v>
      </c>
    </row>
    <row r="321" spans="1:27" x14ac:dyDescent="0.35">
      <c r="A321" s="5" t="s">
        <v>1817</v>
      </c>
      <c r="B321" s="36">
        <v>56940248805</v>
      </c>
      <c r="C321" s="14" t="s">
        <v>1268</v>
      </c>
      <c r="D321" s="37">
        <v>42914.756249999999</v>
      </c>
      <c r="E321" s="6" t="s">
        <v>1821</v>
      </c>
      <c r="F321" s="2" t="s">
        <v>1487</v>
      </c>
      <c r="G321" s="2" t="s">
        <v>1488</v>
      </c>
      <c r="H321" s="2"/>
      <c r="I321" s="2"/>
      <c r="J321" s="7">
        <f t="shared" ca="1" si="16"/>
        <v>44749</v>
      </c>
      <c r="K321" s="2"/>
      <c r="L321" s="2"/>
      <c r="M321" s="15" t="str">
        <f t="shared" si="19"/>
        <v>En Arriendo</v>
      </c>
      <c r="N321" s="2"/>
      <c r="O321" s="2" t="s">
        <v>7</v>
      </c>
      <c r="P321" s="1" t="e">
        <f>VLOOKUP(Q321,usuarios__5[#All],2,FALSE)</f>
        <v>#N/A</v>
      </c>
      <c r="Q321" s="2" t="s">
        <v>1489</v>
      </c>
      <c r="R321" s="2"/>
      <c r="S321" s="2" t="s">
        <v>1433</v>
      </c>
      <c r="T321" s="1" t="s">
        <v>2359</v>
      </c>
      <c r="U321" s="19"/>
      <c r="V321" s="19"/>
      <c r="W321" s="2" t="s">
        <v>180</v>
      </c>
      <c r="X321" s="19">
        <v>130031</v>
      </c>
      <c r="Y321" s="2" t="s">
        <v>1434</v>
      </c>
      <c r="Z321" s="21" t="s">
        <v>13</v>
      </c>
      <c r="AA321" s="38" t="s">
        <v>2353</v>
      </c>
    </row>
    <row r="322" spans="1:27" x14ac:dyDescent="0.35">
      <c r="A322" s="5" t="s">
        <v>1817</v>
      </c>
      <c r="B322" s="34">
        <v>56934456460</v>
      </c>
      <c r="C322" s="6" t="s">
        <v>1268</v>
      </c>
      <c r="D322" s="35">
        <v>43623.736805555556</v>
      </c>
      <c r="E322" s="6" t="s">
        <v>1821</v>
      </c>
      <c r="F322" s="1" t="s">
        <v>1490</v>
      </c>
      <c r="G322" s="1" t="s">
        <v>1491</v>
      </c>
      <c r="H322" s="1"/>
      <c r="I322" s="1"/>
      <c r="J322" s="7">
        <f t="shared" ref="J322:J385" ca="1" si="21">TODAY()</f>
        <v>44749</v>
      </c>
      <c r="K322" s="1"/>
      <c r="L322" s="1"/>
      <c r="M322" s="7" t="str">
        <f t="shared" ref="M322:M385" si="22">IF(L322&gt;0,"Terminado","En Arriendo")</f>
        <v>En Arriendo</v>
      </c>
      <c r="N322" s="1"/>
      <c r="O322" s="1" t="s">
        <v>7</v>
      </c>
      <c r="P322" s="1" t="e">
        <f>VLOOKUP(Q322,usuarios__5[#All],2,FALSE)</f>
        <v>#N/A</v>
      </c>
      <c r="Q322" s="1" t="s">
        <v>1492</v>
      </c>
      <c r="R322" s="1"/>
      <c r="S322" s="1" t="s">
        <v>1482</v>
      </c>
      <c r="T322" s="1" t="s">
        <v>2359</v>
      </c>
      <c r="U322" s="11"/>
      <c r="V322" s="11"/>
      <c r="W322" s="1" t="s">
        <v>180</v>
      </c>
      <c r="X322" s="11">
        <v>130025</v>
      </c>
      <c r="Y322" s="1" t="s">
        <v>1073</v>
      </c>
      <c r="Z322" s="12" t="s">
        <v>13</v>
      </c>
      <c r="AA322" s="38" t="s">
        <v>2353</v>
      </c>
    </row>
    <row r="323" spans="1:27" x14ac:dyDescent="0.35">
      <c r="A323" s="5" t="s">
        <v>1817</v>
      </c>
      <c r="B323" s="36">
        <v>56982334637</v>
      </c>
      <c r="C323" s="14" t="s">
        <v>1268</v>
      </c>
      <c r="D323" s="37">
        <v>44552.275000000001</v>
      </c>
      <c r="E323" s="6" t="s">
        <v>1821</v>
      </c>
      <c r="F323" s="2" t="s">
        <v>1493</v>
      </c>
      <c r="G323" s="2" t="s">
        <v>1494</v>
      </c>
      <c r="H323" s="2"/>
      <c r="I323" s="2"/>
      <c r="J323" s="7">
        <f t="shared" ca="1" si="21"/>
        <v>44749</v>
      </c>
      <c r="K323" s="2"/>
      <c r="L323" s="2"/>
      <c r="M323" s="15" t="str">
        <f t="shared" si="22"/>
        <v>En Arriendo</v>
      </c>
      <c r="N323" s="2"/>
      <c r="O323" s="2" t="s">
        <v>7</v>
      </c>
      <c r="P323" s="1" t="e">
        <f>VLOOKUP(Q323,usuarios__5[#All],2,FALSE)</f>
        <v>#N/A</v>
      </c>
      <c r="Q323" s="2" t="s">
        <v>1495</v>
      </c>
      <c r="R323" s="2"/>
      <c r="S323" s="2" t="s">
        <v>42</v>
      </c>
      <c r="T323" s="2" t="s">
        <v>2368</v>
      </c>
      <c r="U323" s="19"/>
      <c r="V323" s="19"/>
      <c r="W323" s="2" t="s">
        <v>1496</v>
      </c>
      <c r="X323" s="19">
        <v>10001</v>
      </c>
      <c r="Y323" s="2" t="s">
        <v>311</v>
      </c>
      <c r="Z323" s="21" t="s">
        <v>13</v>
      </c>
      <c r="AA323" s="38" t="s">
        <v>2352</v>
      </c>
    </row>
    <row r="324" spans="1:27" x14ac:dyDescent="0.35">
      <c r="A324" s="5" t="s">
        <v>1817</v>
      </c>
      <c r="B324" s="34">
        <v>56944678435</v>
      </c>
      <c r="C324" s="6" t="s">
        <v>1268</v>
      </c>
      <c r="D324" s="35">
        <v>44540.40347222222</v>
      </c>
      <c r="E324" s="6" t="s">
        <v>1821</v>
      </c>
      <c r="F324" s="1" t="s">
        <v>1497</v>
      </c>
      <c r="G324" s="1" t="s">
        <v>1498</v>
      </c>
      <c r="H324" s="1"/>
      <c r="I324" s="1"/>
      <c r="J324" s="7">
        <f t="shared" ca="1" si="21"/>
        <v>44749</v>
      </c>
      <c r="K324" s="1"/>
      <c r="L324" s="1"/>
      <c r="M324" s="7" t="str">
        <f t="shared" si="22"/>
        <v>En Arriendo</v>
      </c>
      <c r="N324" s="1"/>
      <c r="O324" s="1" t="s">
        <v>7</v>
      </c>
      <c r="P324" s="1" t="e">
        <f>VLOOKUP(Q324,usuarios__5[#All],2,FALSE)</f>
        <v>#N/A</v>
      </c>
      <c r="Q324" s="1" t="s">
        <v>1499</v>
      </c>
      <c r="R324" s="1"/>
      <c r="S324" s="1" t="s">
        <v>1500</v>
      </c>
      <c r="T324" s="1" t="s">
        <v>2359</v>
      </c>
      <c r="U324" s="11"/>
      <c r="V324" s="11"/>
      <c r="W324" s="1" t="s">
        <v>180</v>
      </c>
      <c r="X324" s="11">
        <v>130043</v>
      </c>
      <c r="Y324" s="1" t="s">
        <v>1501</v>
      </c>
      <c r="Z324" s="12" t="s">
        <v>13</v>
      </c>
      <c r="AA324" s="38" t="s">
        <v>2353</v>
      </c>
    </row>
    <row r="325" spans="1:27" x14ac:dyDescent="0.35">
      <c r="A325" s="5" t="s">
        <v>1817</v>
      </c>
      <c r="B325" s="36">
        <v>56987682487</v>
      </c>
      <c r="C325" s="14" t="s">
        <v>1268</v>
      </c>
      <c r="D325" s="37">
        <v>42359.654166666667</v>
      </c>
      <c r="E325" s="6" t="s">
        <v>1821</v>
      </c>
      <c r="F325" s="2" t="s">
        <v>1502</v>
      </c>
      <c r="G325" s="2" t="s">
        <v>1503</v>
      </c>
      <c r="H325" s="2"/>
      <c r="I325" s="2"/>
      <c r="J325" s="7">
        <f t="shared" ca="1" si="21"/>
        <v>44749</v>
      </c>
      <c r="K325" s="2"/>
      <c r="L325" s="2"/>
      <c r="M325" s="15" t="str">
        <f t="shared" si="22"/>
        <v>En Arriendo</v>
      </c>
      <c r="N325" s="2"/>
      <c r="O325" s="2" t="s">
        <v>7</v>
      </c>
      <c r="P325" s="1">
        <f>VLOOKUP(Q325,usuarios__5[#All],2,FALSE)</f>
        <v>252</v>
      </c>
      <c r="Q325" s="2" t="s">
        <v>1504</v>
      </c>
      <c r="R325" s="2"/>
      <c r="S325" s="2" t="s">
        <v>285</v>
      </c>
      <c r="T325" s="1" t="s">
        <v>2359</v>
      </c>
      <c r="U325" s="19"/>
      <c r="V325" s="19"/>
      <c r="W325" s="2" t="s">
        <v>1505</v>
      </c>
      <c r="X325" s="19">
        <v>50001</v>
      </c>
      <c r="Y325" s="2" t="s">
        <v>108</v>
      </c>
      <c r="Z325" s="20" t="s">
        <v>13</v>
      </c>
      <c r="AA325" s="38" t="s">
        <v>2352</v>
      </c>
    </row>
    <row r="326" spans="1:27" x14ac:dyDescent="0.35">
      <c r="A326" s="5" t="s">
        <v>1817</v>
      </c>
      <c r="B326" s="34">
        <v>56973994520</v>
      </c>
      <c r="C326" s="6" t="s">
        <v>1268</v>
      </c>
      <c r="D326" s="35">
        <v>42886.739583333336</v>
      </c>
      <c r="E326" s="6" t="s">
        <v>1821</v>
      </c>
      <c r="F326" s="1" t="s">
        <v>1510</v>
      </c>
      <c r="G326" s="1" t="s">
        <v>1511</v>
      </c>
      <c r="H326" s="1"/>
      <c r="I326" s="1"/>
      <c r="J326" s="7">
        <f t="shared" ca="1" si="21"/>
        <v>44749</v>
      </c>
      <c r="K326" s="1"/>
      <c r="L326" s="1"/>
      <c r="M326" s="7" t="str">
        <f t="shared" si="22"/>
        <v>En Arriendo</v>
      </c>
      <c r="N326" s="1"/>
      <c r="O326" s="1" t="s">
        <v>7</v>
      </c>
      <c r="P326" s="1">
        <f>VLOOKUP(Q326,usuarios__5[#All],2,FALSE)</f>
        <v>247</v>
      </c>
      <c r="Q326" s="1" t="s">
        <v>1512</v>
      </c>
      <c r="R326" s="1"/>
      <c r="S326" s="1" t="s">
        <v>1275</v>
      </c>
      <c r="T326" s="1" t="s">
        <v>2365</v>
      </c>
      <c r="U326" s="11"/>
      <c r="V326" s="11"/>
      <c r="W326" s="1" t="s">
        <v>175</v>
      </c>
      <c r="X326" s="11">
        <v>130010</v>
      </c>
      <c r="Y326" s="1" t="s">
        <v>1513</v>
      </c>
      <c r="Z326" s="12" t="s">
        <v>13</v>
      </c>
      <c r="AA326" s="38" t="s">
        <v>2353</v>
      </c>
    </row>
    <row r="327" spans="1:27" x14ac:dyDescent="0.35">
      <c r="A327" s="5" t="s">
        <v>1817</v>
      </c>
      <c r="B327" s="34">
        <v>56973994551</v>
      </c>
      <c r="C327" s="6" t="s">
        <v>1268</v>
      </c>
      <c r="D327" s="35">
        <v>43767.627083333333</v>
      </c>
      <c r="E327" s="6" t="s">
        <v>1821</v>
      </c>
      <c r="F327" s="1" t="s">
        <v>1516</v>
      </c>
      <c r="G327" s="1" t="s">
        <v>1517</v>
      </c>
      <c r="H327" s="1"/>
      <c r="I327" s="1"/>
      <c r="J327" s="7">
        <f t="shared" ca="1" si="21"/>
        <v>44749</v>
      </c>
      <c r="K327" s="1"/>
      <c r="L327" s="1"/>
      <c r="M327" s="7" t="str">
        <f t="shared" si="22"/>
        <v>En Arriendo</v>
      </c>
      <c r="N327" s="1"/>
      <c r="O327" s="1" t="s">
        <v>246</v>
      </c>
      <c r="P327" s="1" t="e">
        <f>VLOOKUP(Q327,usuarios__5[#All],2,FALSE)</f>
        <v>#N/A</v>
      </c>
      <c r="Q327" s="1" t="s">
        <v>1518</v>
      </c>
      <c r="R327" s="1"/>
      <c r="S327" s="1" t="s">
        <v>1275</v>
      </c>
      <c r="T327" s="1" t="s">
        <v>2365</v>
      </c>
      <c r="U327" s="11"/>
      <c r="V327" s="11"/>
      <c r="W327" s="1" t="s">
        <v>1470</v>
      </c>
      <c r="X327" s="11">
        <v>130010</v>
      </c>
      <c r="Y327" s="1" t="s">
        <v>1513</v>
      </c>
      <c r="Z327" s="12" t="s">
        <v>13</v>
      </c>
      <c r="AA327" s="30" t="s">
        <v>2350</v>
      </c>
    </row>
    <row r="328" spans="1:27" x14ac:dyDescent="0.35">
      <c r="A328" s="5" t="s">
        <v>1817</v>
      </c>
      <c r="B328" s="36">
        <v>56956095629</v>
      </c>
      <c r="C328" s="14" t="s">
        <v>1268</v>
      </c>
      <c r="D328" s="37">
        <v>42391.447858796295</v>
      </c>
      <c r="E328" s="6" t="s">
        <v>1821</v>
      </c>
      <c r="F328" s="2" t="s">
        <v>1519</v>
      </c>
      <c r="G328" s="2" t="s">
        <v>1520</v>
      </c>
      <c r="H328" s="2"/>
      <c r="I328" s="2"/>
      <c r="J328" s="7">
        <f t="shared" ca="1" si="21"/>
        <v>44749</v>
      </c>
      <c r="K328" s="2"/>
      <c r="L328" s="2"/>
      <c r="M328" s="15" t="str">
        <f t="shared" si="22"/>
        <v>En Arriendo</v>
      </c>
      <c r="N328" s="2"/>
      <c r="O328" s="2" t="s">
        <v>246</v>
      </c>
      <c r="P328" s="1">
        <f>VLOOKUP(Q328,usuarios__5[#All],2,FALSE)</f>
        <v>272</v>
      </c>
      <c r="Q328" s="2" t="s">
        <v>1521</v>
      </c>
      <c r="R328" s="2"/>
      <c r="S328" s="2" t="s">
        <v>1522</v>
      </c>
      <c r="T328" s="1" t="s">
        <v>2359</v>
      </c>
      <c r="U328" s="19"/>
      <c r="V328" s="19"/>
      <c r="W328" s="2" t="s">
        <v>180</v>
      </c>
      <c r="X328" s="19">
        <v>130010</v>
      </c>
      <c r="Y328" s="2" t="s">
        <v>1513</v>
      </c>
      <c r="Z328" s="21" t="s">
        <v>13</v>
      </c>
      <c r="AA328" s="38" t="s">
        <v>2353</v>
      </c>
    </row>
    <row r="329" spans="1:27" x14ac:dyDescent="0.35">
      <c r="A329" s="5" t="s">
        <v>1817</v>
      </c>
      <c r="B329" s="34">
        <v>56973994537</v>
      </c>
      <c r="C329" s="6" t="s">
        <v>1268</v>
      </c>
      <c r="D329" s="35">
        <v>44022.697916666664</v>
      </c>
      <c r="E329" s="6" t="s">
        <v>1821</v>
      </c>
      <c r="F329" s="1" t="s">
        <v>1523</v>
      </c>
      <c r="G329" s="1" t="s">
        <v>1524</v>
      </c>
      <c r="H329" s="1"/>
      <c r="I329" s="1"/>
      <c r="J329" s="7">
        <f t="shared" ca="1" si="21"/>
        <v>44749</v>
      </c>
      <c r="K329" s="1"/>
      <c r="L329" s="1"/>
      <c r="M329" s="7" t="str">
        <f t="shared" si="22"/>
        <v>En Arriendo</v>
      </c>
      <c r="N329" s="1"/>
      <c r="O329" s="1" t="s">
        <v>7</v>
      </c>
      <c r="P329" s="1" t="e">
        <f>VLOOKUP(Q329,usuarios__5[#All],2,FALSE)</f>
        <v>#N/A</v>
      </c>
      <c r="Q329" s="1" t="s">
        <v>1525</v>
      </c>
      <c r="R329" s="1"/>
      <c r="S329" s="1" t="s">
        <v>1275</v>
      </c>
      <c r="T329" s="1" t="s">
        <v>2365</v>
      </c>
      <c r="U329" s="11"/>
      <c r="V329" s="11"/>
      <c r="W329" s="1" t="s">
        <v>1526</v>
      </c>
      <c r="X329" s="11">
        <v>130010</v>
      </c>
      <c r="Y329" s="1" t="s">
        <v>1513</v>
      </c>
      <c r="Z329" s="12" t="s">
        <v>13</v>
      </c>
      <c r="AA329" s="30" t="s">
        <v>2350</v>
      </c>
    </row>
    <row r="330" spans="1:27" x14ac:dyDescent="0.35">
      <c r="A330" s="5" t="s">
        <v>1817</v>
      </c>
      <c r="B330" s="36">
        <v>56969170945</v>
      </c>
      <c r="C330" s="14" t="s">
        <v>1268</v>
      </c>
      <c r="D330" s="37">
        <v>42556.738888888889</v>
      </c>
      <c r="E330" s="6" t="s">
        <v>1821</v>
      </c>
      <c r="F330" s="2" t="s">
        <v>1527</v>
      </c>
      <c r="G330" s="2" t="s">
        <v>1528</v>
      </c>
      <c r="H330" s="2"/>
      <c r="I330" s="2"/>
      <c r="J330" s="7">
        <f t="shared" ca="1" si="21"/>
        <v>44749</v>
      </c>
      <c r="K330" s="2"/>
      <c r="L330" s="2"/>
      <c r="M330" s="15" t="str">
        <f t="shared" si="22"/>
        <v>En Arriendo</v>
      </c>
      <c r="N330" s="2"/>
      <c r="O330" s="2" t="s">
        <v>7</v>
      </c>
      <c r="P330" s="1">
        <f>VLOOKUP(Q330,usuarios__5[#All],2,FALSE)</f>
        <v>315</v>
      </c>
      <c r="Q330" s="2" t="s">
        <v>1529</v>
      </c>
      <c r="R330" s="2"/>
      <c r="S330" s="2" t="s">
        <v>629</v>
      </c>
      <c r="T330" s="1" t="s">
        <v>2365</v>
      </c>
      <c r="U330" s="19"/>
      <c r="V330" s="19"/>
      <c r="W330" s="2" t="s">
        <v>1530</v>
      </c>
      <c r="X330" s="19">
        <v>30002</v>
      </c>
      <c r="Y330" s="2" t="s">
        <v>288</v>
      </c>
      <c r="Z330" s="20" t="s">
        <v>13</v>
      </c>
      <c r="AA330" s="30" t="s">
        <v>2350</v>
      </c>
    </row>
    <row r="331" spans="1:27" x14ac:dyDescent="0.35">
      <c r="A331" s="5" t="s">
        <v>1817</v>
      </c>
      <c r="B331" s="36">
        <v>56956097925</v>
      </c>
      <c r="C331" s="14" t="s">
        <v>1268</v>
      </c>
      <c r="D331" s="37">
        <v>42391.447881944441</v>
      </c>
      <c r="E331" s="6" t="s">
        <v>1821</v>
      </c>
      <c r="F331" s="2" t="s">
        <v>1533</v>
      </c>
      <c r="G331" s="2" t="s">
        <v>1534</v>
      </c>
      <c r="H331" s="2"/>
      <c r="I331" s="17">
        <v>44713</v>
      </c>
      <c r="J331" s="7">
        <f t="shared" ca="1" si="21"/>
        <v>44749</v>
      </c>
      <c r="K331" s="68">
        <f ca="1">DATEDIF(I331,J331,"M")</f>
        <v>1</v>
      </c>
      <c r="L331" s="10">
        <f t="shared" ref="L331" ca="1" si="23">K331-18</f>
        <v>-17</v>
      </c>
      <c r="M331" s="15" t="str">
        <f t="shared" ca="1" si="22"/>
        <v>En Arriendo</v>
      </c>
      <c r="N331" s="2"/>
      <c r="O331" s="2" t="s">
        <v>7</v>
      </c>
      <c r="P331" s="1" t="e">
        <f>VLOOKUP(Q331,usuarios__5[#All],2,FALSE)</f>
        <v>#N/A</v>
      </c>
      <c r="Q331" s="2" t="s">
        <v>1535</v>
      </c>
      <c r="R331" s="2"/>
      <c r="S331" s="2" t="s">
        <v>1500</v>
      </c>
      <c r="T331" s="1" t="s">
        <v>2359</v>
      </c>
      <c r="U331" s="19"/>
      <c r="V331" s="19"/>
      <c r="W331" s="2" t="s">
        <v>180</v>
      </c>
      <c r="X331" s="19">
        <v>130043</v>
      </c>
      <c r="Y331" s="2" t="s">
        <v>1501</v>
      </c>
      <c r="Z331" s="20" t="s">
        <v>13</v>
      </c>
      <c r="AA331" s="38" t="s">
        <v>2353</v>
      </c>
    </row>
    <row r="332" spans="1:27" x14ac:dyDescent="0.35">
      <c r="A332" s="5" t="s">
        <v>1817</v>
      </c>
      <c r="B332" s="34">
        <v>56952171083</v>
      </c>
      <c r="C332" s="6" t="s">
        <v>1268</v>
      </c>
      <c r="D332" s="35">
        <v>42401.784722222219</v>
      </c>
      <c r="E332" s="6" t="s">
        <v>1821</v>
      </c>
      <c r="F332" s="1" t="s">
        <v>1536</v>
      </c>
      <c r="G332" s="1" t="s">
        <v>1537</v>
      </c>
      <c r="H332" s="1"/>
      <c r="I332" s="1"/>
      <c r="J332" s="7">
        <f t="shared" ca="1" si="21"/>
        <v>44749</v>
      </c>
      <c r="K332" s="1"/>
      <c r="L332" s="1"/>
      <c r="M332" s="7" t="str">
        <f t="shared" si="22"/>
        <v>En Arriendo</v>
      </c>
      <c r="N332" s="1"/>
      <c r="O332" s="1" t="s">
        <v>7</v>
      </c>
      <c r="P332" s="1" t="e">
        <f>VLOOKUP(Q332,usuarios__5[#All],2,FALSE)</f>
        <v>#N/A</v>
      </c>
      <c r="Q332" s="1" t="s">
        <v>1538</v>
      </c>
      <c r="R332" s="1"/>
      <c r="S332" s="1" t="s">
        <v>629</v>
      </c>
      <c r="T332" s="2" t="s">
        <v>2363</v>
      </c>
      <c r="U332" s="11"/>
      <c r="V332" s="11"/>
      <c r="W332" s="1" t="s">
        <v>951</v>
      </c>
      <c r="X332" s="11">
        <v>30003</v>
      </c>
      <c r="Y332" s="1" t="s">
        <v>288</v>
      </c>
      <c r="Z332" s="12" t="s">
        <v>13</v>
      </c>
      <c r="AA332" s="30" t="s">
        <v>2350</v>
      </c>
    </row>
    <row r="333" spans="1:27" x14ac:dyDescent="0.35">
      <c r="A333" s="5" t="s">
        <v>1817</v>
      </c>
      <c r="B333" s="36">
        <v>56956095661</v>
      </c>
      <c r="C333" s="14" t="s">
        <v>1268</v>
      </c>
      <c r="D333" s="37">
        <v>44327.504861111112</v>
      </c>
      <c r="E333" s="6" t="s">
        <v>1821</v>
      </c>
      <c r="F333" s="2" t="s">
        <v>1539</v>
      </c>
      <c r="G333" s="2" t="s">
        <v>1540</v>
      </c>
      <c r="H333" s="2"/>
      <c r="I333" s="2"/>
      <c r="J333" s="7">
        <f t="shared" ca="1" si="21"/>
        <v>44749</v>
      </c>
      <c r="K333" s="2"/>
      <c r="L333" s="2"/>
      <c r="M333" s="15" t="str">
        <f t="shared" si="22"/>
        <v>En Arriendo</v>
      </c>
      <c r="N333" s="2"/>
      <c r="O333" s="2" t="s">
        <v>7</v>
      </c>
      <c r="P333" s="1" t="e">
        <f>VLOOKUP(Q333,usuarios__5[#All],2,FALSE)</f>
        <v>#N/A</v>
      </c>
      <c r="Q333" s="2" t="s">
        <v>1541</v>
      </c>
      <c r="R333" s="2"/>
      <c r="S333" s="2" t="s">
        <v>1288</v>
      </c>
      <c r="T333" s="1" t="s">
        <v>2359</v>
      </c>
      <c r="U333" s="19"/>
      <c r="V333" s="19"/>
      <c r="W333" s="2" t="s">
        <v>180</v>
      </c>
      <c r="X333" s="19">
        <v>130003</v>
      </c>
      <c r="Y333" s="2" t="s">
        <v>1289</v>
      </c>
      <c r="Z333" s="21" t="s">
        <v>13</v>
      </c>
      <c r="AA333" s="38" t="s">
        <v>2353</v>
      </c>
    </row>
    <row r="334" spans="1:27" x14ac:dyDescent="0.35">
      <c r="A334" s="5" t="s">
        <v>1817</v>
      </c>
      <c r="B334" s="34">
        <v>56944895585</v>
      </c>
      <c r="C334" s="6" t="s">
        <v>1268</v>
      </c>
      <c r="D334" s="35">
        <v>42877.706250000003</v>
      </c>
      <c r="E334" s="6" t="s">
        <v>1821</v>
      </c>
      <c r="F334" s="1" t="s">
        <v>1542</v>
      </c>
      <c r="G334" s="1" t="s">
        <v>1543</v>
      </c>
      <c r="H334" s="1"/>
      <c r="I334" s="1"/>
      <c r="J334" s="7">
        <f t="shared" ca="1" si="21"/>
        <v>44749</v>
      </c>
      <c r="K334" s="1"/>
      <c r="L334" s="1"/>
      <c r="M334" s="7" t="str">
        <f t="shared" si="22"/>
        <v>En Arriendo</v>
      </c>
      <c r="N334" s="1"/>
      <c r="O334" s="1" t="s">
        <v>7</v>
      </c>
      <c r="P334" s="1" t="e">
        <f>VLOOKUP(Q334,usuarios__5[#All],2,FALSE)</f>
        <v>#N/A</v>
      </c>
      <c r="Q334" s="1" t="s">
        <v>1544</v>
      </c>
      <c r="R334" s="1"/>
      <c r="S334" s="1" t="s">
        <v>809</v>
      </c>
      <c r="T334" s="1" t="s">
        <v>2365</v>
      </c>
      <c r="U334" s="11"/>
      <c r="V334" s="11"/>
      <c r="W334" s="1" t="s">
        <v>175</v>
      </c>
      <c r="X334" s="11">
        <v>130022</v>
      </c>
      <c r="Y334" s="1" t="s">
        <v>810</v>
      </c>
      <c r="Z334" s="12" t="s">
        <v>13</v>
      </c>
      <c r="AA334" s="38" t="s">
        <v>2353</v>
      </c>
    </row>
    <row r="335" spans="1:27" x14ac:dyDescent="0.35">
      <c r="A335" s="5" t="s">
        <v>1817</v>
      </c>
      <c r="B335" s="34">
        <v>56951497516</v>
      </c>
      <c r="C335" s="6" t="s">
        <v>1268</v>
      </c>
      <c r="D335" s="35">
        <v>43868.636111111111</v>
      </c>
      <c r="E335" s="6" t="s">
        <v>1821</v>
      </c>
      <c r="F335" s="1" t="s">
        <v>1547</v>
      </c>
      <c r="G335" s="1" t="s">
        <v>1548</v>
      </c>
      <c r="H335" s="1"/>
      <c r="I335" s="1"/>
      <c r="J335" s="7">
        <f t="shared" ca="1" si="21"/>
        <v>44749</v>
      </c>
      <c r="K335" s="1"/>
      <c r="L335" s="1"/>
      <c r="M335" s="7" t="str">
        <f t="shared" si="22"/>
        <v>En Arriendo</v>
      </c>
      <c r="N335" s="1"/>
      <c r="O335" s="1" t="s">
        <v>7</v>
      </c>
      <c r="P335" s="1" t="e">
        <f>VLOOKUP(Q335,usuarios__5[#All],2,FALSE)</f>
        <v>#N/A</v>
      </c>
      <c r="Q335" s="1" t="s">
        <v>1549</v>
      </c>
      <c r="R335" s="1"/>
      <c r="S335" s="1" t="s">
        <v>1433</v>
      </c>
      <c r="T335" s="1" t="s">
        <v>2371</v>
      </c>
      <c r="U335" s="11"/>
      <c r="V335" s="11"/>
      <c r="W335" s="1" t="s">
        <v>56</v>
      </c>
      <c r="X335" s="11">
        <v>130031</v>
      </c>
      <c r="Y335" s="1" t="s">
        <v>1434</v>
      </c>
      <c r="Z335" s="26" t="s">
        <v>13</v>
      </c>
      <c r="AA335" s="38" t="s">
        <v>2353</v>
      </c>
    </row>
    <row r="336" spans="1:27" x14ac:dyDescent="0.35">
      <c r="A336" s="5" t="s">
        <v>1817</v>
      </c>
      <c r="B336" s="36">
        <v>56952280756</v>
      </c>
      <c r="C336" s="14" t="s">
        <v>1268</v>
      </c>
      <c r="D336" s="37">
        <v>43868.636111111111</v>
      </c>
      <c r="E336" s="6" t="s">
        <v>1821</v>
      </c>
      <c r="F336" s="2" t="s">
        <v>1550</v>
      </c>
      <c r="G336" s="2" t="s">
        <v>1551</v>
      </c>
      <c r="H336" s="2"/>
      <c r="I336" s="2"/>
      <c r="J336" s="7">
        <f t="shared" ca="1" si="21"/>
        <v>44749</v>
      </c>
      <c r="K336" s="2"/>
      <c r="L336" s="2"/>
      <c r="M336" s="15" t="str">
        <f t="shared" si="22"/>
        <v>En Arriendo</v>
      </c>
      <c r="N336" s="2"/>
      <c r="O336" s="2" t="s">
        <v>7</v>
      </c>
      <c r="P336" s="1" t="e">
        <f>VLOOKUP(Q336,usuarios__5[#All],2,FALSE)</f>
        <v>#N/A</v>
      </c>
      <c r="Q336" s="2" t="s">
        <v>1552</v>
      </c>
      <c r="R336" s="2"/>
      <c r="S336" s="2" t="s">
        <v>1433</v>
      </c>
      <c r="T336" s="1" t="s">
        <v>2371</v>
      </c>
      <c r="U336" s="19"/>
      <c r="V336" s="19"/>
      <c r="W336" s="2" t="s">
        <v>1553</v>
      </c>
      <c r="X336" s="19">
        <v>130031</v>
      </c>
      <c r="Y336" s="2" t="s">
        <v>1434</v>
      </c>
      <c r="Z336" s="21" t="s">
        <v>13</v>
      </c>
      <c r="AA336" s="30" t="s">
        <v>2350</v>
      </c>
    </row>
    <row r="337" spans="1:27" x14ac:dyDescent="0.35">
      <c r="A337" s="5" t="s">
        <v>1817</v>
      </c>
      <c r="B337" s="34">
        <v>56952280752</v>
      </c>
      <c r="C337" s="6" t="s">
        <v>1268</v>
      </c>
      <c r="D337" s="35">
        <v>42398.685416666667</v>
      </c>
      <c r="E337" s="6" t="s">
        <v>1821</v>
      </c>
      <c r="F337" s="1" t="s">
        <v>1554</v>
      </c>
      <c r="G337" s="1" t="s">
        <v>1555</v>
      </c>
      <c r="H337" s="1"/>
      <c r="I337" s="1"/>
      <c r="J337" s="7">
        <f t="shared" ca="1" si="21"/>
        <v>44749</v>
      </c>
      <c r="K337" s="1"/>
      <c r="L337" s="1"/>
      <c r="M337" s="7" t="str">
        <f t="shared" si="22"/>
        <v>En Arriendo</v>
      </c>
      <c r="N337" s="1"/>
      <c r="O337" s="1" t="s">
        <v>7</v>
      </c>
      <c r="P337" s="1" t="e">
        <f>VLOOKUP(Q337,usuarios__5[#All],2,FALSE)</f>
        <v>#N/A</v>
      </c>
      <c r="Q337" s="1" t="s">
        <v>1556</v>
      </c>
      <c r="R337" s="1"/>
      <c r="S337" s="1" t="s">
        <v>1275</v>
      </c>
      <c r="T337" s="1" t="s">
        <v>2365</v>
      </c>
      <c r="U337" s="11"/>
      <c r="V337" s="11"/>
      <c r="W337" s="1" t="s">
        <v>1470</v>
      </c>
      <c r="X337" s="11">
        <v>130010</v>
      </c>
      <c r="Y337" s="1" t="s">
        <v>1513</v>
      </c>
      <c r="Z337" s="12" t="s">
        <v>13</v>
      </c>
      <c r="AA337" s="30" t="s">
        <v>2350</v>
      </c>
    </row>
    <row r="338" spans="1:27" x14ac:dyDescent="0.35">
      <c r="A338" s="5" t="s">
        <v>1817</v>
      </c>
      <c r="B338" s="36">
        <v>56944331698</v>
      </c>
      <c r="C338" s="14" t="s">
        <v>1268</v>
      </c>
      <c r="D338" s="37">
        <v>43591.759722222225</v>
      </c>
      <c r="E338" s="6" t="s">
        <v>1821</v>
      </c>
      <c r="F338" s="2" t="s">
        <v>1557</v>
      </c>
      <c r="G338" s="2" t="s">
        <v>1558</v>
      </c>
      <c r="H338" s="2"/>
      <c r="I338" s="2"/>
      <c r="J338" s="7">
        <f t="shared" ca="1" si="21"/>
        <v>44749</v>
      </c>
      <c r="K338" s="2"/>
      <c r="L338" s="2"/>
      <c r="M338" s="15" t="str">
        <f t="shared" si="22"/>
        <v>En Arriendo</v>
      </c>
      <c r="N338" s="2"/>
      <c r="O338" s="2" t="s">
        <v>7</v>
      </c>
      <c r="P338" s="1" t="e">
        <f>VLOOKUP(Q338,usuarios__5[#All],2,FALSE)</f>
        <v>#N/A</v>
      </c>
      <c r="Q338" s="2" t="s">
        <v>1559</v>
      </c>
      <c r="R338" s="2"/>
      <c r="S338" s="2" t="s">
        <v>42</v>
      </c>
      <c r="T338" s="1" t="s">
        <v>2365</v>
      </c>
      <c r="U338" s="19"/>
      <c r="V338" s="19"/>
      <c r="W338" s="2" t="s">
        <v>1560</v>
      </c>
      <c r="X338" s="19">
        <v>30001</v>
      </c>
      <c r="Y338" s="2" t="s">
        <v>288</v>
      </c>
      <c r="Z338" s="20" t="s">
        <v>13</v>
      </c>
      <c r="AA338" s="38" t="s">
        <v>2352</v>
      </c>
    </row>
    <row r="339" spans="1:27" x14ac:dyDescent="0.35">
      <c r="A339" s="5" t="s">
        <v>1817</v>
      </c>
      <c r="B339" s="34">
        <v>56944895580</v>
      </c>
      <c r="C339" s="6" t="s">
        <v>1268</v>
      </c>
      <c r="D339" s="35">
        <v>42877.705555555556</v>
      </c>
      <c r="E339" s="6" t="s">
        <v>1821</v>
      </c>
      <c r="F339" s="1" t="s">
        <v>1561</v>
      </c>
      <c r="G339" s="1" t="s">
        <v>1562</v>
      </c>
      <c r="H339" s="1"/>
      <c r="I339" s="1"/>
      <c r="J339" s="7">
        <f t="shared" ca="1" si="21"/>
        <v>44749</v>
      </c>
      <c r="K339" s="1"/>
      <c r="L339" s="1"/>
      <c r="M339" s="7" t="str">
        <f t="shared" si="22"/>
        <v>En Arriendo</v>
      </c>
      <c r="N339" s="1"/>
      <c r="O339" s="1" t="s">
        <v>7</v>
      </c>
      <c r="P339" s="1" t="e">
        <f>VLOOKUP(Q339,usuarios__5[#All],2,FALSE)</f>
        <v>#N/A</v>
      </c>
      <c r="Q339" s="1" t="s">
        <v>1563</v>
      </c>
      <c r="R339" s="1"/>
      <c r="S339" s="1" t="s">
        <v>809</v>
      </c>
      <c r="T339" s="1" t="s">
        <v>2365</v>
      </c>
      <c r="U339" s="11"/>
      <c r="V339" s="11"/>
      <c r="W339" s="1" t="s">
        <v>170</v>
      </c>
      <c r="X339" s="11">
        <v>130022</v>
      </c>
      <c r="Y339" s="1" t="s">
        <v>810</v>
      </c>
      <c r="Z339" s="12" t="s">
        <v>13</v>
      </c>
      <c r="AA339" s="30" t="s">
        <v>2350</v>
      </c>
    </row>
    <row r="340" spans="1:27" x14ac:dyDescent="0.35">
      <c r="A340" s="5" t="s">
        <v>1817</v>
      </c>
      <c r="B340" s="36">
        <v>56944895577</v>
      </c>
      <c r="C340" s="14" t="s">
        <v>1268</v>
      </c>
      <c r="D340" s="37">
        <v>42877.705555555556</v>
      </c>
      <c r="E340" s="6" t="s">
        <v>1821</v>
      </c>
      <c r="F340" s="2" t="s">
        <v>1564</v>
      </c>
      <c r="G340" s="2" t="s">
        <v>1565</v>
      </c>
      <c r="H340" s="2"/>
      <c r="I340" s="2"/>
      <c r="J340" s="7">
        <f t="shared" ca="1" si="21"/>
        <v>44749</v>
      </c>
      <c r="K340" s="2"/>
      <c r="L340" s="2"/>
      <c r="M340" s="15" t="str">
        <f t="shared" si="22"/>
        <v>En Arriendo</v>
      </c>
      <c r="N340" s="2"/>
      <c r="O340" s="2" t="s">
        <v>7</v>
      </c>
      <c r="P340" s="1" t="e">
        <f>VLOOKUP(Q340,usuarios__5[#All],2,FALSE)</f>
        <v>#N/A</v>
      </c>
      <c r="Q340" s="2" t="s">
        <v>1566</v>
      </c>
      <c r="R340" s="2"/>
      <c r="S340" s="2" t="s">
        <v>809</v>
      </c>
      <c r="T340" s="1" t="s">
        <v>2365</v>
      </c>
      <c r="U340" s="19"/>
      <c r="V340" s="19"/>
      <c r="W340" s="2" t="s">
        <v>1567</v>
      </c>
      <c r="X340" s="19">
        <v>130022</v>
      </c>
      <c r="Y340" s="2" t="s">
        <v>810</v>
      </c>
      <c r="Z340" s="20" t="s">
        <v>13</v>
      </c>
      <c r="AA340" s="30" t="s">
        <v>2350</v>
      </c>
    </row>
    <row r="341" spans="1:27" x14ac:dyDescent="0.35">
      <c r="A341" s="5" t="s">
        <v>1817</v>
      </c>
      <c r="B341" s="34">
        <v>56931949875</v>
      </c>
      <c r="C341" s="6" t="s">
        <v>1268</v>
      </c>
      <c r="D341" s="35">
        <v>43066.774305555555</v>
      </c>
      <c r="E341" s="6" t="s">
        <v>1821</v>
      </c>
      <c r="F341" s="1" t="s">
        <v>1568</v>
      </c>
      <c r="G341" s="1" t="s">
        <v>1569</v>
      </c>
      <c r="H341" s="1"/>
      <c r="I341" s="1"/>
      <c r="J341" s="7">
        <f t="shared" ca="1" si="21"/>
        <v>44749</v>
      </c>
      <c r="K341" s="1"/>
      <c r="L341" s="1"/>
      <c r="M341" s="7" t="str">
        <f t="shared" si="22"/>
        <v>En Arriendo</v>
      </c>
      <c r="N341" s="1"/>
      <c r="O341" s="1" t="s">
        <v>7</v>
      </c>
      <c r="P341" s="1">
        <f>VLOOKUP(Q341,usuarios__5[#All],2,FALSE)</f>
        <v>380</v>
      </c>
      <c r="Q341" s="1" t="s">
        <v>1570</v>
      </c>
      <c r="R341" s="1"/>
      <c r="S341" s="1" t="s">
        <v>1072</v>
      </c>
      <c r="T341" s="1" t="s">
        <v>2365</v>
      </c>
      <c r="U341" s="11"/>
      <c r="V341" s="11"/>
      <c r="W341" s="1" t="s">
        <v>175</v>
      </c>
      <c r="X341" s="11">
        <v>130025</v>
      </c>
      <c r="Y341" s="1" t="s">
        <v>1073</v>
      </c>
      <c r="Z341" s="12" t="s">
        <v>13</v>
      </c>
      <c r="AA341" s="38" t="s">
        <v>2353</v>
      </c>
    </row>
    <row r="342" spans="1:27" x14ac:dyDescent="0.35">
      <c r="A342" s="5" t="s">
        <v>1817</v>
      </c>
      <c r="B342" s="36">
        <v>56932475056</v>
      </c>
      <c r="C342" s="14" t="s">
        <v>1268</v>
      </c>
      <c r="D342" s="37">
        <v>44413.706250000003</v>
      </c>
      <c r="E342" s="6" t="s">
        <v>1821</v>
      </c>
      <c r="F342" s="2" t="s">
        <v>1571</v>
      </c>
      <c r="G342" s="2" t="s">
        <v>1572</v>
      </c>
      <c r="H342" s="2"/>
      <c r="I342" s="2"/>
      <c r="J342" s="7">
        <f t="shared" ca="1" si="21"/>
        <v>44749</v>
      </c>
      <c r="K342" s="2"/>
      <c r="L342" s="2"/>
      <c r="M342" s="15" t="str">
        <f t="shared" si="22"/>
        <v>En Arriendo</v>
      </c>
      <c r="N342" s="2"/>
      <c r="O342" s="2" t="s">
        <v>7</v>
      </c>
      <c r="P342" s="1" t="e">
        <f>VLOOKUP(Q342,usuarios__5[#All],2,FALSE)</f>
        <v>#N/A</v>
      </c>
      <c r="Q342" s="2" t="s">
        <v>36</v>
      </c>
      <c r="R342" s="2"/>
      <c r="S342" s="2" t="s">
        <v>1573</v>
      </c>
      <c r="T342" s="1" t="s">
        <v>2365</v>
      </c>
      <c r="U342" s="19"/>
      <c r="V342" s="19"/>
      <c r="W342" s="2" t="s">
        <v>36</v>
      </c>
      <c r="X342" s="19">
        <v>130046</v>
      </c>
      <c r="Y342" s="2" t="s">
        <v>1574</v>
      </c>
      <c r="Z342" s="20" t="s">
        <v>13</v>
      </c>
      <c r="AA342" s="30" t="s">
        <v>2350</v>
      </c>
    </row>
    <row r="343" spans="1:27" x14ac:dyDescent="0.35">
      <c r="A343" s="5" t="s">
        <v>1817</v>
      </c>
      <c r="B343" s="34">
        <v>56932475057</v>
      </c>
      <c r="C343" s="6" t="s">
        <v>1268</v>
      </c>
      <c r="D343" s="35">
        <v>44413.706250000003</v>
      </c>
      <c r="E343" s="6" t="s">
        <v>1821</v>
      </c>
      <c r="F343" s="1" t="s">
        <v>1575</v>
      </c>
      <c r="G343" s="1" t="s">
        <v>1576</v>
      </c>
      <c r="H343" s="1"/>
      <c r="I343" s="1"/>
      <c r="J343" s="7">
        <f t="shared" ca="1" si="21"/>
        <v>44749</v>
      </c>
      <c r="K343" s="1"/>
      <c r="L343" s="1"/>
      <c r="M343" s="7" t="str">
        <f t="shared" si="22"/>
        <v>En Arriendo</v>
      </c>
      <c r="N343" s="1"/>
      <c r="O343" s="1" t="s">
        <v>7</v>
      </c>
      <c r="P343" s="1" t="e">
        <f>VLOOKUP(Q343,usuarios__5[#All],2,FALSE)</f>
        <v>#N/A</v>
      </c>
      <c r="Q343" s="1" t="s">
        <v>1577</v>
      </c>
      <c r="R343" s="1"/>
      <c r="S343" s="1" t="s">
        <v>1573</v>
      </c>
      <c r="T343" s="1" t="s">
        <v>2365</v>
      </c>
      <c r="U343" s="11"/>
      <c r="V343" s="11"/>
      <c r="W343" s="1" t="s">
        <v>1577</v>
      </c>
      <c r="X343" s="11">
        <v>130046</v>
      </c>
      <c r="Y343" s="1" t="s">
        <v>1574</v>
      </c>
      <c r="Z343" s="12" t="s">
        <v>13</v>
      </c>
      <c r="AA343" s="30" t="s">
        <v>2350</v>
      </c>
    </row>
    <row r="344" spans="1:27" x14ac:dyDescent="0.35">
      <c r="A344" s="5" t="s">
        <v>1817</v>
      </c>
      <c r="B344" s="36">
        <v>56957214815</v>
      </c>
      <c r="C344" s="14" t="s">
        <v>1268</v>
      </c>
      <c r="D344" s="37">
        <v>44406.490277777775</v>
      </c>
      <c r="E344" s="6" t="s">
        <v>1821</v>
      </c>
      <c r="F344" s="2" t="s">
        <v>1578</v>
      </c>
      <c r="G344" s="2" t="s">
        <v>1579</v>
      </c>
      <c r="H344" s="2"/>
      <c r="I344" s="2"/>
      <c r="J344" s="7">
        <f t="shared" ca="1" si="21"/>
        <v>44749</v>
      </c>
      <c r="K344" s="2"/>
      <c r="L344" s="2"/>
      <c r="M344" s="15" t="str">
        <f t="shared" si="22"/>
        <v>En Arriendo</v>
      </c>
      <c r="N344" s="2"/>
      <c r="O344" s="2" t="s">
        <v>7</v>
      </c>
      <c r="P344" s="1" t="e">
        <f>VLOOKUP(Q344,usuarios__5[#All],2,FALSE)</f>
        <v>#N/A</v>
      </c>
      <c r="Q344" s="2" t="s">
        <v>1580</v>
      </c>
      <c r="R344" s="2"/>
      <c r="S344" s="2" t="s">
        <v>105</v>
      </c>
      <c r="T344" s="1" t="s">
        <v>2365</v>
      </c>
      <c r="U344" s="19"/>
      <c r="V344" s="19"/>
      <c r="W344" s="2" t="s">
        <v>153</v>
      </c>
      <c r="X344" s="19">
        <v>40002</v>
      </c>
      <c r="Y344" s="2" t="s">
        <v>10</v>
      </c>
      <c r="Z344" s="20" t="s">
        <v>13</v>
      </c>
      <c r="AA344" s="38" t="s">
        <v>2353</v>
      </c>
    </row>
    <row r="345" spans="1:27" x14ac:dyDescent="0.35">
      <c r="A345" s="5" t="s">
        <v>1817</v>
      </c>
      <c r="B345" s="34">
        <v>56940091960</v>
      </c>
      <c r="C345" s="6" t="s">
        <v>1268</v>
      </c>
      <c r="D345" s="35">
        <v>44463.479861111111</v>
      </c>
      <c r="E345" s="6" t="s">
        <v>1821</v>
      </c>
      <c r="F345" s="1" t="s">
        <v>1581</v>
      </c>
      <c r="G345" s="1" t="s">
        <v>1582</v>
      </c>
      <c r="H345" s="1"/>
      <c r="I345" s="1"/>
      <c r="J345" s="7">
        <f t="shared" ca="1" si="21"/>
        <v>44749</v>
      </c>
      <c r="K345" s="1"/>
      <c r="L345" s="1"/>
      <c r="M345" s="7" t="str">
        <f t="shared" si="22"/>
        <v>En Arriendo</v>
      </c>
      <c r="N345" s="1"/>
      <c r="O345" s="1" t="s">
        <v>7</v>
      </c>
      <c r="P345" s="1" t="e">
        <f>VLOOKUP(Q345,usuarios__5[#All],2,FALSE)</f>
        <v>#N/A</v>
      </c>
      <c r="Q345" s="1" t="s">
        <v>1583</v>
      </c>
      <c r="R345" s="1"/>
      <c r="S345" s="1" t="s">
        <v>1288</v>
      </c>
      <c r="T345" s="1" t="s">
        <v>2359</v>
      </c>
      <c r="U345" s="11"/>
      <c r="V345" s="11"/>
      <c r="W345" s="1" t="s">
        <v>180</v>
      </c>
      <c r="X345" s="11">
        <v>130003</v>
      </c>
      <c r="Y345" s="1" t="s">
        <v>1289</v>
      </c>
      <c r="Z345" s="26" t="s">
        <v>13</v>
      </c>
      <c r="AA345" s="38" t="s">
        <v>2353</v>
      </c>
    </row>
    <row r="346" spans="1:27" x14ac:dyDescent="0.35">
      <c r="A346" s="5" t="s">
        <v>1817</v>
      </c>
      <c r="B346" s="36">
        <v>56940091961</v>
      </c>
      <c r="C346" s="14" t="s">
        <v>1268</v>
      </c>
      <c r="D346" s="37">
        <v>44463.479861111111</v>
      </c>
      <c r="E346" s="6" t="s">
        <v>1821</v>
      </c>
      <c r="F346" s="2" t="s">
        <v>1584</v>
      </c>
      <c r="G346" s="2" t="s">
        <v>1585</v>
      </c>
      <c r="H346" s="2"/>
      <c r="I346" s="2"/>
      <c r="J346" s="7">
        <f t="shared" ca="1" si="21"/>
        <v>44749</v>
      </c>
      <c r="K346" s="2"/>
      <c r="L346" s="2"/>
      <c r="M346" s="15" t="str">
        <f t="shared" si="22"/>
        <v>En Arriendo</v>
      </c>
      <c r="N346" s="2"/>
      <c r="O346" s="2" t="s">
        <v>7</v>
      </c>
      <c r="P346" s="1" t="e">
        <f>VLOOKUP(Q346,usuarios__5[#All],2,FALSE)</f>
        <v>#N/A</v>
      </c>
      <c r="Q346" s="2" t="s">
        <v>1586</v>
      </c>
      <c r="R346" s="2"/>
      <c r="S346" s="2" t="s">
        <v>1288</v>
      </c>
      <c r="T346" s="1" t="s">
        <v>2371</v>
      </c>
      <c r="U346" s="19"/>
      <c r="V346" s="19"/>
      <c r="W346" s="2" t="s">
        <v>11</v>
      </c>
      <c r="X346" s="19">
        <v>130003</v>
      </c>
      <c r="Y346" s="2" t="s">
        <v>1289</v>
      </c>
      <c r="Z346" s="21" t="s">
        <v>13</v>
      </c>
      <c r="AA346" s="30" t="s">
        <v>2350</v>
      </c>
    </row>
    <row r="347" spans="1:27" x14ac:dyDescent="0.35">
      <c r="A347" s="5" t="s">
        <v>1817</v>
      </c>
      <c r="B347" s="34">
        <v>56940091957</v>
      </c>
      <c r="C347" s="6" t="s">
        <v>1268</v>
      </c>
      <c r="D347" s="35">
        <v>44463.479861111111</v>
      </c>
      <c r="E347" s="6" t="s">
        <v>1821</v>
      </c>
      <c r="F347" s="1" t="s">
        <v>1587</v>
      </c>
      <c r="G347" s="1" t="s">
        <v>1588</v>
      </c>
      <c r="H347" s="1"/>
      <c r="I347" s="1"/>
      <c r="J347" s="7">
        <f t="shared" ca="1" si="21"/>
        <v>44749</v>
      </c>
      <c r="K347" s="1"/>
      <c r="L347" s="1"/>
      <c r="M347" s="7" t="str">
        <f t="shared" si="22"/>
        <v>En Arriendo</v>
      </c>
      <c r="N347" s="1"/>
      <c r="O347" s="1" t="s">
        <v>7</v>
      </c>
      <c r="P347" s="1" t="e">
        <f>VLOOKUP(Q347,usuarios__5[#All],2,FALSE)</f>
        <v>#N/A</v>
      </c>
      <c r="Q347" s="1" t="s">
        <v>1589</v>
      </c>
      <c r="R347" s="1"/>
      <c r="S347" s="1" t="s">
        <v>1288</v>
      </c>
      <c r="T347" s="1" t="s">
        <v>2371</v>
      </c>
      <c r="U347" s="11"/>
      <c r="V347" s="11"/>
      <c r="W347" s="1" t="s">
        <v>336</v>
      </c>
      <c r="X347" s="11">
        <v>130003</v>
      </c>
      <c r="Y347" s="1" t="s">
        <v>1289</v>
      </c>
      <c r="Z347" s="26" t="s">
        <v>13</v>
      </c>
      <c r="AA347" s="38" t="s">
        <v>2353</v>
      </c>
    </row>
    <row r="348" spans="1:27" x14ac:dyDescent="0.35">
      <c r="A348" s="5" t="s">
        <v>1817</v>
      </c>
      <c r="B348" s="36">
        <v>56957214691</v>
      </c>
      <c r="C348" s="14" t="s">
        <v>1268</v>
      </c>
      <c r="D348" s="37">
        <v>44406.490277777775</v>
      </c>
      <c r="E348" s="6" t="s">
        <v>1821</v>
      </c>
      <c r="F348" s="2" t="s">
        <v>1590</v>
      </c>
      <c r="G348" s="2" t="s">
        <v>1591</v>
      </c>
      <c r="H348" s="2"/>
      <c r="I348" s="2"/>
      <c r="J348" s="7">
        <f t="shared" ca="1" si="21"/>
        <v>44749</v>
      </c>
      <c r="K348" s="2"/>
      <c r="L348" s="2"/>
      <c r="M348" s="15" t="str">
        <f t="shared" si="22"/>
        <v>En Arriendo</v>
      </c>
      <c r="N348" s="2"/>
      <c r="O348" s="2" t="s">
        <v>7</v>
      </c>
      <c r="P348" s="1" t="e">
        <f>VLOOKUP(Q348,usuarios__5[#All],2,FALSE)</f>
        <v>#N/A</v>
      </c>
      <c r="Q348" s="2" t="s">
        <v>1592</v>
      </c>
      <c r="R348" s="2"/>
      <c r="S348" s="2" t="s">
        <v>1573</v>
      </c>
      <c r="T348" s="1" t="s">
        <v>2365</v>
      </c>
      <c r="U348" s="19"/>
      <c r="V348" s="19"/>
      <c r="W348" s="2" t="s">
        <v>1593</v>
      </c>
      <c r="X348" s="19">
        <v>130046</v>
      </c>
      <c r="Y348" s="2" t="s">
        <v>1574</v>
      </c>
      <c r="Z348" s="20" t="s">
        <v>13</v>
      </c>
      <c r="AA348" s="30" t="s">
        <v>2350</v>
      </c>
    </row>
    <row r="349" spans="1:27" x14ac:dyDescent="0.35">
      <c r="A349" s="5" t="s">
        <v>1817</v>
      </c>
      <c r="B349" s="34">
        <v>56957214783</v>
      </c>
      <c r="C349" s="6" t="s">
        <v>1268</v>
      </c>
      <c r="D349" s="35">
        <v>44406.490277777775</v>
      </c>
      <c r="E349" s="6" t="s">
        <v>1821</v>
      </c>
      <c r="F349" s="1" t="s">
        <v>1594</v>
      </c>
      <c r="G349" s="1" t="s">
        <v>1595</v>
      </c>
      <c r="H349" s="1"/>
      <c r="I349" s="1"/>
      <c r="J349" s="7">
        <f t="shared" ca="1" si="21"/>
        <v>44749</v>
      </c>
      <c r="K349" s="1"/>
      <c r="L349" s="1"/>
      <c r="M349" s="7" t="str">
        <f t="shared" si="22"/>
        <v>En Arriendo</v>
      </c>
      <c r="N349" s="1"/>
      <c r="O349" s="1" t="s">
        <v>7</v>
      </c>
      <c r="P349" s="1">
        <f>VLOOKUP(Q349,usuarios__5[#All],2,FALSE)</f>
        <v>278</v>
      </c>
      <c r="Q349" s="1" t="s">
        <v>1596</v>
      </c>
      <c r="R349" s="1"/>
      <c r="S349" s="1" t="s">
        <v>105</v>
      </c>
      <c r="T349" s="1" t="s">
        <v>2365</v>
      </c>
      <c r="U349" s="11"/>
      <c r="V349" s="11"/>
      <c r="W349" s="1" t="s">
        <v>153</v>
      </c>
      <c r="X349" s="11">
        <v>40002</v>
      </c>
      <c r="Y349" s="1" t="s">
        <v>10</v>
      </c>
      <c r="Z349" s="12" t="s">
        <v>13</v>
      </c>
      <c r="AA349" s="38" t="s">
        <v>2353</v>
      </c>
    </row>
    <row r="350" spans="1:27" x14ac:dyDescent="0.35">
      <c r="A350" s="5" t="s">
        <v>1817</v>
      </c>
      <c r="B350" s="36">
        <v>56957214759</v>
      </c>
      <c r="C350" s="14" t="s">
        <v>1268</v>
      </c>
      <c r="D350" s="37">
        <v>44406.490277777775</v>
      </c>
      <c r="E350" s="6" t="s">
        <v>1821</v>
      </c>
      <c r="F350" s="2" t="s">
        <v>1597</v>
      </c>
      <c r="G350" s="2" t="s">
        <v>1598</v>
      </c>
      <c r="H350" s="2"/>
      <c r="I350" s="2"/>
      <c r="J350" s="7">
        <f t="shared" ca="1" si="21"/>
        <v>44749</v>
      </c>
      <c r="K350" s="2"/>
      <c r="L350" s="2"/>
      <c r="M350" s="15" t="str">
        <f t="shared" si="22"/>
        <v>En Arriendo</v>
      </c>
      <c r="N350" s="2"/>
      <c r="O350" s="2" t="s">
        <v>7</v>
      </c>
      <c r="P350" s="1" t="e">
        <f>VLOOKUP(Q350,usuarios__5[#All],2,FALSE)</f>
        <v>#N/A</v>
      </c>
      <c r="Q350" s="2" t="s">
        <v>1599</v>
      </c>
      <c r="R350" s="2"/>
      <c r="S350" s="2" t="s">
        <v>1573</v>
      </c>
      <c r="T350" s="1" t="s">
        <v>2365</v>
      </c>
      <c r="U350" s="19"/>
      <c r="V350" s="19"/>
      <c r="W350" s="2" t="s">
        <v>175</v>
      </c>
      <c r="X350" s="19">
        <v>130046</v>
      </c>
      <c r="Y350" s="2" t="s">
        <v>1574</v>
      </c>
      <c r="Z350" s="20" t="s">
        <v>13</v>
      </c>
      <c r="AA350" s="38" t="s">
        <v>2353</v>
      </c>
    </row>
    <row r="351" spans="1:27" x14ac:dyDescent="0.35">
      <c r="A351" s="5" t="s">
        <v>1817</v>
      </c>
      <c r="B351" s="34">
        <v>56957214851</v>
      </c>
      <c r="C351" s="6" t="s">
        <v>1268</v>
      </c>
      <c r="D351" s="35">
        <v>44406.490277777775</v>
      </c>
      <c r="E351" s="6" t="s">
        <v>1821</v>
      </c>
      <c r="F351" s="1" t="s">
        <v>1600</v>
      </c>
      <c r="G351" s="1" t="s">
        <v>1601</v>
      </c>
      <c r="H351" s="1"/>
      <c r="I351" s="1"/>
      <c r="J351" s="7">
        <f t="shared" ca="1" si="21"/>
        <v>44749</v>
      </c>
      <c r="K351" s="1"/>
      <c r="L351" s="1"/>
      <c r="M351" s="7" t="str">
        <f t="shared" si="22"/>
        <v>En Arriendo</v>
      </c>
      <c r="N351" s="1"/>
      <c r="O351" s="1" t="s">
        <v>7</v>
      </c>
      <c r="P351" s="1" t="e">
        <f>VLOOKUP(Q351,usuarios__5[#All],2,FALSE)</f>
        <v>#N/A</v>
      </c>
      <c r="Q351" s="1" t="s">
        <v>1602</v>
      </c>
      <c r="R351" s="1"/>
      <c r="S351" s="1" t="s">
        <v>1573</v>
      </c>
      <c r="T351" s="1" t="s">
        <v>2359</v>
      </c>
      <c r="U351" s="11"/>
      <c r="V351" s="11"/>
      <c r="W351" s="1" t="s">
        <v>180</v>
      </c>
      <c r="X351" s="11">
        <v>130046</v>
      </c>
      <c r="Y351" s="1" t="s">
        <v>1574</v>
      </c>
      <c r="Z351" s="12" t="s">
        <v>13</v>
      </c>
      <c r="AA351" s="38" t="s">
        <v>2353</v>
      </c>
    </row>
    <row r="352" spans="1:27" x14ac:dyDescent="0.35">
      <c r="A352" s="5" t="s">
        <v>1817</v>
      </c>
      <c r="B352" s="36">
        <v>56957214975</v>
      </c>
      <c r="C352" s="14" t="s">
        <v>1268</v>
      </c>
      <c r="D352" s="37">
        <v>44406.490277777775</v>
      </c>
      <c r="E352" s="6" t="s">
        <v>1821</v>
      </c>
      <c r="F352" s="2" t="s">
        <v>1603</v>
      </c>
      <c r="G352" s="2" t="s">
        <v>1604</v>
      </c>
      <c r="H352" s="2"/>
      <c r="I352" s="2"/>
      <c r="J352" s="7">
        <f t="shared" ca="1" si="21"/>
        <v>44749</v>
      </c>
      <c r="K352" s="2"/>
      <c r="L352" s="2"/>
      <c r="M352" s="15" t="str">
        <f t="shared" si="22"/>
        <v>En Arriendo</v>
      </c>
      <c r="N352" s="2"/>
      <c r="O352" s="2" t="s">
        <v>7</v>
      </c>
      <c r="P352" s="1" t="e">
        <f>VLOOKUP(Q352,usuarios__5[#All],2,FALSE)</f>
        <v>#N/A</v>
      </c>
      <c r="Q352" s="2" t="s">
        <v>1605</v>
      </c>
      <c r="R352" s="2"/>
      <c r="S352" s="2" t="s">
        <v>1573</v>
      </c>
      <c r="T352" s="1" t="s">
        <v>2365</v>
      </c>
      <c r="U352" s="19"/>
      <c r="V352" s="19"/>
      <c r="W352" s="2" t="s">
        <v>1605</v>
      </c>
      <c r="X352" s="19">
        <v>130046</v>
      </c>
      <c r="Y352" s="2" t="s">
        <v>1574</v>
      </c>
      <c r="Z352" s="20" t="s">
        <v>13</v>
      </c>
      <c r="AA352" s="30" t="s">
        <v>2350</v>
      </c>
    </row>
    <row r="353" spans="1:27" x14ac:dyDescent="0.35">
      <c r="A353" s="5" t="s">
        <v>1817</v>
      </c>
      <c r="B353" s="34">
        <v>56957214003</v>
      </c>
      <c r="C353" s="6" t="s">
        <v>1268</v>
      </c>
      <c r="D353" s="35">
        <v>44406.490277777775</v>
      </c>
      <c r="E353" s="6" t="s">
        <v>1821</v>
      </c>
      <c r="F353" s="1" t="s">
        <v>1606</v>
      </c>
      <c r="G353" s="1" t="s">
        <v>1607</v>
      </c>
      <c r="H353" s="1"/>
      <c r="I353" s="1"/>
      <c r="J353" s="7">
        <f t="shared" ca="1" si="21"/>
        <v>44749</v>
      </c>
      <c r="K353" s="1"/>
      <c r="L353" s="1"/>
      <c r="M353" s="7" t="str">
        <f t="shared" si="22"/>
        <v>En Arriendo</v>
      </c>
      <c r="N353" s="1"/>
      <c r="O353" s="1" t="s">
        <v>7</v>
      </c>
      <c r="P353" s="1" t="e">
        <f>VLOOKUP(Q353,usuarios__5[#All],2,FALSE)</f>
        <v>#N/A</v>
      </c>
      <c r="Q353" s="1" t="s">
        <v>1608</v>
      </c>
      <c r="R353" s="1"/>
      <c r="S353" s="1" t="s">
        <v>1573</v>
      </c>
      <c r="T353" s="1" t="s">
        <v>2365</v>
      </c>
      <c r="U353" s="11"/>
      <c r="V353" s="11"/>
      <c r="W353" s="1" t="s">
        <v>187</v>
      </c>
      <c r="X353" s="11">
        <v>130046</v>
      </c>
      <c r="Y353" s="1" t="s">
        <v>1574</v>
      </c>
      <c r="Z353" s="12" t="s">
        <v>13</v>
      </c>
      <c r="AA353" s="30" t="s">
        <v>2350</v>
      </c>
    </row>
    <row r="354" spans="1:27" x14ac:dyDescent="0.35">
      <c r="A354" s="5" t="s">
        <v>1817</v>
      </c>
      <c r="B354" s="36">
        <v>56957214989</v>
      </c>
      <c r="C354" s="14" t="s">
        <v>1268</v>
      </c>
      <c r="D354" s="37">
        <v>44406.490277777775</v>
      </c>
      <c r="E354" s="6" t="s">
        <v>1821</v>
      </c>
      <c r="F354" s="2" t="s">
        <v>1609</v>
      </c>
      <c r="G354" s="2" t="s">
        <v>1610</v>
      </c>
      <c r="H354" s="2"/>
      <c r="I354" s="2"/>
      <c r="J354" s="7">
        <f t="shared" ca="1" si="21"/>
        <v>44749</v>
      </c>
      <c r="K354" s="2"/>
      <c r="L354" s="2"/>
      <c r="M354" s="15" t="str">
        <f t="shared" si="22"/>
        <v>En Arriendo</v>
      </c>
      <c r="N354" s="2"/>
      <c r="O354" s="2" t="s">
        <v>7</v>
      </c>
      <c r="P354" s="1" t="e">
        <f>VLOOKUP(Q354,usuarios__5[#All],2,FALSE)</f>
        <v>#N/A</v>
      </c>
      <c r="Q354" s="2" t="s">
        <v>1611</v>
      </c>
      <c r="R354" s="2"/>
      <c r="S354" s="2" t="s">
        <v>1573</v>
      </c>
      <c r="T354" s="1" t="s">
        <v>2365</v>
      </c>
      <c r="U354" s="19"/>
      <c r="V354" s="19"/>
      <c r="W354" s="2" t="s">
        <v>1611</v>
      </c>
      <c r="X354" s="19">
        <v>130046</v>
      </c>
      <c r="Y354" s="2" t="s">
        <v>1574</v>
      </c>
      <c r="Z354" s="20" t="s">
        <v>13</v>
      </c>
      <c r="AA354" s="30" t="s">
        <v>2350</v>
      </c>
    </row>
    <row r="355" spans="1:27" x14ac:dyDescent="0.35">
      <c r="A355" s="5" t="s">
        <v>1817</v>
      </c>
      <c r="B355" s="34">
        <v>56957214028</v>
      </c>
      <c r="C355" s="6" t="s">
        <v>1268</v>
      </c>
      <c r="D355" s="35">
        <v>44406.490972222222</v>
      </c>
      <c r="E355" s="6" t="s">
        <v>1821</v>
      </c>
      <c r="F355" s="1" t="s">
        <v>1612</v>
      </c>
      <c r="G355" s="1" t="s">
        <v>1613</v>
      </c>
      <c r="H355" s="1"/>
      <c r="I355" s="1"/>
      <c r="J355" s="7">
        <f t="shared" ca="1" si="21"/>
        <v>44749</v>
      </c>
      <c r="K355" s="1"/>
      <c r="L355" s="1"/>
      <c r="M355" s="7" t="str">
        <f t="shared" si="22"/>
        <v>En Arriendo</v>
      </c>
      <c r="N355" s="1"/>
      <c r="O355" s="1" t="s">
        <v>7</v>
      </c>
      <c r="P355" s="1" t="e">
        <f>VLOOKUP(Q355,usuarios__5[#All],2,FALSE)</f>
        <v>#N/A</v>
      </c>
      <c r="Q355" s="1" t="s">
        <v>1614</v>
      </c>
      <c r="R355" s="1"/>
      <c r="S355" s="1" t="s">
        <v>1573</v>
      </c>
      <c r="T355" s="1" t="s">
        <v>2359</v>
      </c>
      <c r="U355" s="11"/>
      <c r="V355" s="11"/>
      <c r="W355" s="1" t="s">
        <v>180</v>
      </c>
      <c r="X355" s="11">
        <v>130046</v>
      </c>
      <c r="Y355" s="1" t="s">
        <v>1574</v>
      </c>
      <c r="Z355" s="12" t="s">
        <v>13</v>
      </c>
      <c r="AA355" s="38" t="s">
        <v>2353</v>
      </c>
    </row>
    <row r="356" spans="1:27" x14ac:dyDescent="0.35">
      <c r="A356" s="5" t="s">
        <v>1817</v>
      </c>
      <c r="B356" s="36">
        <v>56957214050</v>
      </c>
      <c r="C356" s="14" t="s">
        <v>1268</v>
      </c>
      <c r="D356" s="37">
        <v>44406.490277777775</v>
      </c>
      <c r="E356" s="6" t="s">
        <v>1821</v>
      </c>
      <c r="F356" s="2" t="s">
        <v>1615</v>
      </c>
      <c r="G356" s="2" t="s">
        <v>1616</v>
      </c>
      <c r="H356" s="2"/>
      <c r="I356" s="2"/>
      <c r="J356" s="7">
        <f t="shared" ca="1" si="21"/>
        <v>44749</v>
      </c>
      <c r="K356" s="2"/>
      <c r="L356" s="2"/>
      <c r="M356" s="15" t="str">
        <f t="shared" si="22"/>
        <v>En Arriendo</v>
      </c>
      <c r="N356" s="2"/>
      <c r="O356" s="2" t="s">
        <v>7</v>
      </c>
      <c r="P356" s="1" t="e">
        <f>VLOOKUP(Q356,usuarios__5[#All],2,FALSE)</f>
        <v>#N/A</v>
      </c>
      <c r="Q356" s="2" t="s">
        <v>1617</v>
      </c>
      <c r="R356" s="2"/>
      <c r="S356" s="2" t="s">
        <v>1573</v>
      </c>
      <c r="T356" s="1" t="s">
        <v>2365</v>
      </c>
      <c r="U356" s="19"/>
      <c r="V356" s="19"/>
      <c r="W356" s="2" t="s">
        <v>1617</v>
      </c>
      <c r="X356" s="19">
        <v>130046</v>
      </c>
      <c r="Y356" s="2" t="s">
        <v>1574</v>
      </c>
      <c r="Z356" s="20" t="s">
        <v>13</v>
      </c>
      <c r="AA356" s="30" t="s">
        <v>2350</v>
      </c>
    </row>
    <row r="357" spans="1:27" x14ac:dyDescent="0.35">
      <c r="A357" s="5" t="s">
        <v>1817</v>
      </c>
      <c r="B357" s="34">
        <v>56957214121</v>
      </c>
      <c r="C357" s="6" t="s">
        <v>1268</v>
      </c>
      <c r="D357" s="35">
        <v>44406.490972222222</v>
      </c>
      <c r="E357" s="6" t="s">
        <v>1821</v>
      </c>
      <c r="F357" s="1" t="s">
        <v>1618</v>
      </c>
      <c r="G357" s="1" t="s">
        <v>1619</v>
      </c>
      <c r="H357" s="1"/>
      <c r="I357" s="1"/>
      <c r="J357" s="7">
        <f t="shared" ca="1" si="21"/>
        <v>44749</v>
      </c>
      <c r="K357" s="1"/>
      <c r="L357" s="1"/>
      <c r="M357" s="7" t="str">
        <f t="shared" si="22"/>
        <v>En Arriendo</v>
      </c>
      <c r="N357" s="1"/>
      <c r="O357" s="1" t="s">
        <v>7</v>
      </c>
      <c r="P357" s="1" t="e">
        <f>VLOOKUP(Q357,usuarios__5[#All],2,FALSE)</f>
        <v>#N/A</v>
      </c>
      <c r="Q357" s="1" t="s">
        <v>1620</v>
      </c>
      <c r="R357" s="1"/>
      <c r="S357" s="1" t="s">
        <v>1573</v>
      </c>
      <c r="T357" s="1" t="s">
        <v>2365</v>
      </c>
      <c r="U357" s="11"/>
      <c r="V357" s="11"/>
      <c r="W357" s="1" t="s">
        <v>1620</v>
      </c>
      <c r="X357" s="11">
        <v>130046</v>
      </c>
      <c r="Y357" s="1" t="s">
        <v>1574</v>
      </c>
      <c r="Z357" s="12" t="s">
        <v>13</v>
      </c>
      <c r="AA357" s="30" t="s">
        <v>2350</v>
      </c>
    </row>
    <row r="358" spans="1:27" x14ac:dyDescent="0.35">
      <c r="A358" s="5" t="s">
        <v>1817</v>
      </c>
      <c r="B358" s="36">
        <v>56957214068</v>
      </c>
      <c r="C358" s="14" t="s">
        <v>1268</v>
      </c>
      <c r="D358" s="37">
        <v>44406.490277777775</v>
      </c>
      <c r="E358" s="6" t="s">
        <v>1821</v>
      </c>
      <c r="F358" s="2" t="s">
        <v>1621</v>
      </c>
      <c r="G358" s="2" t="s">
        <v>1622</v>
      </c>
      <c r="H358" s="2"/>
      <c r="I358" s="2"/>
      <c r="J358" s="7">
        <f t="shared" ca="1" si="21"/>
        <v>44749</v>
      </c>
      <c r="K358" s="2"/>
      <c r="L358" s="2"/>
      <c r="M358" s="15" t="str">
        <f t="shared" si="22"/>
        <v>En Arriendo</v>
      </c>
      <c r="N358" s="2"/>
      <c r="O358" s="2" t="s">
        <v>7</v>
      </c>
      <c r="P358" s="1" t="e">
        <f>VLOOKUP(Q358,usuarios__5[#All],2,FALSE)</f>
        <v>#N/A</v>
      </c>
      <c r="Q358" s="2" t="s">
        <v>1623</v>
      </c>
      <c r="R358" s="2"/>
      <c r="S358" s="2" t="s">
        <v>1573</v>
      </c>
      <c r="T358" s="1" t="s">
        <v>2365</v>
      </c>
      <c r="U358" s="19"/>
      <c r="V358" s="19"/>
      <c r="W358" s="2" t="s">
        <v>1623</v>
      </c>
      <c r="X358" s="19">
        <v>130046</v>
      </c>
      <c r="Y358" s="2" t="s">
        <v>1574</v>
      </c>
      <c r="Z358" s="20" t="s">
        <v>13</v>
      </c>
      <c r="AA358" s="30" t="s">
        <v>2350</v>
      </c>
    </row>
    <row r="359" spans="1:27" x14ac:dyDescent="0.35">
      <c r="A359" s="5" t="s">
        <v>1817</v>
      </c>
      <c r="B359" s="34">
        <v>56957214178</v>
      </c>
      <c r="C359" s="6" t="s">
        <v>1268</v>
      </c>
      <c r="D359" s="35">
        <v>44406.490972222222</v>
      </c>
      <c r="E359" s="6" t="s">
        <v>1821</v>
      </c>
      <c r="F359" s="1" t="s">
        <v>1624</v>
      </c>
      <c r="G359" s="1" t="s">
        <v>1625</v>
      </c>
      <c r="H359" s="1"/>
      <c r="I359" s="1"/>
      <c r="J359" s="7">
        <f t="shared" ca="1" si="21"/>
        <v>44749</v>
      </c>
      <c r="K359" s="1"/>
      <c r="L359" s="1"/>
      <c r="M359" s="7" t="str">
        <f t="shared" si="22"/>
        <v>En Arriendo</v>
      </c>
      <c r="N359" s="1"/>
      <c r="O359" s="1" t="s">
        <v>7</v>
      </c>
      <c r="P359" s="1" t="e">
        <f>VLOOKUP(Q359,usuarios__5[#All],2,FALSE)</f>
        <v>#N/A</v>
      </c>
      <c r="Q359" s="1" t="s">
        <v>1626</v>
      </c>
      <c r="R359" s="1"/>
      <c r="S359" s="1" t="s">
        <v>1573</v>
      </c>
      <c r="T359" s="1" t="s">
        <v>2365</v>
      </c>
      <c r="U359" s="11"/>
      <c r="V359" s="11"/>
      <c r="W359" s="1" t="s">
        <v>940</v>
      </c>
      <c r="X359" s="11">
        <v>130046</v>
      </c>
      <c r="Y359" s="1" t="s">
        <v>1574</v>
      </c>
      <c r="Z359" s="12" t="s">
        <v>13</v>
      </c>
      <c r="AA359" s="38" t="s">
        <v>2353</v>
      </c>
    </row>
    <row r="360" spans="1:27" x14ac:dyDescent="0.35">
      <c r="A360" s="5" t="s">
        <v>1817</v>
      </c>
      <c r="B360" s="36">
        <v>56956788134</v>
      </c>
      <c r="C360" s="14" t="s">
        <v>1268</v>
      </c>
      <c r="D360" s="37">
        <v>44572.527777777781</v>
      </c>
      <c r="E360" s="6" t="s">
        <v>1821</v>
      </c>
      <c r="F360" s="2" t="s">
        <v>1627</v>
      </c>
      <c r="G360" s="2" t="s">
        <v>1628</v>
      </c>
      <c r="H360" s="2"/>
      <c r="I360" s="2"/>
      <c r="J360" s="7">
        <f t="shared" ca="1" si="21"/>
        <v>44749</v>
      </c>
      <c r="K360" s="2"/>
      <c r="L360" s="2"/>
      <c r="M360" s="15" t="str">
        <f t="shared" si="22"/>
        <v>En Arriendo</v>
      </c>
      <c r="N360" s="2"/>
      <c r="O360" s="2" t="s">
        <v>7</v>
      </c>
      <c r="P360" s="1" t="e">
        <f>VLOOKUP(Q360,usuarios__5[#All],2,FALSE)</f>
        <v>#N/A</v>
      </c>
      <c r="Q360" s="2" t="s">
        <v>1629</v>
      </c>
      <c r="R360" s="2"/>
      <c r="S360" s="2" t="s">
        <v>1377</v>
      </c>
      <c r="T360" s="1" t="s">
        <v>2371</v>
      </c>
      <c r="U360" s="19"/>
      <c r="V360" s="19"/>
      <c r="W360" s="2" t="s">
        <v>1630</v>
      </c>
      <c r="X360" s="19">
        <v>130044</v>
      </c>
      <c r="Y360" s="2" t="s">
        <v>1378</v>
      </c>
      <c r="Z360" s="20" t="s">
        <v>13</v>
      </c>
      <c r="AA360" s="30" t="s">
        <v>2350</v>
      </c>
    </row>
    <row r="361" spans="1:27" x14ac:dyDescent="0.35">
      <c r="A361" s="5" t="s">
        <v>1817</v>
      </c>
      <c r="B361" s="34">
        <v>56956788667</v>
      </c>
      <c r="C361" s="6" t="s">
        <v>1268</v>
      </c>
      <c r="D361" s="35">
        <v>44572.527777777781</v>
      </c>
      <c r="E361" s="6" t="s">
        <v>1821</v>
      </c>
      <c r="F361" s="1" t="s">
        <v>1631</v>
      </c>
      <c r="G361" s="1" t="s">
        <v>1632</v>
      </c>
      <c r="H361" s="1"/>
      <c r="I361" s="1"/>
      <c r="J361" s="7">
        <f t="shared" ca="1" si="21"/>
        <v>44749</v>
      </c>
      <c r="K361" s="1"/>
      <c r="L361" s="1"/>
      <c r="M361" s="7" t="str">
        <f t="shared" si="22"/>
        <v>En Arriendo</v>
      </c>
      <c r="N361" s="1"/>
      <c r="O361" s="1" t="s">
        <v>7</v>
      </c>
      <c r="P361" s="1" t="e">
        <f>VLOOKUP(Q361,usuarios__5[#All],2,FALSE)</f>
        <v>#N/A</v>
      </c>
      <c r="Q361" s="1" t="s">
        <v>1633</v>
      </c>
      <c r="R361" s="1"/>
      <c r="S361" s="1" t="s">
        <v>1377</v>
      </c>
      <c r="T361" s="1" t="s">
        <v>2359</v>
      </c>
      <c r="U361" s="11"/>
      <c r="V361" s="11"/>
      <c r="W361" s="1" t="s">
        <v>180</v>
      </c>
      <c r="X361" s="11">
        <v>130044</v>
      </c>
      <c r="Y361" s="1" t="s">
        <v>1378</v>
      </c>
      <c r="Z361" s="12" t="s">
        <v>13</v>
      </c>
      <c r="AA361" s="38" t="s">
        <v>2353</v>
      </c>
    </row>
    <row r="362" spans="1:27" x14ac:dyDescent="0.35">
      <c r="A362" s="5" t="s">
        <v>1817</v>
      </c>
      <c r="B362" s="36">
        <v>56956788139</v>
      </c>
      <c r="C362" s="14" t="s">
        <v>1268</v>
      </c>
      <c r="D362" s="37">
        <v>44572.527777777781</v>
      </c>
      <c r="E362" s="6" t="s">
        <v>1821</v>
      </c>
      <c r="F362" s="2" t="s">
        <v>1634</v>
      </c>
      <c r="G362" s="2" t="s">
        <v>1635</v>
      </c>
      <c r="H362" s="2"/>
      <c r="I362" s="2"/>
      <c r="J362" s="7">
        <f t="shared" ca="1" si="21"/>
        <v>44749</v>
      </c>
      <c r="K362" s="2"/>
      <c r="L362" s="2"/>
      <c r="M362" s="15" t="str">
        <f t="shared" si="22"/>
        <v>En Arriendo</v>
      </c>
      <c r="N362" s="2"/>
      <c r="O362" s="2" t="s">
        <v>7</v>
      </c>
      <c r="P362" s="1" t="e">
        <f>VLOOKUP(Q362,usuarios__5[#All],2,FALSE)</f>
        <v>#N/A</v>
      </c>
      <c r="Q362" s="2" t="s">
        <v>1636</v>
      </c>
      <c r="R362" s="2"/>
      <c r="S362" s="2" t="s">
        <v>1377</v>
      </c>
      <c r="T362" s="1" t="s">
        <v>2371</v>
      </c>
      <c r="U362" s="19"/>
      <c r="V362" s="19"/>
      <c r="W362" s="2" t="s">
        <v>1636</v>
      </c>
      <c r="X362" s="19">
        <v>130044</v>
      </c>
      <c r="Y362" s="2" t="s">
        <v>1378</v>
      </c>
      <c r="Z362" s="20" t="s">
        <v>13</v>
      </c>
      <c r="AA362" s="30" t="s">
        <v>2350</v>
      </c>
    </row>
    <row r="363" spans="1:27" x14ac:dyDescent="0.35">
      <c r="A363" s="5" t="s">
        <v>1817</v>
      </c>
      <c r="B363" s="34">
        <v>56956788614</v>
      </c>
      <c r="C363" s="6" t="s">
        <v>1268</v>
      </c>
      <c r="D363" s="35">
        <v>44572.527777777781</v>
      </c>
      <c r="E363" s="6" t="s">
        <v>1821</v>
      </c>
      <c r="F363" s="1" t="s">
        <v>1637</v>
      </c>
      <c r="G363" s="1" t="s">
        <v>1638</v>
      </c>
      <c r="H363" s="1"/>
      <c r="I363" s="1"/>
      <c r="J363" s="7">
        <f t="shared" ca="1" si="21"/>
        <v>44749</v>
      </c>
      <c r="K363" s="1"/>
      <c r="L363" s="1"/>
      <c r="M363" s="7" t="str">
        <f t="shared" si="22"/>
        <v>En Arriendo</v>
      </c>
      <c r="N363" s="1"/>
      <c r="O363" s="1" t="s">
        <v>7</v>
      </c>
      <c r="P363" s="1" t="e">
        <f>VLOOKUP(Q363,usuarios__5[#All],2,FALSE)</f>
        <v>#N/A</v>
      </c>
      <c r="Q363" s="1" t="s">
        <v>441</v>
      </c>
      <c r="R363" s="1"/>
      <c r="S363" s="1" t="s">
        <v>1377</v>
      </c>
      <c r="T363" s="1" t="s">
        <v>2371</v>
      </c>
      <c r="U363" s="11"/>
      <c r="V363" s="11"/>
      <c r="W363" s="1" t="s">
        <v>441</v>
      </c>
      <c r="X363" s="11">
        <v>130044</v>
      </c>
      <c r="Y363" s="1" t="s">
        <v>1378</v>
      </c>
      <c r="Z363" s="12" t="s">
        <v>13</v>
      </c>
      <c r="AA363" s="30" t="s">
        <v>2350</v>
      </c>
    </row>
    <row r="364" spans="1:27" x14ac:dyDescent="0.35">
      <c r="A364" s="5" t="s">
        <v>1817</v>
      </c>
      <c r="B364" s="36">
        <v>56944678431</v>
      </c>
      <c r="C364" s="14" t="s">
        <v>1268</v>
      </c>
      <c r="D364" s="37">
        <v>44540.40347222222</v>
      </c>
      <c r="E364" s="6" t="s">
        <v>1821</v>
      </c>
      <c r="F364" s="2" t="s">
        <v>1639</v>
      </c>
      <c r="G364" s="2" t="s">
        <v>1640</v>
      </c>
      <c r="H364" s="2"/>
      <c r="I364" s="2"/>
      <c r="J364" s="7">
        <f t="shared" ca="1" si="21"/>
        <v>44749</v>
      </c>
      <c r="K364" s="2"/>
      <c r="L364" s="2"/>
      <c r="M364" s="15" t="str">
        <f t="shared" si="22"/>
        <v>En Arriendo</v>
      </c>
      <c r="N364" s="2"/>
      <c r="O364" s="2" t="s">
        <v>7</v>
      </c>
      <c r="P364" s="1" t="e">
        <f>VLOOKUP(Q364,usuarios__5[#All],2,FALSE)</f>
        <v>#N/A</v>
      </c>
      <c r="Q364" s="2" t="s">
        <v>1641</v>
      </c>
      <c r="R364" s="2"/>
      <c r="S364" s="2" t="s">
        <v>105</v>
      </c>
      <c r="T364" s="1" t="s">
        <v>2365</v>
      </c>
      <c r="U364" s="19"/>
      <c r="V364" s="19"/>
      <c r="W364" s="2" t="s">
        <v>1008</v>
      </c>
      <c r="X364" s="19">
        <v>40002</v>
      </c>
      <c r="Y364" s="2" t="s">
        <v>10</v>
      </c>
      <c r="Z364" s="20" t="s">
        <v>13</v>
      </c>
      <c r="AA364" s="38" t="s">
        <v>2353</v>
      </c>
    </row>
    <row r="365" spans="1:27" x14ac:dyDescent="0.35">
      <c r="A365" s="5" t="s">
        <v>1817</v>
      </c>
      <c r="B365" s="34">
        <v>56944678430</v>
      </c>
      <c r="C365" s="6" t="s">
        <v>1268</v>
      </c>
      <c r="D365" s="35">
        <v>44540.40347222222</v>
      </c>
      <c r="E365" s="6" t="s">
        <v>1821</v>
      </c>
      <c r="F365" s="1" t="s">
        <v>1642</v>
      </c>
      <c r="G365" s="1" t="s">
        <v>1643</v>
      </c>
      <c r="H365" s="1"/>
      <c r="I365" s="1"/>
      <c r="J365" s="7">
        <f t="shared" ca="1" si="21"/>
        <v>44749</v>
      </c>
      <c r="K365" s="1"/>
      <c r="L365" s="1"/>
      <c r="M365" s="7" t="str">
        <f t="shared" si="22"/>
        <v>En Arriendo</v>
      </c>
      <c r="N365" s="1"/>
      <c r="O365" s="1" t="s">
        <v>7</v>
      </c>
      <c r="P365" s="1" t="e">
        <f>VLOOKUP(Q365,usuarios__5[#All],2,FALSE)</f>
        <v>#N/A</v>
      </c>
      <c r="Q365" s="1" t="s">
        <v>1644</v>
      </c>
      <c r="R365" s="1"/>
      <c r="S365" s="1" t="s">
        <v>1279</v>
      </c>
      <c r="T365" s="1" t="s">
        <v>2371</v>
      </c>
      <c r="U365" s="11"/>
      <c r="V365" s="11"/>
      <c r="W365" s="1" t="s">
        <v>11</v>
      </c>
      <c r="X365" s="11">
        <v>130051</v>
      </c>
      <c r="Y365" s="1" t="s">
        <v>1280</v>
      </c>
      <c r="Z365" s="26" t="s">
        <v>13</v>
      </c>
      <c r="AA365" s="30" t="s">
        <v>2350</v>
      </c>
    </row>
    <row r="366" spans="1:27" x14ac:dyDescent="0.35">
      <c r="A366" s="5" t="s">
        <v>1817</v>
      </c>
      <c r="B366" s="36">
        <v>56944678432</v>
      </c>
      <c r="C366" s="14" t="s">
        <v>1268</v>
      </c>
      <c r="D366" s="37">
        <v>44540.40347222222</v>
      </c>
      <c r="E366" s="6" t="s">
        <v>1821</v>
      </c>
      <c r="F366" s="2" t="s">
        <v>1645</v>
      </c>
      <c r="G366" s="2" t="s">
        <v>1646</v>
      </c>
      <c r="H366" s="2"/>
      <c r="I366" s="2"/>
      <c r="J366" s="7">
        <f t="shared" ca="1" si="21"/>
        <v>44749</v>
      </c>
      <c r="K366" s="2"/>
      <c r="L366" s="2"/>
      <c r="M366" s="15" t="str">
        <f t="shared" si="22"/>
        <v>En Arriendo</v>
      </c>
      <c r="N366" s="2"/>
      <c r="O366" s="2" t="s">
        <v>7</v>
      </c>
      <c r="P366" s="1" t="e">
        <f>VLOOKUP(Q366,usuarios__5[#All],2,FALSE)</f>
        <v>#N/A</v>
      </c>
      <c r="Q366" s="2" t="s">
        <v>1647</v>
      </c>
      <c r="R366" s="2"/>
      <c r="S366" s="2" t="s">
        <v>1279</v>
      </c>
      <c r="T366" s="1" t="s">
        <v>2371</v>
      </c>
      <c r="U366" s="19"/>
      <c r="V366" s="19"/>
      <c r="W366" s="2" t="s">
        <v>11</v>
      </c>
      <c r="X366" s="19">
        <v>130051</v>
      </c>
      <c r="Y366" s="2" t="s">
        <v>1280</v>
      </c>
      <c r="Z366" s="21" t="s">
        <v>13</v>
      </c>
      <c r="AA366" s="30" t="s">
        <v>2350</v>
      </c>
    </row>
    <row r="367" spans="1:27" x14ac:dyDescent="0.35">
      <c r="A367" s="5" t="s">
        <v>1817</v>
      </c>
      <c r="B367" s="34">
        <v>56944678429</v>
      </c>
      <c r="C367" s="6" t="s">
        <v>1268</v>
      </c>
      <c r="D367" s="35">
        <v>44540.40347222222</v>
      </c>
      <c r="E367" s="6" t="s">
        <v>1821</v>
      </c>
      <c r="F367" s="1" t="s">
        <v>1648</v>
      </c>
      <c r="G367" s="1" t="s">
        <v>1649</v>
      </c>
      <c r="H367" s="1"/>
      <c r="I367" s="1"/>
      <c r="J367" s="7">
        <f t="shared" ca="1" si="21"/>
        <v>44749</v>
      </c>
      <c r="K367" s="1"/>
      <c r="L367" s="1"/>
      <c r="M367" s="7" t="str">
        <f t="shared" si="22"/>
        <v>En Arriendo</v>
      </c>
      <c r="N367" s="1"/>
      <c r="O367" s="1" t="s">
        <v>7</v>
      </c>
      <c r="P367" s="1">
        <f>VLOOKUP(Q367,usuarios__5[#All],2,FALSE)</f>
        <v>392</v>
      </c>
      <c r="Q367" s="1" t="s">
        <v>1650</v>
      </c>
      <c r="R367" s="1"/>
      <c r="S367" s="1" t="s">
        <v>1500</v>
      </c>
      <c r="T367" s="1" t="s">
        <v>2371</v>
      </c>
      <c r="U367" s="11"/>
      <c r="V367" s="11"/>
      <c r="W367" s="1" t="s">
        <v>11</v>
      </c>
      <c r="X367" s="11">
        <v>130043</v>
      </c>
      <c r="Y367" s="1" t="s">
        <v>1501</v>
      </c>
      <c r="Z367" s="12" t="s">
        <v>13</v>
      </c>
      <c r="AA367" s="30" t="s">
        <v>2350</v>
      </c>
    </row>
    <row r="368" spans="1:27" x14ac:dyDescent="0.35">
      <c r="A368" s="5" t="s">
        <v>1817</v>
      </c>
      <c r="B368" s="36">
        <v>56944678433</v>
      </c>
      <c r="C368" s="14" t="s">
        <v>1268</v>
      </c>
      <c r="D368" s="37">
        <v>44540.40347222222</v>
      </c>
      <c r="E368" s="6" t="s">
        <v>1821</v>
      </c>
      <c r="F368" s="2" t="s">
        <v>1651</v>
      </c>
      <c r="G368" s="2" t="s">
        <v>1652</v>
      </c>
      <c r="H368" s="2"/>
      <c r="I368" s="2"/>
      <c r="J368" s="7">
        <f t="shared" ca="1" si="21"/>
        <v>44749</v>
      </c>
      <c r="K368" s="2"/>
      <c r="L368" s="2"/>
      <c r="M368" s="15" t="str">
        <f t="shared" si="22"/>
        <v>En Arriendo</v>
      </c>
      <c r="N368" s="2"/>
      <c r="O368" s="2" t="s">
        <v>7</v>
      </c>
      <c r="P368" s="1" t="e">
        <f>VLOOKUP(Q368,usuarios__5[#All],2,FALSE)</f>
        <v>#N/A</v>
      </c>
      <c r="Q368" s="2" t="s">
        <v>1653</v>
      </c>
      <c r="R368" s="2"/>
      <c r="S368" s="2" t="s">
        <v>1279</v>
      </c>
      <c r="T368" s="1" t="s">
        <v>2371</v>
      </c>
      <c r="U368" s="19"/>
      <c r="V368" s="19"/>
      <c r="W368" s="2" t="s">
        <v>1630</v>
      </c>
      <c r="X368" s="19">
        <v>130051</v>
      </c>
      <c r="Y368" s="2" t="s">
        <v>1280</v>
      </c>
      <c r="Z368" s="21" t="s">
        <v>13</v>
      </c>
      <c r="AA368" s="30" t="s">
        <v>2350</v>
      </c>
    </row>
    <row r="369" spans="1:27" x14ac:dyDescent="0.35">
      <c r="A369" s="5" t="s">
        <v>1817</v>
      </c>
      <c r="B369" s="34">
        <v>56944678434</v>
      </c>
      <c r="C369" s="6" t="s">
        <v>1268</v>
      </c>
      <c r="D369" s="35">
        <v>44540.40347222222</v>
      </c>
      <c r="E369" s="6" t="s">
        <v>1821</v>
      </c>
      <c r="F369" s="1" t="s">
        <v>1654</v>
      </c>
      <c r="G369" s="71" t="s">
        <v>2348</v>
      </c>
      <c r="H369" s="1" t="s">
        <v>514</v>
      </c>
      <c r="I369" s="9">
        <v>44713</v>
      </c>
      <c r="J369" s="7">
        <f t="shared" ca="1" si="21"/>
        <v>44749</v>
      </c>
      <c r="K369" s="1"/>
      <c r="L369" s="1"/>
      <c r="M369" s="7" t="str">
        <f t="shared" si="22"/>
        <v>En Arriendo</v>
      </c>
      <c r="N369" s="1"/>
      <c r="O369" s="1" t="s">
        <v>7</v>
      </c>
      <c r="P369" s="1" t="e">
        <f>VLOOKUP(Q369,usuarios__5[#All],2,FALSE)</f>
        <v>#N/A</v>
      </c>
      <c r="Q369" s="1" t="s">
        <v>1655</v>
      </c>
      <c r="R369" s="1"/>
      <c r="S369" s="1" t="s">
        <v>1357</v>
      </c>
      <c r="T369" s="1" t="s">
        <v>2371</v>
      </c>
      <c r="U369" s="11"/>
      <c r="V369" s="11"/>
      <c r="W369" s="1" t="s">
        <v>11</v>
      </c>
      <c r="X369" s="11">
        <v>130045</v>
      </c>
      <c r="Y369" s="1" t="s">
        <v>1358</v>
      </c>
      <c r="Z369" s="12" t="s">
        <v>13</v>
      </c>
      <c r="AA369" s="30" t="s">
        <v>2350</v>
      </c>
    </row>
    <row r="370" spans="1:27" x14ac:dyDescent="0.35">
      <c r="A370" s="5" t="s">
        <v>1817</v>
      </c>
      <c r="B370" s="36">
        <v>56944678439</v>
      </c>
      <c r="C370" s="14" t="s">
        <v>1268</v>
      </c>
      <c r="D370" s="37">
        <v>44540.40347222222</v>
      </c>
      <c r="E370" s="6" t="s">
        <v>1821</v>
      </c>
      <c r="F370" s="2" t="s">
        <v>1656</v>
      </c>
      <c r="G370" s="2" t="s">
        <v>1657</v>
      </c>
      <c r="H370" s="2"/>
      <c r="I370" s="2"/>
      <c r="J370" s="7">
        <f t="shared" ca="1" si="21"/>
        <v>44749</v>
      </c>
      <c r="K370" s="2"/>
      <c r="L370" s="2"/>
      <c r="M370" s="15" t="str">
        <f t="shared" si="22"/>
        <v>En Arriendo</v>
      </c>
      <c r="N370" s="2"/>
      <c r="O370" s="2" t="s">
        <v>7</v>
      </c>
      <c r="P370" s="1" t="e">
        <f>VLOOKUP(Q370,usuarios__5[#All],2,FALSE)</f>
        <v>#N/A</v>
      </c>
      <c r="Q370" s="2" t="s">
        <v>1658</v>
      </c>
      <c r="R370" s="2"/>
      <c r="S370" s="2" t="s">
        <v>1377</v>
      </c>
      <c r="T370" s="1" t="s">
        <v>2371</v>
      </c>
      <c r="U370" s="19"/>
      <c r="V370" s="19"/>
      <c r="W370" s="2" t="s">
        <v>11</v>
      </c>
      <c r="X370" s="19">
        <v>130044</v>
      </c>
      <c r="Y370" s="2" t="s">
        <v>1378</v>
      </c>
      <c r="Z370" s="20" t="s">
        <v>13</v>
      </c>
      <c r="AA370" s="30" t="s">
        <v>2350</v>
      </c>
    </row>
    <row r="371" spans="1:27" x14ac:dyDescent="0.35">
      <c r="A371" s="5" t="s">
        <v>1817</v>
      </c>
      <c r="B371" s="34">
        <v>56944678436</v>
      </c>
      <c r="C371" s="6" t="s">
        <v>1268</v>
      </c>
      <c r="D371" s="35">
        <v>44540.40347222222</v>
      </c>
      <c r="E371" s="6" t="s">
        <v>1821</v>
      </c>
      <c r="F371" s="1" t="s">
        <v>1659</v>
      </c>
      <c r="G371" s="1" t="s">
        <v>1660</v>
      </c>
      <c r="H371" s="1"/>
      <c r="I371" s="1"/>
      <c r="J371" s="7">
        <f t="shared" ca="1" si="21"/>
        <v>44749</v>
      </c>
      <c r="K371" s="1"/>
      <c r="L371" s="1"/>
      <c r="M371" s="7" t="str">
        <f t="shared" si="22"/>
        <v>En Arriendo</v>
      </c>
      <c r="N371" s="1"/>
      <c r="O371" s="1" t="s">
        <v>7</v>
      </c>
      <c r="P371" s="1">
        <f>VLOOKUP(Q371,usuarios__5[#All],2,FALSE)</f>
        <v>393</v>
      </c>
      <c r="Q371" s="1" t="s">
        <v>1661</v>
      </c>
      <c r="R371" s="1"/>
      <c r="S371" s="1" t="s">
        <v>1377</v>
      </c>
      <c r="T371" s="1" t="s">
        <v>2359</v>
      </c>
      <c r="U371" s="11"/>
      <c r="V371" s="11"/>
      <c r="W371" s="1" t="s">
        <v>180</v>
      </c>
      <c r="X371" s="11">
        <v>130044</v>
      </c>
      <c r="Y371" s="1" t="s">
        <v>1378</v>
      </c>
      <c r="Z371" s="12" t="s">
        <v>13</v>
      </c>
      <c r="AA371" s="38" t="s">
        <v>2353</v>
      </c>
    </row>
    <row r="372" spans="1:27" x14ac:dyDescent="0.35">
      <c r="A372" s="5" t="s">
        <v>1817</v>
      </c>
      <c r="B372" s="36">
        <v>56944678437</v>
      </c>
      <c r="C372" s="14" t="s">
        <v>1268</v>
      </c>
      <c r="D372" s="37">
        <v>44540.40347222222</v>
      </c>
      <c r="E372" s="6" t="s">
        <v>1821</v>
      </c>
      <c r="F372" s="2" t="s">
        <v>1662</v>
      </c>
      <c r="G372" s="2" t="s">
        <v>1663</v>
      </c>
      <c r="H372" s="2"/>
      <c r="I372" s="2"/>
      <c r="J372" s="7">
        <f t="shared" ca="1" si="21"/>
        <v>44749</v>
      </c>
      <c r="K372" s="2"/>
      <c r="L372" s="2"/>
      <c r="M372" s="15" t="str">
        <f t="shared" si="22"/>
        <v>En Arriendo</v>
      </c>
      <c r="N372" s="2"/>
      <c r="O372" s="2" t="s">
        <v>7</v>
      </c>
      <c r="P372" s="1" t="e">
        <f>VLOOKUP(Q372,usuarios__5[#All],2,FALSE)</f>
        <v>#N/A</v>
      </c>
      <c r="Q372" s="2" t="s">
        <v>1664</v>
      </c>
      <c r="R372" s="2"/>
      <c r="S372" s="2" t="s">
        <v>1500</v>
      </c>
      <c r="T372" s="1" t="s">
        <v>2371</v>
      </c>
      <c r="U372" s="19"/>
      <c r="V372" s="19"/>
      <c r="W372" s="2" t="s">
        <v>11</v>
      </c>
      <c r="X372" s="19">
        <v>130043</v>
      </c>
      <c r="Y372" s="2" t="s">
        <v>1501</v>
      </c>
      <c r="Z372" s="20" t="s">
        <v>13</v>
      </c>
      <c r="AA372" s="30" t="s">
        <v>2350</v>
      </c>
    </row>
    <row r="373" spans="1:27" x14ac:dyDescent="0.35">
      <c r="A373" s="5" t="s">
        <v>1817</v>
      </c>
      <c r="B373" s="34">
        <v>56944678438</v>
      </c>
      <c r="C373" s="6" t="s">
        <v>1268</v>
      </c>
      <c r="D373" s="35">
        <v>44540.40347222222</v>
      </c>
      <c r="E373" s="6" t="s">
        <v>1821</v>
      </c>
      <c r="F373" s="1" t="s">
        <v>1665</v>
      </c>
      <c r="G373" s="1" t="s">
        <v>1666</v>
      </c>
      <c r="H373" s="1"/>
      <c r="I373" s="1"/>
      <c r="J373" s="7">
        <f t="shared" ca="1" si="21"/>
        <v>44749</v>
      </c>
      <c r="K373" s="1"/>
      <c r="L373" s="1"/>
      <c r="M373" s="7" t="str">
        <f t="shared" si="22"/>
        <v>En Arriendo</v>
      </c>
      <c r="N373" s="1"/>
      <c r="O373" s="1" t="s">
        <v>7</v>
      </c>
      <c r="P373" s="1" t="e">
        <f>VLOOKUP(Q373,usuarios__5[#All],2,FALSE)</f>
        <v>#N/A</v>
      </c>
      <c r="Q373" s="1" t="s">
        <v>1667</v>
      </c>
      <c r="R373" s="1"/>
      <c r="S373" s="1" t="s">
        <v>1500</v>
      </c>
      <c r="T373" s="1" t="s">
        <v>2371</v>
      </c>
      <c r="U373" s="11"/>
      <c r="V373" s="11"/>
      <c r="W373" s="1" t="s">
        <v>11</v>
      </c>
      <c r="X373" s="11">
        <v>130043</v>
      </c>
      <c r="Y373" s="1" t="s">
        <v>1501</v>
      </c>
      <c r="Z373" s="12" t="s">
        <v>13</v>
      </c>
      <c r="AA373" s="30" t="s">
        <v>2350</v>
      </c>
    </row>
    <row r="374" spans="1:27" x14ac:dyDescent="0.35">
      <c r="A374" s="5" t="s">
        <v>1817</v>
      </c>
      <c r="B374" s="36">
        <v>56944678446</v>
      </c>
      <c r="C374" s="14" t="s">
        <v>1268</v>
      </c>
      <c r="D374" s="37">
        <v>44540.40347222222</v>
      </c>
      <c r="E374" s="6" t="s">
        <v>1821</v>
      </c>
      <c r="F374" s="2" t="s">
        <v>1668</v>
      </c>
      <c r="G374" s="2" t="s">
        <v>1669</v>
      </c>
      <c r="H374" s="2"/>
      <c r="I374" s="2"/>
      <c r="J374" s="7">
        <f t="shared" ca="1" si="21"/>
        <v>44749</v>
      </c>
      <c r="K374" s="2"/>
      <c r="L374" s="2"/>
      <c r="M374" s="15" t="str">
        <f t="shared" si="22"/>
        <v>En Arriendo</v>
      </c>
      <c r="N374" s="2"/>
      <c r="O374" s="2" t="s">
        <v>7</v>
      </c>
      <c r="P374" s="1" t="e">
        <f>VLOOKUP(Q374,usuarios__5[#All],2,FALSE)</f>
        <v>#N/A</v>
      </c>
      <c r="Q374" s="2" t="s">
        <v>1670</v>
      </c>
      <c r="R374" s="2"/>
      <c r="S374" s="2" t="s">
        <v>1357</v>
      </c>
      <c r="T374" s="1" t="s">
        <v>2371</v>
      </c>
      <c r="U374" s="19"/>
      <c r="V374" s="19"/>
      <c r="W374" s="2" t="s">
        <v>11</v>
      </c>
      <c r="X374" s="19">
        <v>130045</v>
      </c>
      <c r="Y374" s="2" t="s">
        <v>1358</v>
      </c>
      <c r="Z374" s="20" t="s">
        <v>13</v>
      </c>
      <c r="AA374" s="30" t="s">
        <v>2350</v>
      </c>
    </row>
    <row r="375" spans="1:27" x14ac:dyDescent="0.35">
      <c r="A375" s="5" t="s">
        <v>1817</v>
      </c>
      <c r="B375" s="34">
        <v>56944678450</v>
      </c>
      <c r="C375" s="6" t="s">
        <v>1268</v>
      </c>
      <c r="D375" s="35">
        <v>44540.40347222222</v>
      </c>
      <c r="E375" s="6" t="s">
        <v>1821</v>
      </c>
      <c r="F375" s="1" t="s">
        <v>1671</v>
      </c>
      <c r="G375" s="1" t="s">
        <v>1672</v>
      </c>
      <c r="H375" s="1"/>
      <c r="I375" s="1"/>
      <c r="J375" s="7">
        <f t="shared" ca="1" si="21"/>
        <v>44749</v>
      </c>
      <c r="K375" s="1"/>
      <c r="L375" s="1"/>
      <c r="M375" s="7" t="str">
        <f t="shared" si="22"/>
        <v>En Arriendo</v>
      </c>
      <c r="N375" s="1"/>
      <c r="O375" s="1" t="s">
        <v>7</v>
      </c>
      <c r="P375" s="1">
        <f>VLOOKUP(Q375,usuarios__5[#All],2,FALSE)</f>
        <v>318</v>
      </c>
      <c r="Q375" s="1" t="s">
        <v>11</v>
      </c>
      <c r="R375" s="1"/>
      <c r="S375" s="1" t="s">
        <v>1357</v>
      </c>
      <c r="T375" s="1" t="s">
        <v>2371</v>
      </c>
      <c r="U375" s="11"/>
      <c r="V375" s="11"/>
      <c r="W375" s="1" t="s">
        <v>11</v>
      </c>
      <c r="X375" s="11">
        <v>130045</v>
      </c>
      <c r="Y375" s="1" t="s">
        <v>1358</v>
      </c>
      <c r="Z375" s="12" t="s">
        <v>13</v>
      </c>
      <c r="AA375" s="30" t="s">
        <v>2350</v>
      </c>
    </row>
    <row r="376" spans="1:27" x14ac:dyDescent="0.35">
      <c r="A376" s="5" t="s">
        <v>1817</v>
      </c>
      <c r="B376" s="36">
        <v>56944678451</v>
      </c>
      <c r="C376" s="14" t="s">
        <v>1268</v>
      </c>
      <c r="D376" s="37">
        <v>44540.40347222222</v>
      </c>
      <c r="E376" s="6" t="s">
        <v>1821</v>
      </c>
      <c r="F376" s="2" t="s">
        <v>1673</v>
      </c>
      <c r="G376" s="2" t="s">
        <v>1674</v>
      </c>
      <c r="H376" s="2"/>
      <c r="I376" s="2"/>
      <c r="J376" s="7">
        <f t="shared" ca="1" si="21"/>
        <v>44749</v>
      </c>
      <c r="K376" s="2"/>
      <c r="L376" s="2"/>
      <c r="M376" s="15" t="str">
        <f t="shared" si="22"/>
        <v>En Arriendo</v>
      </c>
      <c r="N376" s="2"/>
      <c r="O376" s="2" t="s">
        <v>7</v>
      </c>
      <c r="P376" s="1">
        <f>VLOOKUP(Q376,usuarios__5[#All],2,FALSE)</f>
        <v>394</v>
      </c>
      <c r="Q376" s="2" t="s">
        <v>1675</v>
      </c>
      <c r="R376" s="2"/>
      <c r="S376" s="2" t="s">
        <v>1377</v>
      </c>
      <c r="T376" s="1" t="s">
        <v>2371</v>
      </c>
      <c r="U376" s="19"/>
      <c r="V376" s="19"/>
      <c r="W376" s="2" t="s">
        <v>56</v>
      </c>
      <c r="X376" s="19">
        <v>130044</v>
      </c>
      <c r="Y376" s="2" t="s">
        <v>1378</v>
      </c>
      <c r="Z376" s="20" t="s">
        <v>13</v>
      </c>
      <c r="AA376" s="38" t="s">
        <v>2353</v>
      </c>
    </row>
    <row r="377" spans="1:27" x14ac:dyDescent="0.35">
      <c r="A377" s="5" t="s">
        <v>1817</v>
      </c>
      <c r="B377" s="34">
        <v>56973994538</v>
      </c>
      <c r="C377" s="6" t="s">
        <v>1268</v>
      </c>
      <c r="D377" s="35">
        <v>42238.572222222225</v>
      </c>
      <c r="E377" s="6" t="s">
        <v>1821</v>
      </c>
      <c r="F377" s="1" t="s">
        <v>1676</v>
      </c>
      <c r="G377" s="1" t="s">
        <v>1677</v>
      </c>
      <c r="H377" s="1"/>
      <c r="I377" s="1"/>
      <c r="J377" s="7">
        <f t="shared" ca="1" si="21"/>
        <v>44749</v>
      </c>
      <c r="K377" s="1"/>
      <c r="L377" s="1"/>
      <c r="M377" s="7" t="str">
        <f t="shared" si="22"/>
        <v>En Arriendo</v>
      </c>
      <c r="N377" s="1"/>
      <c r="O377" s="1" t="s">
        <v>7</v>
      </c>
      <c r="P377" s="1" t="e">
        <f>VLOOKUP(Q377,usuarios__5[#All],2,FALSE)</f>
        <v>#N/A</v>
      </c>
      <c r="Q377" s="1" t="s">
        <v>1267</v>
      </c>
      <c r="R377" s="1"/>
      <c r="S377" s="1" t="s">
        <v>42</v>
      </c>
      <c r="T377" s="2" t="s">
        <v>2368</v>
      </c>
      <c r="U377" s="11"/>
      <c r="V377" s="11"/>
      <c r="W377" s="1" t="s">
        <v>1678</v>
      </c>
      <c r="X377" s="11">
        <v>10001</v>
      </c>
      <c r="Y377" s="1" t="s">
        <v>311</v>
      </c>
      <c r="Z377" s="12" t="s">
        <v>13</v>
      </c>
      <c r="AA377" s="38" t="s">
        <v>2352</v>
      </c>
    </row>
    <row r="378" spans="1:27" x14ac:dyDescent="0.35">
      <c r="A378" s="5" t="s">
        <v>1817</v>
      </c>
      <c r="B378" s="36">
        <v>56940293218</v>
      </c>
      <c r="C378" s="14" t="s">
        <v>1268</v>
      </c>
      <c r="D378" s="37">
        <v>42934.695833333331</v>
      </c>
      <c r="E378" s="6" t="s">
        <v>1821</v>
      </c>
      <c r="F378" s="2" t="s">
        <v>1679</v>
      </c>
      <c r="G378" s="2" t="s">
        <v>1680</v>
      </c>
      <c r="H378" s="2"/>
      <c r="I378" s="2"/>
      <c r="J378" s="7">
        <f t="shared" ca="1" si="21"/>
        <v>44749</v>
      </c>
      <c r="K378" s="2"/>
      <c r="L378" s="2"/>
      <c r="M378" s="15" t="str">
        <f t="shared" si="22"/>
        <v>En Arriendo</v>
      </c>
      <c r="N378" s="2"/>
      <c r="O378" s="2" t="s">
        <v>246</v>
      </c>
      <c r="P378" s="1" t="e">
        <f>VLOOKUP(Q378,usuarios__5[#All],2,FALSE)</f>
        <v>#N/A</v>
      </c>
      <c r="Q378" s="2" t="s">
        <v>1681</v>
      </c>
      <c r="R378" s="2"/>
      <c r="S378" s="2" t="s">
        <v>1288</v>
      </c>
      <c r="T378" s="1" t="s">
        <v>2371</v>
      </c>
      <c r="U378" s="19"/>
      <c r="V378" s="19"/>
      <c r="W378" s="2" t="s">
        <v>251</v>
      </c>
      <c r="X378" s="19">
        <v>130003</v>
      </c>
      <c r="Y378" s="2" t="s">
        <v>1289</v>
      </c>
      <c r="Z378" s="21" t="s">
        <v>13</v>
      </c>
      <c r="AA378" s="30" t="s">
        <v>2350</v>
      </c>
    </row>
    <row r="379" spans="1:27" x14ac:dyDescent="0.35">
      <c r="A379" s="5" t="s">
        <v>1817</v>
      </c>
      <c r="B379" s="36">
        <v>56940718004</v>
      </c>
      <c r="C379" s="14" t="s">
        <v>1268</v>
      </c>
      <c r="D379" s="37">
        <v>42978.625</v>
      </c>
      <c r="E379" s="6" t="s">
        <v>1821</v>
      </c>
      <c r="F379" s="2" t="s">
        <v>1684</v>
      </c>
      <c r="G379" s="2" t="s">
        <v>1685</v>
      </c>
      <c r="H379" s="2"/>
      <c r="I379" s="2"/>
      <c r="J379" s="7">
        <f t="shared" ca="1" si="21"/>
        <v>44749</v>
      </c>
      <c r="K379" s="2"/>
      <c r="L379" s="2"/>
      <c r="M379" s="15" t="str">
        <f t="shared" si="22"/>
        <v>En Arriendo</v>
      </c>
      <c r="N379" s="2"/>
      <c r="O379" s="2" t="s">
        <v>7</v>
      </c>
      <c r="P379" s="1" t="e">
        <f>VLOOKUP(Q379,usuarios__5[#All],2,FALSE)</f>
        <v>#N/A</v>
      </c>
      <c r="Q379" s="2" t="s">
        <v>441</v>
      </c>
      <c r="R379" s="2"/>
      <c r="S379" s="2" t="s">
        <v>1072</v>
      </c>
      <c r="T379" s="1" t="s">
        <v>2365</v>
      </c>
      <c r="U379" s="19"/>
      <c r="V379" s="19"/>
      <c r="W379" s="2" t="s">
        <v>11</v>
      </c>
      <c r="X379" s="19">
        <v>130025</v>
      </c>
      <c r="Y379" s="2" t="s">
        <v>1073</v>
      </c>
      <c r="Z379" s="20" t="s">
        <v>13</v>
      </c>
      <c r="AA379" s="30" t="s">
        <v>2350</v>
      </c>
    </row>
    <row r="380" spans="1:27" x14ac:dyDescent="0.35">
      <c r="A380" s="5" t="s">
        <v>1817</v>
      </c>
      <c r="B380" s="34">
        <v>56940908518</v>
      </c>
      <c r="C380" s="6" t="s">
        <v>1268</v>
      </c>
      <c r="D380" s="35">
        <v>43004.767361111109</v>
      </c>
      <c r="E380" s="6" t="s">
        <v>1821</v>
      </c>
      <c r="F380" s="1" t="s">
        <v>1686</v>
      </c>
      <c r="G380" s="1" t="s">
        <v>1687</v>
      </c>
      <c r="H380" s="1"/>
      <c r="I380" s="1"/>
      <c r="J380" s="7">
        <f t="shared" ca="1" si="21"/>
        <v>44749</v>
      </c>
      <c r="K380" s="1"/>
      <c r="L380" s="1"/>
      <c r="M380" s="7" t="str">
        <f t="shared" si="22"/>
        <v>En Arriendo</v>
      </c>
      <c r="N380" s="1"/>
      <c r="O380" s="1" t="s">
        <v>246</v>
      </c>
      <c r="P380" s="1" t="e">
        <f>VLOOKUP(Q380,usuarios__5[#All],2,FALSE)</f>
        <v>#N/A</v>
      </c>
      <c r="Q380" s="1" t="s">
        <v>1274</v>
      </c>
      <c r="R380" s="1"/>
      <c r="S380" s="1" t="s">
        <v>1275</v>
      </c>
      <c r="T380" s="1" t="s">
        <v>2365</v>
      </c>
      <c r="U380" s="11"/>
      <c r="V380" s="11"/>
      <c r="W380" s="1" t="s">
        <v>251</v>
      </c>
      <c r="X380" s="11">
        <v>130010</v>
      </c>
      <c r="Y380" s="1" t="s">
        <v>1513</v>
      </c>
      <c r="Z380" s="12" t="s">
        <v>13</v>
      </c>
      <c r="AA380" s="30" t="s">
        <v>2350</v>
      </c>
    </row>
    <row r="381" spans="1:27" x14ac:dyDescent="0.35">
      <c r="A381" s="5" t="s">
        <v>1817</v>
      </c>
      <c r="B381" s="36">
        <v>56932589270</v>
      </c>
      <c r="C381" s="14" t="s">
        <v>1268</v>
      </c>
      <c r="D381" s="37">
        <v>43244.522222222222</v>
      </c>
      <c r="E381" s="6" t="s">
        <v>1821</v>
      </c>
      <c r="F381" s="2" t="s">
        <v>1688</v>
      </c>
      <c r="G381" s="2" t="s">
        <v>1689</v>
      </c>
      <c r="H381" s="2"/>
      <c r="I381" s="2"/>
      <c r="J381" s="7">
        <f t="shared" ca="1" si="21"/>
        <v>44749</v>
      </c>
      <c r="K381" s="2"/>
      <c r="L381" s="2"/>
      <c r="M381" s="15" t="str">
        <f t="shared" si="22"/>
        <v>En Arriendo</v>
      </c>
      <c r="N381" s="2"/>
      <c r="O381" s="2" t="s">
        <v>246</v>
      </c>
      <c r="P381" s="1" t="e">
        <f>VLOOKUP(Q381,usuarios__5[#All],2,FALSE)</f>
        <v>#N/A</v>
      </c>
      <c r="Q381" s="2" t="s">
        <v>1690</v>
      </c>
      <c r="R381" s="2"/>
      <c r="S381" s="2" t="s">
        <v>977</v>
      </c>
      <c r="T381" s="1" t="s">
        <v>2371</v>
      </c>
      <c r="U381" s="19"/>
      <c r="V381" s="19"/>
      <c r="W381" s="2" t="s">
        <v>251</v>
      </c>
      <c r="X381" s="19">
        <v>130012</v>
      </c>
      <c r="Y381" s="2" t="s">
        <v>980</v>
      </c>
      <c r="Z381" s="20" t="s">
        <v>13</v>
      </c>
      <c r="AA381" s="30" t="s">
        <v>2350</v>
      </c>
    </row>
    <row r="382" spans="1:27" x14ac:dyDescent="0.35">
      <c r="A382" s="5" t="s">
        <v>1817</v>
      </c>
      <c r="B382" s="36">
        <v>56993753103</v>
      </c>
      <c r="C382" s="14" t="s">
        <v>1268</v>
      </c>
      <c r="D382" s="37">
        <v>44284.686111111114</v>
      </c>
      <c r="E382" s="6" t="s">
        <v>1821</v>
      </c>
      <c r="F382" s="2" t="s">
        <v>1694</v>
      </c>
      <c r="G382" s="2" t="s">
        <v>1695</v>
      </c>
      <c r="H382" s="2"/>
      <c r="I382" s="2"/>
      <c r="J382" s="7">
        <f t="shared" ca="1" si="21"/>
        <v>44749</v>
      </c>
      <c r="K382" s="2"/>
      <c r="L382" s="2"/>
      <c r="M382" s="15" t="str">
        <f t="shared" si="22"/>
        <v>En Arriendo</v>
      </c>
      <c r="N382" s="2"/>
      <c r="O382" s="2" t="s">
        <v>246</v>
      </c>
      <c r="P382" s="1" t="e">
        <f>VLOOKUP(Q382,usuarios__5[#All],2,FALSE)</f>
        <v>#N/A</v>
      </c>
      <c r="Q382" s="2" t="s">
        <v>1696</v>
      </c>
      <c r="R382" s="2"/>
      <c r="S382" s="2" t="s">
        <v>809</v>
      </c>
      <c r="T382" s="1" t="s">
        <v>2365</v>
      </c>
      <c r="U382" s="19"/>
      <c r="V382" s="19"/>
      <c r="W382" s="2" t="s">
        <v>327</v>
      </c>
      <c r="X382" s="19">
        <v>130022</v>
      </c>
      <c r="Y382" s="2" t="s">
        <v>810</v>
      </c>
      <c r="Z382" s="20" t="s">
        <v>13</v>
      </c>
      <c r="AA382" s="30" t="s">
        <v>2350</v>
      </c>
    </row>
    <row r="383" spans="1:27" x14ac:dyDescent="0.35">
      <c r="A383" s="5" t="s">
        <v>1817</v>
      </c>
      <c r="B383" s="34">
        <v>56993753453</v>
      </c>
      <c r="C383" s="6" t="s">
        <v>1268</v>
      </c>
      <c r="D383" s="35">
        <v>44284.686111111114</v>
      </c>
      <c r="E383" s="6" t="s">
        <v>1821</v>
      </c>
      <c r="F383" s="1" t="s">
        <v>1697</v>
      </c>
      <c r="G383" s="1" t="s">
        <v>1698</v>
      </c>
      <c r="H383" s="1"/>
      <c r="I383" s="1"/>
      <c r="J383" s="7">
        <f t="shared" ca="1" si="21"/>
        <v>44749</v>
      </c>
      <c r="K383" s="1"/>
      <c r="L383" s="1"/>
      <c r="M383" s="7" t="str">
        <f t="shared" si="22"/>
        <v>En Arriendo</v>
      </c>
      <c r="N383" s="1"/>
      <c r="O383" s="1" t="s">
        <v>246</v>
      </c>
      <c r="P383" s="1" t="e">
        <f>VLOOKUP(Q383,usuarios__5[#All],2,FALSE)</f>
        <v>#N/A</v>
      </c>
      <c r="Q383" s="1" t="s">
        <v>1696</v>
      </c>
      <c r="R383" s="1"/>
      <c r="S383" s="1" t="s">
        <v>809</v>
      </c>
      <c r="T383" s="1" t="s">
        <v>2365</v>
      </c>
      <c r="U383" s="11"/>
      <c r="V383" s="11"/>
      <c r="W383" s="1" t="s">
        <v>327</v>
      </c>
      <c r="X383" s="11">
        <v>130022</v>
      </c>
      <c r="Y383" s="1" t="s">
        <v>810</v>
      </c>
      <c r="Z383" s="12" t="s">
        <v>13</v>
      </c>
      <c r="AA383" s="30" t="s">
        <v>2350</v>
      </c>
    </row>
    <row r="384" spans="1:27" x14ac:dyDescent="0.35">
      <c r="A384" s="5" t="s">
        <v>1817</v>
      </c>
      <c r="B384" s="36">
        <v>56932474358</v>
      </c>
      <c r="C384" s="14" t="s">
        <v>1268</v>
      </c>
      <c r="D384" s="37">
        <v>44413.611111111109</v>
      </c>
      <c r="E384" s="6" t="s">
        <v>1821</v>
      </c>
      <c r="F384" s="2" t="s">
        <v>1699</v>
      </c>
      <c r="G384" s="2" t="s">
        <v>1700</v>
      </c>
      <c r="H384" s="2"/>
      <c r="I384" s="2"/>
      <c r="J384" s="7">
        <f t="shared" ca="1" si="21"/>
        <v>44749</v>
      </c>
      <c r="K384" s="2"/>
      <c r="L384" s="2"/>
      <c r="M384" s="15" t="str">
        <f t="shared" si="22"/>
        <v>En Arriendo</v>
      </c>
      <c r="N384" s="2"/>
      <c r="O384" s="2" t="s">
        <v>246</v>
      </c>
      <c r="P384" s="1" t="e">
        <f>VLOOKUP(Q384,usuarios__5[#All],2,FALSE)</f>
        <v>#N/A</v>
      </c>
      <c r="Q384" s="2" t="s">
        <v>1701</v>
      </c>
      <c r="R384" s="2"/>
      <c r="S384" s="2" t="s">
        <v>1573</v>
      </c>
      <c r="T384" s="1" t="s">
        <v>2365</v>
      </c>
      <c r="U384" s="19"/>
      <c r="V384" s="19"/>
      <c r="W384" s="2" t="s">
        <v>251</v>
      </c>
      <c r="X384" s="19">
        <v>130046</v>
      </c>
      <c r="Y384" s="2" t="s">
        <v>1574</v>
      </c>
      <c r="Z384" s="20" t="s">
        <v>13</v>
      </c>
      <c r="AA384" s="30" t="s">
        <v>2350</v>
      </c>
    </row>
    <row r="385" spans="1:27" x14ac:dyDescent="0.35">
      <c r="A385" s="5" t="s">
        <v>1817</v>
      </c>
      <c r="B385" s="36">
        <v>56932474365</v>
      </c>
      <c r="C385" s="14" t="s">
        <v>1268</v>
      </c>
      <c r="D385" s="37">
        <v>44413.611111111109</v>
      </c>
      <c r="E385" s="6" t="s">
        <v>1821</v>
      </c>
      <c r="F385" s="2" t="s">
        <v>1708</v>
      </c>
      <c r="G385" s="2" t="s">
        <v>1709</v>
      </c>
      <c r="H385" s="2"/>
      <c r="I385" s="2"/>
      <c r="J385" s="7">
        <f t="shared" ca="1" si="21"/>
        <v>44749</v>
      </c>
      <c r="K385" s="2"/>
      <c r="L385" s="2"/>
      <c r="M385" s="15" t="str">
        <f t="shared" si="22"/>
        <v>En Arriendo</v>
      </c>
      <c r="N385" s="2"/>
      <c r="O385" s="2" t="s">
        <v>246</v>
      </c>
      <c r="P385" s="1" t="e">
        <f>VLOOKUP(Q385,usuarios__5[#All],2,FALSE)</f>
        <v>#N/A</v>
      </c>
      <c r="Q385" s="2" t="s">
        <v>1710</v>
      </c>
      <c r="R385" s="2"/>
      <c r="S385" s="2" t="s">
        <v>34</v>
      </c>
      <c r="T385" s="1" t="s">
        <v>2365</v>
      </c>
      <c r="U385" s="19"/>
      <c r="V385" s="19"/>
      <c r="W385" s="2" t="s">
        <v>327</v>
      </c>
      <c r="X385" s="19">
        <v>120007</v>
      </c>
      <c r="Y385" s="2" t="s">
        <v>37</v>
      </c>
      <c r="Z385" s="20" t="s">
        <v>13</v>
      </c>
      <c r="AA385" s="30" t="s">
        <v>2350</v>
      </c>
    </row>
    <row r="386" spans="1:27" x14ac:dyDescent="0.35">
      <c r="A386" s="5" t="s">
        <v>1817</v>
      </c>
      <c r="B386" s="34">
        <v>56942504240</v>
      </c>
      <c r="C386" s="6" t="s">
        <v>1268</v>
      </c>
      <c r="D386" s="35">
        <v>44508.518055555556</v>
      </c>
      <c r="E386" s="6" t="s">
        <v>1821</v>
      </c>
      <c r="F386" s="1" t="s">
        <v>1711</v>
      </c>
      <c r="G386" s="1" t="s">
        <v>1712</v>
      </c>
      <c r="H386" s="1"/>
      <c r="I386" s="1"/>
      <c r="J386" s="7">
        <f t="shared" ref="J386:J392" ca="1" si="24">TODAY()</f>
        <v>44749</v>
      </c>
      <c r="K386" s="1"/>
      <c r="L386" s="1"/>
      <c r="M386" s="7" t="str">
        <f t="shared" ref="M386:M449" si="25">IF(L386&gt;0,"Terminado","En Arriendo")</f>
        <v>En Arriendo</v>
      </c>
      <c r="N386" s="1"/>
      <c r="O386" s="1" t="s">
        <v>246</v>
      </c>
      <c r="P386" s="1" t="e">
        <f>VLOOKUP(Q386,usuarios__5[#All],2,FALSE)</f>
        <v>#N/A</v>
      </c>
      <c r="Q386" s="1" t="s">
        <v>1713</v>
      </c>
      <c r="R386" s="1"/>
      <c r="S386" s="1" t="s">
        <v>335</v>
      </c>
      <c r="T386" s="1" t="s">
        <v>2365</v>
      </c>
      <c r="U386" s="11"/>
      <c r="V386" s="11"/>
      <c r="W386" s="1" t="s">
        <v>327</v>
      </c>
      <c r="X386" s="11">
        <v>120006</v>
      </c>
      <c r="Y386" s="1" t="s">
        <v>337</v>
      </c>
      <c r="Z386" s="12" t="s">
        <v>13</v>
      </c>
      <c r="AA386" s="30" t="s">
        <v>2350</v>
      </c>
    </row>
    <row r="387" spans="1:27" x14ac:dyDescent="0.35">
      <c r="A387" s="5" t="s">
        <v>1817</v>
      </c>
      <c r="B387" s="36">
        <v>56942504330</v>
      </c>
      <c r="C387" s="14" t="s">
        <v>1268</v>
      </c>
      <c r="D387" s="37">
        <v>44508.518055555556</v>
      </c>
      <c r="E387" s="6" t="s">
        <v>1821</v>
      </c>
      <c r="F387" s="2" t="s">
        <v>1714</v>
      </c>
      <c r="G387" s="2" t="s">
        <v>1715</v>
      </c>
      <c r="H387" s="2"/>
      <c r="I387" s="2"/>
      <c r="J387" s="7">
        <f t="shared" ca="1" si="24"/>
        <v>44749</v>
      </c>
      <c r="K387" s="2"/>
      <c r="L387" s="2"/>
      <c r="M387" s="15" t="str">
        <f t="shared" si="25"/>
        <v>En Arriendo</v>
      </c>
      <c r="N387" s="2"/>
      <c r="O387" s="2" t="s">
        <v>246</v>
      </c>
      <c r="P387" s="1" t="e">
        <f>VLOOKUP(Q387,usuarios__5[#All],2,FALSE)</f>
        <v>#N/A</v>
      </c>
      <c r="Q387" s="2" t="s">
        <v>1716</v>
      </c>
      <c r="R387" s="2"/>
      <c r="S387" s="2" t="s">
        <v>42</v>
      </c>
      <c r="T387" s="1" t="s">
        <v>2365</v>
      </c>
      <c r="U387" s="19"/>
      <c r="V387" s="19"/>
      <c r="W387" s="2" t="s">
        <v>327</v>
      </c>
      <c r="X387" s="19">
        <v>110001</v>
      </c>
      <c r="Y387" s="2" t="s">
        <v>709</v>
      </c>
      <c r="Z387" s="20" t="s">
        <v>13</v>
      </c>
      <c r="AA387" s="30" t="s">
        <v>2350</v>
      </c>
    </row>
    <row r="388" spans="1:27" x14ac:dyDescent="0.35">
      <c r="A388" s="5" t="s">
        <v>1817</v>
      </c>
      <c r="B388" s="34">
        <v>56944904688</v>
      </c>
      <c r="C388" s="6" t="s">
        <v>1268</v>
      </c>
      <c r="D388" s="35">
        <v>44544.686805555553</v>
      </c>
      <c r="E388" s="6" t="s">
        <v>1821</v>
      </c>
      <c r="F388" s="1" t="s">
        <v>1717</v>
      </c>
      <c r="G388" s="1" t="s">
        <v>1718</v>
      </c>
      <c r="H388" s="1"/>
      <c r="I388" s="1"/>
      <c r="J388" s="7">
        <f t="shared" ca="1" si="24"/>
        <v>44749</v>
      </c>
      <c r="K388" s="1"/>
      <c r="L388" s="1"/>
      <c r="M388" s="7" t="str">
        <f t="shared" si="25"/>
        <v>En Arriendo</v>
      </c>
      <c r="N388" s="1"/>
      <c r="O388" s="1" t="s">
        <v>246</v>
      </c>
      <c r="P388" s="1" t="e">
        <f>VLOOKUP(Q388,usuarios__5[#All],2,FALSE)</f>
        <v>#N/A</v>
      </c>
      <c r="Q388" s="1" t="s">
        <v>1719</v>
      </c>
      <c r="R388" s="1"/>
      <c r="S388" s="1" t="s">
        <v>1377</v>
      </c>
      <c r="T388" s="1" t="s">
        <v>2371</v>
      </c>
      <c r="U388" s="11"/>
      <c r="V388" s="11"/>
      <c r="W388" s="1" t="s">
        <v>327</v>
      </c>
      <c r="X388" s="11">
        <v>130044</v>
      </c>
      <c r="Y388" s="1" t="s">
        <v>1378</v>
      </c>
      <c r="Z388" s="12" t="s">
        <v>13</v>
      </c>
      <c r="AA388" s="30" t="s">
        <v>2350</v>
      </c>
    </row>
    <row r="389" spans="1:27" x14ac:dyDescent="0.35">
      <c r="A389" s="5" t="s">
        <v>1817</v>
      </c>
      <c r="B389" s="36">
        <v>56944904689</v>
      </c>
      <c r="C389" s="14" t="s">
        <v>1268</v>
      </c>
      <c r="D389" s="37">
        <v>44544.686805555553</v>
      </c>
      <c r="E389" s="6" t="s">
        <v>1821</v>
      </c>
      <c r="F389" s="2" t="s">
        <v>1720</v>
      </c>
      <c r="G389" s="2" t="s">
        <v>1721</v>
      </c>
      <c r="H389" s="2"/>
      <c r="I389" s="2"/>
      <c r="J389" s="7">
        <f t="shared" ca="1" si="24"/>
        <v>44749</v>
      </c>
      <c r="K389" s="2"/>
      <c r="L389" s="2"/>
      <c r="M389" s="15" t="str">
        <f t="shared" si="25"/>
        <v>En Arriendo</v>
      </c>
      <c r="N389" s="2"/>
      <c r="O389" s="2" t="s">
        <v>246</v>
      </c>
      <c r="P389" s="1" t="e">
        <f>VLOOKUP(Q389,usuarios__5[#All],2,FALSE)</f>
        <v>#N/A</v>
      </c>
      <c r="Q389" s="2" t="s">
        <v>1719</v>
      </c>
      <c r="R389" s="2"/>
      <c r="S389" s="2" t="s">
        <v>1377</v>
      </c>
      <c r="T389" s="1" t="s">
        <v>2371</v>
      </c>
      <c r="U389" s="19"/>
      <c r="V389" s="19"/>
      <c r="W389" s="2" t="s">
        <v>327</v>
      </c>
      <c r="X389" s="19">
        <v>130044</v>
      </c>
      <c r="Y389" s="2" t="s">
        <v>1378</v>
      </c>
      <c r="Z389" s="20" t="s">
        <v>13</v>
      </c>
      <c r="AA389" s="30" t="s">
        <v>2350</v>
      </c>
    </row>
    <row r="390" spans="1:27" x14ac:dyDescent="0.35">
      <c r="A390" s="5" t="s">
        <v>1817</v>
      </c>
      <c r="B390" s="34">
        <v>56944904898</v>
      </c>
      <c r="C390" s="6" t="s">
        <v>1268</v>
      </c>
      <c r="D390" s="35">
        <v>44544.686805555553</v>
      </c>
      <c r="E390" s="6" t="s">
        <v>1821</v>
      </c>
      <c r="F390" s="1" t="s">
        <v>1722</v>
      </c>
      <c r="G390" s="1" t="s">
        <v>1723</v>
      </c>
      <c r="H390" s="1"/>
      <c r="I390" s="1"/>
      <c r="J390" s="7">
        <f t="shared" ca="1" si="24"/>
        <v>44749</v>
      </c>
      <c r="K390" s="1"/>
      <c r="L390" s="1"/>
      <c r="M390" s="7" t="str">
        <f t="shared" si="25"/>
        <v>En Arriendo</v>
      </c>
      <c r="N390" s="1"/>
      <c r="O390" s="1" t="s">
        <v>246</v>
      </c>
      <c r="P390" s="1" t="e">
        <f>VLOOKUP(Q390,usuarios__5[#All],2,FALSE)</f>
        <v>#N/A</v>
      </c>
      <c r="Q390" s="1" t="s">
        <v>1724</v>
      </c>
      <c r="R390" s="1"/>
      <c r="S390" s="1" t="s">
        <v>1279</v>
      </c>
      <c r="T390" s="1" t="s">
        <v>2371</v>
      </c>
      <c r="U390" s="11"/>
      <c r="V390" s="11"/>
      <c r="W390" s="1" t="s">
        <v>327</v>
      </c>
      <c r="X390" s="11">
        <v>130051</v>
      </c>
      <c r="Y390" s="1" t="s">
        <v>1280</v>
      </c>
      <c r="Z390" s="26" t="s">
        <v>13</v>
      </c>
      <c r="AA390" s="30" t="s">
        <v>2350</v>
      </c>
    </row>
    <row r="391" spans="1:27" x14ac:dyDescent="0.35">
      <c r="A391" s="5" t="s">
        <v>1817</v>
      </c>
      <c r="B391" s="36">
        <v>56944904904</v>
      </c>
      <c r="C391" s="14" t="s">
        <v>1268</v>
      </c>
      <c r="D391" s="37">
        <v>44544.686805555553</v>
      </c>
      <c r="E391" s="6" t="s">
        <v>1821</v>
      </c>
      <c r="F391" s="2" t="s">
        <v>1725</v>
      </c>
      <c r="G391" s="2" t="s">
        <v>1726</v>
      </c>
      <c r="H391" s="2"/>
      <c r="I391" s="2"/>
      <c r="J391" s="7">
        <f t="shared" ca="1" si="24"/>
        <v>44749</v>
      </c>
      <c r="K391" s="2"/>
      <c r="L391" s="2"/>
      <c r="M391" s="15" t="str">
        <f t="shared" si="25"/>
        <v>En Arriendo</v>
      </c>
      <c r="N391" s="2"/>
      <c r="O391" s="2" t="s">
        <v>246</v>
      </c>
      <c r="P391" s="1" t="e">
        <f>VLOOKUP(Q391,usuarios__5[#All],2,FALSE)</f>
        <v>#N/A</v>
      </c>
      <c r="Q391" s="2" t="s">
        <v>1724</v>
      </c>
      <c r="R391" s="2"/>
      <c r="S391" s="2" t="s">
        <v>1279</v>
      </c>
      <c r="T391" s="1" t="s">
        <v>2371</v>
      </c>
      <c r="U391" s="19"/>
      <c r="V391" s="19"/>
      <c r="W391" s="2" t="s">
        <v>327</v>
      </c>
      <c r="X391" s="19">
        <v>130051</v>
      </c>
      <c r="Y391" s="2" t="s">
        <v>1280</v>
      </c>
      <c r="Z391" s="21" t="s">
        <v>13</v>
      </c>
      <c r="AA391" s="30" t="s">
        <v>2350</v>
      </c>
    </row>
    <row r="392" spans="1:27" x14ac:dyDescent="0.35">
      <c r="A392" s="5" t="s">
        <v>1817</v>
      </c>
      <c r="B392" s="34">
        <v>56940293221</v>
      </c>
      <c r="C392" s="6" t="s">
        <v>1268</v>
      </c>
      <c r="D392" s="35">
        <v>42934.695833333331</v>
      </c>
      <c r="E392" s="6" t="s">
        <v>1821</v>
      </c>
      <c r="F392" s="1" t="s">
        <v>1727</v>
      </c>
      <c r="G392" s="1" t="s">
        <v>1728</v>
      </c>
      <c r="H392" s="1"/>
      <c r="I392" s="1"/>
      <c r="J392" s="7">
        <f t="shared" ca="1" si="24"/>
        <v>44749</v>
      </c>
      <c r="K392" s="1"/>
      <c r="L392" s="1"/>
      <c r="M392" s="7" t="str">
        <f t="shared" si="25"/>
        <v>En Arriendo</v>
      </c>
      <c r="N392" s="1"/>
      <c r="O392" s="1" t="s">
        <v>246</v>
      </c>
      <c r="P392" s="1" t="e">
        <f>VLOOKUP(Q392,usuarios__5[#All],2,FALSE)</f>
        <v>#N/A</v>
      </c>
      <c r="Q392" s="1" t="s">
        <v>813</v>
      </c>
      <c r="R392" s="1"/>
      <c r="S392" s="1" t="s">
        <v>809</v>
      </c>
      <c r="T392" s="1" t="s">
        <v>2365</v>
      </c>
      <c r="U392" s="11"/>
      <c r="V392" s="11"/>
      <c r="W392" s="1" t="s">
        <v>251</v>
      </c>
      <c r="X392" s="11">
        <v>130022</v>
      </c>
      <c r="Y392" s="1" t="s">
        <v>810</v>
      </c>
      <c r="Z392" s="12" t="s">
        <v>13</v>
      </c>
      <c r="AA392" s="30" t="s">
        <v>2350</v>
      </c>
    </row>
  </sheetData>
  <autoFilter ref="A1:AA392" xr:uid="{58D44C92-5964-49D9-9AB0-6F57803F7E48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FBA5-BF26-4435-963C-7F413F5DFBBF}">
  <dimension ref="A1:C67"/>
  <sheetViews>
    <sheetView workbookViewId="0">
      <selection activeCell="C1" sqref="C1"/>
    </sheetView>
  </sheetViews>
  <sheetFormatPr baseColWidth="10" defaultRowHeight="14.5" x14ac:dyDescent="0.35"/>
  <cols>
    <col min="1" max="1" width="14.08984375" bestFit="1" customWidth="1"/>
    <col min="2" max="2" width="36.08984375" bestFit="1" customWidth="1"/>
    <col min="3" max="3" width="46.1796875" bestFit="1" customWidth="1"/>
  </cols>
  <sheetData>
    <row r="1" spans="1:3" x14ac:dyDescent="0.35">
      <c r="A1" t="s">
        <v>2897</v>
      </c>
      <c r="B1" t="s">
        <v>3022</v>
      </c>
      <c r="C1" t="s">
        <v>3038</v>
      </c>
    </row>
    <row r="2" spans="1:3" x14ac:dyDescent="0.35">
      <c r="A2" t="s">
        <v>2898</v>
      </c>
      <c r="B2" t="s">
        <v>442</v>
      </c>
      <c r="C2" t="str">
        <f>_xlfn.CONCAT("'",A2,"','",B2,"'")</f>
        <v>'ACHRCG','ACHS RANCAGUA'</v>
      </c>
    </row>
    <row r="3" spans="1:3" x14ac:dyDescent="0.35">
      <c r="A3" t="s">
        <v>3020</v>
      </c>
      <c r="B3" t="s">
        <v>3021</v>
      </c>
      <c r="C3" t="str">
        <f t="shared" ref="C3:C66" si="0">_xlfn.CONCAT("'",A3,"','",B3,"'")</f>
        <v>'ADMANT','ADMINISTRACION ANTOFAGASTA'</v>
      </c>
    </row>
    <row r="4" spans="1:3" x14ac:dyDescent="0.35">
      <c r="A4" t="s">
        <v>3018</v>
      </c>
      <c r="B4" t="s">
        <v>3019</v>
      </c>
      <c r="C4" t="str">
        <f t="shared" si="0"/>
        <v>'ADMCNP','ADMINISTRACION CONCEPCION'</v>
      </c>
    </row>
    <row r="5" spans="1:3" x14ac:dyDescent="0.35">
      <c r="A5" t="s">
        <v>3016</v>
      </c>
      <c r="B5" t="s">
        <v>3017</v>
      </c>
      <c r="C5" t="str">
        <f t="shared" si="0"/>
        <v>'ADMRCG','ADMINISTRACION RANCAGUA'</v>
      </c>
    </row>
    <row r="6" spans="1:3" x14ac:dyDescent="0.35">
      <c r="A6" t="s">
        <v>3014</v>
      </c>
      <c r="B6" t="s">
        <v>3015</v>
      </c>
      <c r="C6" t="str">
        <f t="shared" si="0"/>
        <v>'ADMREN','ADMINISTRACION RENCA'</v>
      </c>
    </row>
    <row r="7" spans="1:3" x14ac:dyDescent="0.35">
      <c r="A7" t="s">
        <v>2904</v>
      </c>
      <c r="B7" t="s">
        <v>2903</v>
      </c>
      <c r="C7" t="str">
        <f t="shared" si="0"/>
        <v>'AGLREN','ANGLO AMERICAN LB'</v>
      </c>
    </row>
    <row r="8" spans="1:3" x14ac:dyDescent="0.35">
      <c r="A8" t="s">
        <v>2902</v>
      </c>
      <c r="B8" t="s">
        <v>2901</v>
      </c>
      <c r="C8" t="str">
        <f t="shared" si="0"/>
        <v>'AGMREN','ANGLO AMERICAN'</v>
      </c>
    </row>
    <row r="9" spans="1:3" x14ac:dyDescent="0.35">
      <c r="A9" t="s">
        <v>2900</v>
      </c>
      <c r="B9" t="s">
        <v>2899</v>
      </c>
      <c r="C9" t="str">
        <f t="shared" si="0"/>
        <v>'ALCREN','ALTO LAS CONDES'</v>
      </c>
    </row>
    <row r="10" spans="1:3" x14ac:dyDescent="0.35">
      <c r="A10" t="s">
        <v>2905</v>
      </c>
      <c r="B10" t="s">
        <v>2906</v>
      </c>
      <c r="C10" t="str">
        <f t="shared" si="0"/>
        <v>'ANLREN','ANGLO AMERICAN LT'</v>
      </c>
    </row>
    <row r="11" spans="1:3" x14ac:dyDescent="0.35">
      <c r="A11" t="s">
        <v>2907</v>
      </c>
      <c r="B11" t="s">
        <v>2908</v>
      </c>
      <c r="C11" t="str">
        <f t="shared" si="0"/>
        <v>'ANPANT','ANTEPUERTO PORTEZUELO'</v>
      </c>
    </row>
    <row r="12" spans="1:3" x14ac:dyDescent="0.35">
      <c r="A12" t="s">
        <v>2910</v>
      </c>
      <c r="B12" t="s">
        <v>2911</v>
      </c>
      <c r="C12" t="str">
        <f t="shared" si="0"/>
        <v>'CDNREN','CD NOVICIADO'</v>
      </c>
    </row>
    <row r="13" spans="1:3" x14ac:dyDescent="0.35">
      <c r="A13" t="s">
        <v>2912</v>
      </c>
      <c r="B13" t="s">
        <v>2913</v>
      </c>
      <c r="C13" t="str">
        <f t="shared" si="0"/>
        <v>'CDPREN','CD PARIS'</v>
      </c>
    </row>
    <row r="14" spans="1:3" x14ac:dyDescent="0.35">
      <c r="A14" t="s">
        <v>2914</v>
      </c>
      <c r="B14" t="s">
        <v>2915</v>
      </c>
      <c r="C14" t="str">
        <f t="shared" si="0"/>
        <v>'CDVREN','CD VESPUCIO'</v>
      </c>
    </row>
    <row r="15" spans="1:3" x14ac:dyDescent="0.35">
      <c r="A15" t="s">
        <v>2936</v>
      </c>
      <c r="B15" t="s">
        <v>2935</v>
      </c>
      <c r="C15" t="str">
        <f t="shared" si="0"/>
        <v>'CHUCAL','DIVISION CHUQUICAMATA'</v>
      </c>
    </row>
    <row r="16" spans="1:3" x14ac:dyDescent="0.35">
      <c r="A16" t="s">
        <v>2909</v>
      </c>
      <c r="B16" t="s">
        <v>2664</v>
      </c>
      <c r="C16" t="str">
        <f t="shared" si="0"/>
        <v>'CLAREN','CD LO AGUIRRE'</v>
      </c>
    </row>
    <row r="17" spans="1:3" x14ac:dyDescent="0.35">
      <c r="A17" t="s">
        <v>2917</v>
      </c>
      <c r="B17" t="s">
        <v>2916</v>
      </c>
      <c r="C17" t="str">
        <f t="shared" si="0"/>
        <v>'CMBCNP','CMPC - BUCALEMU'</v>
      </c>
    </row>
    <row r="18" spans="1:3" x14ac:dyDescent="0.35">
      <c r="A18" t="s">
        <v>2918</v>
      </c>
      <c r="B18" t="s">
        <v>2919</v>
      </c>
      <c r="C18" t="str">
        <f t="shared" si="0"/>
        <v>'CMCCNP','CMPC - CARTULINAS'</v>
      </c>
    </row>
    <row r="19" spans="1:3" x14ac:dyDescent="0.35">
      <c r="A19" t="s">
        <v>2924</v>
      </c>
      <c r="B19" t="s">
        <v>2925</v>
      </c>
      <c r="C19" t="str">
        <f t="shared" si="0"/>
        <v>'CMFCNP','CMPC - SANTA FE'</v>
      </c>
    </row>
    <row r="20" spans="1:3" x14ac:dyDescent="0.35">
      <c r="A20" t="s">
        <v>2920</v>
      </c>
      <c r="B20" t="s">
        <v>2921</v>
      </c>
      <c r="C20" t="str">
        <f t="shared" si="0"/>
        <v>'CMLCNP','CMPC - LAJA'</v>
      </c>
    </row>
    <row r="21" spans="1:3" x14ac:dyDescent="0.35">
      <c r="A21" t="s">
        <v>2922</v>
      </c>
      <c r="B21" t="s">
        <v>2923</v>
      </c>
      <c r="C21" t="str">
        <f t="shared" si="0"/>
        <v>'CMPCNP','CMPC - PACIFICO'</v>
      </c>
    </row>
    <row r="22" spans="1:3" x14ac:dyDescent="0.35">
      <c r="A22" t="s">
        <v>2926</v>
      </c>
      <c r="B22" t="s">
        <v>2826</v>
      </c>
      <c r="C22" t="str">
        <f t="shared" si="0"/>
        <v>'CMVCNP','CMPC ARAUCO VALDIVIA'</v>
      </c>
    </row>
    <row r="23" spans="1:3" x14ac:dyDescent="0.35">
      <c r="A23" t="s">
        <v>2927</v>
      </c>
      <c r="B23" t="s">
        <v>2928</v>
      </c>
      <c r="C23" t="str">
        <f t="shared" si="0"/>
        <v>'COCREN','COSTANERA CENTER'</v>
      </c>
    </row>
    <row r="24" spans="1:3" x14ac:dyDescent="0.35">
      <c r="A24" t="s">
        <v>2934</v>
      </c>
      <c r="B24" t="s">
        <v>2933</v>
      </c>
      <c r="C24" t="str">
        <f t="shared" si="0"/>
        <v>'DCARCG','DET COLON ALTO'</v>
      </c>
    </row>
    <row r="25" spans="1:3" x14ac:dyDescent="0.35">
      <c r="A25" t="s">
        <v>2932</v>
      </c>
      <c r="B25" t="s">
        <v>2931</v>
      </c>
      <c r="C25" t="str">
        <f t="shared" si="0"/>
        <v>'DCHCAL','DCH ACEITES'</v>
      </c>
    </row>
    <row r="26" spans="1:3" x14ac:dyDescent="0.35">
      <c r="A26" t="s">
        <v>2929</v>
      </c>
      <c r="B26" t="s">
        <v>2930</v>
      </c>
      <c r="C26" t="str">
        <f t="shared" si="0"/>
        <v>'DETRCG','DIVISION EL TENIENTE'</v>
      </c>
    </row>
    <row r="27" spans="1:3" x14ac:dyDescent="0.35">
      <c r="A27" t="s">
        <v>2938</v>
      </c>
      <c r="B27" t="s">
        <v>2937</v>
      </c>
      <c r="C27" t="str">
        <f t="shared" si="0"/>
        <v>'DMHCAL','DIVISION MINISTRO HALES'</v>
      </c>
    </row>
    <row r="28" spans="1:3" x14ac:dyDescent="0.35">
      <c r="A28" t="s">
        <v>2940</v>
      </c>
      <c r="B28" t="s">
        <v>2939</v>
      </c>
      <c r="C28" t="str">
        <f t="shared" si="0"/>
        <v>'ECEREN','EASTON CENTER'</v>
      </c>
    </row>
    <row r="29" spans="1:3" x14ac:dyDescent="0.35">
      <c r="A29" t="s">
        <v>2949</v>
      </c>
      <c r="B29" t="s">
        <v>2950</v>
      </c>
      <c r="C29" t="str">
        <f t="shared" si="0"/>
        <v>'ERLCNP','ENAEX RIO LOA'</v>
      </c>
    </row>
    <row r="30" spans="1:3" x14ac:dyDescent="0.35">
      <c r="A30" t="s">
        <v>2941</v>
      </c>
      <c r="B30" t="s">
        <v>2942</v>
      </c>
      <c r="C30" t="str">
        <f t="shared" si="0"/>
        <v>'EXAANT','ENAEX ANTOFAGASTA'</v>
      </c>
    </row>
    <row r="31" spans="1:3" x14ac:dyDescent="0.35">
      <c r="A31" t="s">
        <v>2943</v>
      </c>
      <c r="B31" t="s">
        <v>2944</v>
      </c>
      <c r="C31" t="str">
        <f t="shared" si="0"/>
        <v>'EXCCAL','ENAEX CHUQUICAMATA'</v>
      </c>
    </row>
    <row r="32" spans="1:3" x14ac:dyDescent="0.35">
      <c r="A32" t="s">
        <v>2945</v>
      </c>
      <c r="B32" t="s">
        <v>2946</v>
      </c>
      <c r="C32" t="str">
        <f t="shared" si="0"/>
        <v>'EXMANT','ENAEX MEJILLONES'</v>
      </c>
    </row>
    <row r="33" spans="1:3" x14ac:dyDescent="0.35">
      <c r="A33" t="s">
        <v>2948</v>
      </c>
      <c r="B33" t="s">
        <v>2947</v>
      </c>
      <c r="C33" t="str">
        <f t="shared" si="0"/>
        <v>'EXPANT','ENAEX PRILLEX'</v>
      </c>
    </row>
    <row r="34" spans="1:3" x14ac:dyDescent="0.35">
      <c r="A34" t="s">
        <v>2951</v>
      </c>
      <c r="B34" t="s">
        <v>1072</v>
      </c>
      <c r="C34" t="str">
        <f t="shared" si="0"/>
        <v>'FUCCAL','FUCO'</v>
      </c>
    </row>
    <row r="35" spans="1:3" x14ac:dyDescent="0.35">
      <c r="A35" t="s">
        <v>2952</v>
      </c>
      <c r="B35" t="s">
        <v>2953</v>
      </c>
      <c r="C35" t="str">
        <f t="shared" si="0"/>
        <v>'FUTRCG','FUNDICION TALLERES'</v>
      </c>
    </row>
    <row r="36" spans="1:3" x14ac:dyDescent="0.35">
      <c r="A36" t="s">
        <v>2954</v>
      </c>
      <c r="B36" t="s">
        <v>2955</v>
      </c>
      <c r="C36" t="str">
        <f t="shared" si="0"/>
        <v>'ICHCNP','INACAP CHILLAN'</v>
      </c>
    </row>
    <row r="37" spans="1:3" x14ac:dyDescent="0.35">
      <c r="A37" t="s">
        <v>2956</v>
      </c>
      <c r="B37" t="s">
        <v>2957</v>
      </c>
      <c r="C37" t="str">
        <f t="shared" si="0"/>
        <v>'IRARCG','INACAP RANCAGUA'</v>
      </c>
    </row>
    <row r="38" spans="1:3" x14ac:dyDescent="0.35">
      <c r="A38" t="s">
        <v>2958</v>
      </c>
      <c r="B38" t="s">
        <v>2959</v>
      </c>
      <c r="C38" t="str">
        <f t="shared" si="0"/>
        <v>'JUCREN','JUMBO COSTANERA'</v>
      </c>
    </row>
    <row r="39" spans="1:3" x14ac:dyDescent="0.35">
      <c r="A39" t="s">
        <v>2961</v>
      </c>
      <c r="B39" t="s">
        <v>2960</v>
      </c>
      <c r="C39" t="str">
        <f t="shared" si="0"/>
        <v>'LICCNP','LICANCEL'</v>
      </c>
    </row>
    <row r="40" spans="1:3" x14ac:dyDescent="0.35">
      <c r="A40" t="s">
        <v>2963</v>
      </c>
      <c r="B40" t="s">
        <v>2962</v>
      </c>
      <c r="C40" t="str">
        <f t="shared" si="0"/>
        <v>'MAPREN','MALL PLAZA'</v>
      </c>
    </row>
    <row r="41" spans="1:3" x14ac:dyDescent="0.35">
      <c r="A41" t="s">
        <v>2983</v>
      </c>
      <c r="B41" t="s">
        <v>2984</v>
      </c>
      <c r="C41" t="str">
        <f t="shared" si="0"/>
        <v>'MCOANT','MINERA ESCONDIDA - CONCENTRADORAS'</v>
      </c>
    </row>
    <row r="42" spans="1:3" x14ac:dyDescent="0.35">
      <c r="A42" t="s">
        <v>2981</v>
      </c>
      <c r="B42" t="s">
        <v>2982</v>
      </c>
      <c r="C42" t="str">
        <f t="shared" si="0"/>
        <v>'MECANT','MINERA ESCONDIDA - CATODOS'</v>
      </c>
    </row>
    <row r="43" spans="1:3" x14ac:dyDescent="0.35">
      <c r="A43" t="s">
        <v>2980</v>
      </c>
      <c r="B43" t="s">
        <v>1441</v>
      </c>
      <c r="C43" t="str">
        <f t="shared" si="0"/>
        <v>'MMDRCG','MI MAGA DET'</v>
      </c>
    </row>
    <row r="44" spans="1:3" x14ac:dyDescent="0.35">
      <c r="A44" t="s">
        <v>2964</v>
      </c>
      <c r="B44" t="s">
        <v>2965</v>
      </c>
      <c r="C44" t="str">
        <f t="shared" si="0"/>
        <v>'MPAREN','MALL PLAZA ALAMEDA'</v>
      </c>
    </row>
    <row r="45" spans="1:3" x14ac:dyDescent="0.35">
      <c r="A45" t="s">
        <v>2966</v>
      </c>
      <c r="B45" t="s">
        <v>2967</v>
      </c>
      <c r="C45" t="str">
        <f t="shared" si="0"/>
        <v>'MPBCNP','MALL PLAZA BIO BIO'</v>
      </c>
    </row>
    <row r="46" spans="1:3" x14ac:dyDescent="0.35">
      <c r="A46" t="s">
        <v>2968</v>
      </c>
      <c r="B46" t="s">
        <v>2969</v>
      </c>
      <c r="C46" t="str">
        <f t="shared" si="0"/>
        <v>'MPIREN','MALL PLAZA INDEPENDENCIA'</v>
      </c>
    </row>
    <row r="47" spans="1:3" x14ac:dyDescent="0.35">
      <c r="A47" t="s">
        <v>2970</v>
      </c>
      <c r="B47" t="s">
        <v>2971</v>
      </c>
      <c r="C47" t="str">
        <f t="shared" si="0"/>
        <v>'MPLCNP','MALL PLAZA LOS ANGELES'</v>
      </c>
    </row>
    <row r="48" spans="1:3" x14ac:dyDescent="0.35">
      <c r="A48" t="s">
        <v>2972</v>
      </c>
      <c r="B48" t="s">
        <v>2973</v>
      </c>
      <c r="C48" t="str">
        <f t="shared" si="0"/>
        <v>'MPOREN','MALL PLAZA OESTE'</v>
      </c>
    </row>
    <row r="49" spans="1:3" x14ac:dyDescent="0.35">
      <c r="A49" t="s">
        <v>2974</v>
      </c>
      <c r="B49" t="s">
        <v>2975</v>
      </c>
      <c r="C49" t="str">
        <f t="shared" si="0"/>
        <v>'MPSREN','MALL PLAZA SUR'</v>
      </c>
    </row>
    <row r="50" spans="1:3" x14ac:dyDescent="0.35">
      <c r="A50" t="s">
        <v>2978</v>
      </c>
      <c r="B50" t="s">
        <v>2979</v>
      </c>
      <c r="C50" t="str">
        <f t="shared" si="0"/>
        <v>'MPTCNP','MALL PLAZA TREBOL'</v>
      </c>
    </row>
    <row r="51" spans="1:3" x14ac:dyDescent="0.35">
      <c r="A51" t="s">
        <v>2976</v>
      </c>
      <c r="B51" t="s">
        <v>2977</v>
      </c>
      <c r="C51" t="str">
        <f t="shared" si="0"/>
        <v>'MPTREN','MALL PLAZA TOBALABA'</v>
      </c>
    </row>
    <row r="52" spans="1:3" x14ac:dyDescent="0.35">
      <c r="A52" t="s">
        <v>2985</v>
      </c>
      <c r="B52" t="s">
        <v>2986</v>
      </c>
      <c r="C52" t="str">
        <f t="shared" si="0"/>
        <v>'OGCRCG','OFICINA GA CAPACITACION'</v>
      </c>
    </row>
    <row r="53" spans="1:3" x14ac:dyDescent="0.35">
      <c r="A53" t="s">
        <v>2994</v>
      </c>
      <c r="B53" t="s">
        <v>2995</v>
      </c>
      <c r="C53" t="str">
        <f t="shared" si="0"/>
        <v>'OLPANT','ORICA LA PORTADA'</v>
      </c>
    </row>
    <row r="54" spans="1:3" x14ac:dyDescent="0.35">
      <c r="A54" t="s">
        <v>3000</v>
      </c>
      <c r="B54" t="s">
        <v>2998</v>
      </c>
      <c r="C54" t="str">
        <f t="shared" si="0"/>
        <v>'OMEANT','ORICA MEJILLONES'</v>
      </c>
    </row>
    <row r="55" spans="1:3" x14ac:dyDescent="0.35">
      <c r="A55" t="s">
        <v>2992</v>
      </c>
      <c r="B55" t="s">
        <v>2991</v>
      </c>
      <c r="C55" t="str">
        <f t="shared" si="0"/>
        <v>'OMIRCG','OPERACIONES MINERAS'</v>
      </c>
    </row>
    <row r="56" spans="1:3" x14ac:dyDescent="0.35">
      <c r="A56" t="s">
        <v>2987</v>
      </c>
      <c r="B56" t="s">
        <v>2988</v>
      </c>
      <c r="C56" t="str">
        <f t="shared" si="0"/>
        <v>'OPMREN','OFICINA PADRE MARIANO'</v>
      </c>
    </row>
    <row r="57" spans="1:3" x14ac:dyDescent="0.35">
      <c r="A57" t="s">
        <v>2999</v>
      </c>
      <c r="B57" t="s">
        <v>2993</v>
      </c>
      <c r="C57" t="str">
        <f t="shared" si="0"/>
        <v>'ORIREN','ORICA EHM'</v>
      </c>
    </row>
    <row r="58" spans="1:3" x14ac:dyDescent="0.35">
      <c r="A58" t="s">
        <v>2996</v>
      </c>
      <c r="B58" t="s">
        <v>2997</v>
      </c>
      <c r="C58" t="str">
        <f t="shared" si="0"/>
        <v>'ORLREN','ORICA LAMPA'</v>
      </c>
    </row>
    <row r="59" spans="1:3" x14ac:dyDescent="0.35">
      <c r="A59" t="s">
        <v>2989</v>
      </c>
      <c r="B59" t="s">
        <v>2990</v>
      </c>
      <c r="C59" t="str">
        <f t="shared" si="0"/>
        <v>'OVMREN','OFICINA VINA DEL MAR'</v>
      </c>
    </row>
    <row r="60" spans="1:3" x14ac:dyDescent="0.35">
      <c r="A60" t="s">
        <v>3001</v>
      </c>
      <c r="B60" t="s">
        <v>3002</v>
      </c>
      <c r="C60" t="str">
        <f t="shared" si="0"/>
        <v>'PLHREN','PORTAL LA DEHESA'</v>
      </c>
    </row>
    <row r="61" spans="1:3" x14ac:dyDescent="0.35">
      <c r="A61" t="s">
        <v>3003</v>
      </c>
      <c r="B61" t="s">
        <v>2592</v>
      </c>
      <c r="C61" t="str">
        <f t="shared" si="0"/>
        <v>'PNNREN','PORTAL NUNOA'</v>
      </c>
    </row>
    <row r="62" spans="1:3" x14ac:dyDescent="0.35">
      <c r="A62" t="s">
        <v>3004</v>
      </c>
      <c r="B62" t="s">
        <v>3005</v>
      </c>
      <c r="C62" t="str">
        <f t="shared" si="0"/>
        <v>'PRARCG','PORTAL RANCAGUA'</v>
      </c>
    </row>
    <row r="63" spans="1:3" x14ac:dyDescent="0.35">
      <c r="A63" t="s">
        <v>3007</v>
      </c>
      <c r="B63" t="s">
        <v>3006</v>
      </c>
      <c r="C63" t="str">
        <f t="shared" si="0"/>
        <v>'PUSCAL','PUERTO SECO'</v>
      </c>
    </row>
    <row r="64" spans="1:3" x14ac:dyDescent="0.35">
      <c r="A64" t="s">
        <v>3009</v>
      </c>
      <c r="B64" t="s">
        <v>3008</v>
      </c>
      <c r="C64" t="str">
        <f t="shared" si="0"/>
        <v>'RATCAL','RADOMIRO TOMIC'</v>
      </c>
    </row>
    <row r="65" spans="1:3" x14ac:dyDescent="0.35">
      <c r="A65" t="s">
        <v>3010</v>
      </c>
      <c r="B65" t="s">
        <v>390</v>
      </c>
      <c r="C65" t="str">
        <f t="shared" si="0"/>
        <v>'SITANT','SITRANS'</v>
      </c>
    </row>
    <row r="66" spans="1:3" x14ac:dyDescent="0.35">
      <c r="A66" t="s">
        <v>3011</v>
      </c>
      <c r="B66" t="s">
        <v>3012</v>
      </c>
      <c r="C66" t="str">
        <f t="shared" si="0"/>
        <v>'UACCNP','UNIVERSIDAD AUTONOMA DE CHILE'</v>
      </c>
    </row>
    <row r="67" spans="1:3" x14ac:dyDescent="0.35">
      <c r="A67" t="s">
        <v>3013</v>
      </c>
      <c r="B67" t="s">
        <v>2665</v>
      </c>
      <c r="C67" t="str">
        <f t="shared" ref="C67" si="1">_xlfn.CONCAT("'",A67,"','",B67,"'")</f>
        <v>'VERANT','VERALLIA'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D3EF-B1BA-4FB1-90F3-CF814E19FA01}">
  <dimension ref="A1:C63"/>
  <sheetViews>
    <sheetView workbookViewId="0">
      <selection activeCell="C1" sqref="C1"/>
    </sheetView>
  </sheetViews>
  <sheetFormatPr baseColWidth="10" defaultRowHeight="14.5" x14ac:dyDescent="0.35"/>
  <cols>
    <col min="2" max="2" width="47.26953125" bestFit="1" customWidth="1"/>
    <col min="3" max="3" width="55.6328125" bestFit="1" customWidth="1"/>
  </cols>
  <sheetData>
    <row r="1" spans="1:3" x14ac:dyDescent="0.35">
      <c r="A1" t="s">
        <v>3037</v>
      </c>
      <c r="B1" t="s">
        <v>3022</v>
      </c>
      <c r="C1" t="s">
        <v>3024</v>
      </c>
    </row>
    <row r="2" spans="1:3" x14ac:dyDescent="0.35">
      <c r="A2">
        <v>10003</v>
      </c>
      <c r="B2" t="s">
        <v>3028</v>
      </c>
      <c r="C2" t="str">
        <f>_xlfn.CONCAT("'",A2,"','",B2,"'")</f>
        <v>'10003','GA CAPACITACION'</v>
      </c>
    </row>
    <row r="3" spans="1:3" x14ac:dyDescent="0.35">
      <c r="A3">
        <v>20001</v>
      </c>
      <c r="B3" t="s">
        <v>2694</v>
      </c>
      <c r="C3" t="str">
        <f t="shared" ref="C3:C63" si="0">_xlfn.CONCAT("'",A3,"','",B3,"'")</f>
        <v>'20001','GERENCIA GENERAL'</v>
      </c>
    </row>
    <row r="4" spans="1:3" x14ac:dyDescent="0.35">
      <c r="A4">
        <v>30001</v>
      </c>
      <c r="B4" t="s">
        <v>3030</v>
      </c>
      <c r="C4" t="str">
        <f t="shared" si="0"/>
        <v>'30001','OPERACIONES MINERIA E INDUSTRIAL'</v>
      </c>
    </row>
    <row r="5" spans="1:3" x14ac:dyDescent="0.35">
      <c r="A5">
        <v>40001</v>
      </c>
      <c r="B5" t="s">
        <v>3029</v>
      </c>
      <c r="C5" t="str">
        <f t="shared" si="0"/>
        <v>'40001','OPERACIONES FACILITY'</v>
      </c>
    </row>
    <row r="6" spans="1:3" x14ac:dyDescent="0.35">
      <c r="A6">
        <v>50001</v>
      </c>
      <c r="B6" t="s">
        <v>3031</v>
      </c>
      <c r="C6" t="str">
        <f t="shared" si="0"/>
        <v>'50001','PREVENCION DE RIESGO'</v>
      </c>
    </row>
    <row r="7" spans="1:3" x14ac:dyDescent="0.35">
      <c r="A7">
        <v>60001</v>
      </c>
      <c r="B7" t="s">
        <v>2412</v>
      </c>
      <c r="C7" t="str">
        <f t="shared" si="0"/>
        <v>'60001','CONTROL DE GESTION'</v>
      </c>
    </row>
    <row r="8" spans="1:3" x14ac:dyDescent="0.35">
      <c r="A8">
        <v>70001</v>
      </c>
      <c r="B8" t="s">
        <v>3033</v>
      </c>
      <c r="C8" t="str">
        <f t="shared" si="0"/>
        <v>'70001','RECURSOS HUMANOS MINERIA E INDUSTRIAL'</v>
      </c>
    </row>
    <row r="9" spans="1:3" x14ac:dyDescent="0.35">
      <c r="A9">
        <v>80002</v>
      </c>
      <c r="B9" t="s">
        <v>3032</v>
      </c>
      <c r="C9" t="str">
        <f t="shared" si="0"/>
        <v>'80002','RECURSOS HUMANOS FACILITY'</v>
      </c>
    </row>
    <row r="10" spans="1:3" x14ac:dyDescent="0.35">
      <c r="A10">
        <v>90001</v>
      </c>
      <c r="B10" t="s">
        <v>3023</v>
      </c>
      <c r="C10" t="str">
        <f t="shared" si="0"/>
        <v>'90001','ADMINISTRACION Y FINANZAS'</v>
      </c>
    </row>
    <row r="11" spans="1:3" x14ac:dyDescent="0.35">
      <c r="A11">
        <v>100001</v>
      </c>
      <c r="B11" t="s">
        <v>3027</v>
      </c>
      <c r="C11" t="str">
        <f t="shared" si="0"/>
        <v>'100001','COMPRAS Y ABASTECIMIENTO'</v>
      </c>
    </row>
    <row r="12" spans="1:3" x14ac:dyDescent="0.35">
      <c r="A12">
        <v>110001</v>
      </c>
      <c r="B12" t="s">
        <v>3034</v>
      </c>
      <c r="C12" t="str">
        <f t="shared" si="0"/>
        <v>'110001','TECNOLOGIA DE LA INFORMACION'</v>
      </c>
    </row>
    <row r="13" spans="1:3" x14ac:dyDescent="0.35">
      <c r="A13">
        <v>120001</v>
      </c>
      <c r="B13" t="s">
        <v>57</v>
      </c>
      <c r="C13" t="str">
        <f t="shared" si="0"/>
        <v>'120001','SCL MALL PLAZA OESTE'</v>
      </c>
    </row>
    <row r="14" spans="1:3" x14ac:dyDescent="0.35">
      <c r="A14">
        <v>120002</v>
      </c>
      <c r="B14" t="s">
        <v>121</v>
      </c>
      <c r="C14" t="str">
        <f t="shared" si="0"/>
        <v>'120002','SCL MALL PLAZA SUR'</v>
      </c>
    </row>
    <row r="15" spans="1:3" x14ac:dyDescent="0.35">
      <c r="A15">
        <v>120003</v>
      </c>
      <c r="B15" t="s">
        <v>30</v>
      </c>
      <c r="C15" t="str">
        <f t="shared" si="0"/>
        <v>'120003','SCL MALL PLAZA ALAMEDA'</v>
      </c>
    </row>
    <row r="16" spans="1:3" x14ac:dyDescent="0.35">
      <c r="A16">
        <v>120004</v>
      </c>
      <c r="B16" t="s">
        <v>207</v>
      </c>
      <c r="C16" t="str">
        <f t="shared" si="0"/>
        <v>'120004','SCL MALL PLAZA TOBALABA'</v>
      </c>
    </row>
    <row r="17" spans="1:3" x14ac:dyDescent="0.35">
      <c r="A17">
        <v>120005</v>
      </c>
      <c r="B17" t="s">
        <v>81</v>
      </c>
      <c r="C17" t="str">
        <f t="shared" si="0"/>
        <v>'120005','CM MALL PLAZA EL TREBOL'</v>
      </c>
    </row>
    <row r="18" spans="1:3" x14ac:dyDescent="0.35">
      <c r="A18">
        <v>120006</v>
      </c>
      <c r="B18" t="s">
        <v>337</v>
      </c>
      <c r="C18" t="str">
        <f t="shared" si="0"/>
        <v>'120006','CM MALL PLAZA BIO-BIO'</v>
      </c>
    </row>
    <row r="19" spans="1:3" x14ac:dyDescent="0.35">
      <c r="A19">
        <v>120007</v>
      </c>
      <c r="B19" t="s">
        <v>37</v>
      </c>
      <c r="C19" t="str">
        <f t="shared" si="0"/>
        <v>'120007','CM MALL PLAZA LOS ANGELES'</v>
      </c>
    </row>
    <row r="20" spans="1:3" x14ac:dyDescent="0.35">
      <c r="A20">
        <v>120011</v>
      </c>
      <c r="B20" t="s">
        <v>328</v>
      </c>
      <c r="C20" t="str">
        <f t="shared" si="0"/>
        <v>'120011','SCL CD NOVICIADO (N725)'</v>
      </c>
    </row>
    <row r="21" spans="1:3" x14ac:dyDescent="0.35">
      <c r="A21">
        <v>120012</v>
      </c>
      <c r="B21" t="s">
        <v>866</v>
      </c>
      <c r="C21" t="str">
        <f t="shared" si="0"/>
        <v>'120012','SCL CD VESPUCIO (N598)'</v>
      </c>
    </row>
    <row r="22" spans="1:3" x14ac:dyDescent="0.35">
      <c r="A22">
        <v>120013</v>
      </c>
      <c r="B22" t="s">
        <v>18</v>
      </c>
      <c r="C22" t="str">
        <f t="shared" si="0"/>
        <v>'120013','SCL CD LO AGUIRRE (N641)'</v>
      </c>
    </row>
    <row r="23" spans="1:3" x14ac:dyDescent="0.35">
      <c r="A23">
        <v>120014</v>
      </c>
      <c r="B23" t="s">
        <v>435</v>
      </c>
      <c r="C23" t="str">
        <f t="shared" si="0"/>
        <v>'120014','SCL L&amp;D PARIS (P580 - P574)'</v>
      </c>
    </row>
    <row r="24" spans="1:3" x14ac:dyDescent="0.35">
      <c r="A24">
        <v>120041</v>
      </c>
      <c r="B24" t="s">
        <v>133</v>
      </c>
      <c r="C24" t="str">
        <f t="shared" si="0"/>
        <v>'120041','SCL SISA INDEPENDENCIA (N802)'</v>
      </c>
    </row>
    <row r="25" spans="1:3" x14ac:dyDescent="0.35">
      <c r="A25">
        <v>120086</v>
      </c>
      <c r="B25" t="s">
        <v>620</v>
      </c>
      <c r="C25" t="str">
        <f t="shared" si="0"/>
        <v>'120086','SCL JUMBO COSTANERA CENTER (J511)'</v>
      </c>
    </row>
    <row r="26" spans="1:3" x14ac:dyDescent="0.35">
      <c r="A26">
        <v>120101</v>
      </c>
      <c r="B26" t="s">
        <v>400</v>
      </c>
      <c r="C26" t="str">
        <f t="shared" si="0"/>
        <v>'120101','SCL ALTO LAS CONDES (S502)'</v>
      </c>
    </row>
    <row r="27" spans="1:3" x14ac:dyDescent="0.35">
      <c r="A27">
        <v>120102</v>
      </c>
      <c r="B27" t="s">
        <v>50</v>
      </c>
      <c r="C27" t="str">
        <f t="shared" si="0"/>
        <v>'120102','SCL COSTANERA CENTER (S515)'</v>
      </c>
    </row>
    <row r="28" spans="1:3" x14ac:dyDescent="0.35">
      <c r="A28">
        <v>120103</v>
      </c>
      <c r="B28" t="s">
        <v>420</v>
      </c>
      <c r="C28" t="str">
        <f t="shared" si="0"/>
        <v>'120103','SCL PORTAL LA DEHESA (S514)'</v>
      </c>
    </row>
    <row r="29" spans="1:3" x14ac:dyDescent="0.35">
      <c r="A29">
        <v>120104</v>
      </c>
      <c r="B29" t="s">
        <v>415</v>
      </c>
      <c r="C29" t="str">
        <f t="shared" si="0"/>
        <v>'120104','SCL PORTAL ÑUÑOA (S779)'</v>
      </c>
    </row>
    <row r="30" spans="1:3" x14ac:dyDescent="0.35">
      <c r="A30">
        <v>120109</v>
      </c>
      <c r="B30" t="s">
        <v>92</v>
      </c>
      <c r="C30" t="str">
        <f t="shared" si="0"/>
        <v>'120109','CM PORTAL RANCAGUA (S504)'</v>
      </c>
    </row>
    <row r="31" spans="1:3" x14ac:dyDescent="0.35">
      <c r="A31">
        <v>120166</v>
      </c>
      <c r="B31" t="s">
        <v>443</v>
      </c>
      <c r="C31" t="str">
        <f t="shared" si="0"/>
        <v>'120166','SCL ACHS - PARQUE LAS AMERICAS'</v>
      </c>
    </row>
    <row r="32" spans="1:3" x14ac:dyDescent="0.35">
      <c r="A32">
        <v>120179</v>
      </c>
      <c r="B32" t="s">
        <v>63</v>
      </c>
      <c r="C32" t="str">
        <f t="shared" si="0"/>
        <v>'120179','SCL EASTON CENTER'</v>
      </c>
    </row>
    <row r="33" spans="1:3" x14ac:dyDescent="0.35">
      <c r="A33">
        <v>120182</v>
      </c>
      <c r="B33" t="s">
        <v>116</v>
      </c>
      <c r="C33" t="str">
        <f t="shared" si="0"/>
        <v>'120182','ANF ORICA LAMPA'</v>
      </c>
    </row>
    <row r="34" spans="1:3" x14ac:dyDescent="0.35">
      <c r="A34">
        <v>120183</v>
      </c>
      <c r="B34" t="s">
        <v>533</v>
      </c>
      <c r="C34" t="str">
        <f t="shared" si="0"/>
        <v>'120183','ANF ORICA LA PORTADA (VIGILANCIA)'</v>
      </c>
    </row>
    <row r="35" spans="1:3" x14ac:dyDescent="0.35">
      <c r="A35">
        <v>120185</v>
      </c>
      <c r="B35" t="s">
        <v>538</v>
      </c>
      <c r="C35" t="str">
        <f t="shared" si="0"/>
        <v>'120185','ANF ORICA NUDO URIBE (VIGILANCIA)'</v>
      </c>
    </row>
    <row r="36" spans="1:3" x14ac:dyDescent="0.35">
      <c r="A36">
        <v>120187</v>
      </c>
      <c r="B36" t="s">
        <v>281</v>
      </c>
      <c r="C36" t="str">
        <f t="shared" si="0"/>
        <v>'120187','ANF ORICA MEJILLONES (VIGILANCIA)'</v>
      </c>
    </row>
    <row r="37" spans="1:3" x14ac:dyDescent="0.35">
      <c r="A37">
        <v>120200</v>
      </c>
      <c r="B37" t="s">
        <v>391</v>
      </c>
      <c r="C37" t="str">
        <f t="shared" si="0"/>
        <v>'120200','ANF SITRANS - LA NEGRA (VIGILANCIA)'</v>
      </c>
    </row>
    <row r="38" spans="1:3" x14ac:dyDescent="0.35">
      <c r="A38">
        <v>120201</v>
      </c>
      <c r="B38" t="s">
        <v>3025</v>
      </c>
      <c r="C38" t="str">
        <f t="shared" si="0"/>
        <v>'120201','ANF ENAEX - PLANTA PRILLEX MEJILLONES (VIGILANCIA)'</v>
      </c>
    </row>
    <row r="39" spans="1:3" x14ac:dyDescent="0.35">
      <c r="A39">
        <v>120202</v>
      </c>
      <c r="B39" t="s">
        <v>3026</v>
      </c>
      <c r="C39" t="str">
        <f t="shared" si="0"/>
        <v>'120202','ANF ENAEX - PLANTA RIO LOA - CALAMA (VIGILANCIA)'</v>
      </c>
    </row>
    <row r="40" spans="1:3" x14ac:dyDescent="0.35">
      <c r="A40">
        <v>120204</v>
      </c>
      <c r="B40" t="s">
        <v>626</v>
      </c>
      <c r="C40" t="str">
        <f t="shared" si="0"/>
        <v>'120204','ANF ENAEX - CHUQUICAMATA'</v>
      </c>
    </row>
    <row r="41" spans="1:3" x14ac:dyDescent="0.35">
      <c r="A41">
        <v>120207</v>
      </c>
      <c r="B41" t="s">
        <v>195</v>
      </c>
      <c r="C41" t="str">
        <f t="shared" si="0"/>
        <v>'120207','ANF ANTEPUERTO PORTEZUELO'</v>
      </c>
    </row>
    <row r="42" spans="1:3" x14ac:dyDescent="0.35">
      <c r="A42">
        <v>120219</v>
      </c>
      <c r="B42" t="s">
        <v>231</v>
      </c>
      <c r="C42" t="str">
        <f t="shared" si="0"/>
        <v>'120219','CM INACAP - RANCAGUA (VIGILANCIA)'</v>
      </c>
    </row>
    <row r="43" spans="1:3" x14ac:dyDescent="0.35">
      <c r="A43">
        <v>120221</v>
      </c>
      <c r="B43" t="s">
        <v>146</v>
      </c>
      <c r="C43" t="str">
        <f t="shared" si="0"/>
        <v>'120221','CM INACAP - CHILLAN (VIGILANACIA)'</v>
      </c>
    </row>
    <row r="44" spans="1:3" x14ac:dyDescent="0.35">
      <c r="A44">
        <v>120225</v>
      </c>
      <c r="B44" t="s">
        <v>23</v>
      </c>
      <c r="C44" t="str">
        <f t="shared" si="0"/>
        <v>'120225','CM VERALLIA PLANTA ROSARIO'</v>
      </c>
    </row>
    <row r="45" spans="1:3" x14ac:dyDescent="0.35">
      <c r="A45">
        <v>120227</v>
      </c>
      <c r="B45" t="s">
        <v>69</v>
      </c>
      <c r="C45" t="str">
        <f t="shared" si="0"/>
        <v>'120227','CM UNIV. AUTONOMA DE TEMUCO'</v>
      </c>
    </row>
    <row r="46" spans="1:3" x14ac:dyDescent="0.35">
      <c r="A46">
        <v>130001</v>
      </c>
      <c r="B46" t="s">
        <v>960</v>
      </c>
      <c r="C46" t="str">
        <f t="shared" si="0"/>
        <v>'130001','CM TALLERES'</v>
      </c>
    </row>
    <row r="47" spans="1:3" x14ac:dyDescent="0.35">
      <c r="A47">
        <v>130003</v>
      </c>
      <c r="B47" t="s">
        <v>1289</v>
      </c>
      <c r="C47" t="str">
        <f t="shared" si="0"/>
        <v>'130003','CM CELULOSA ARAUCO VALDIVIA'</v>
      </c>
    </row>
    <row r="48" spans="1:3" x14ac:dyDescent="0.35">
      <c r="A48">
        <v>130010</v>
      </c>
      <c r="B48" t="s">
        <v>1513</v>
      </c>
      <c r="C48" t="str">
        <f t="shared" si="0"/>
        <v>'130010','CM GERENCIA PLANTA TENIENTE'</v>
      </c>
    </row>
    <row r="49" spans="1:3" x14ac:dyDescent="0.35">
      <c r="A49">
        <v>130012</v>
      </c>
      <c r="B49" t="s">
        <v>980</v>
      </c>
      <c r="C49" t="str">
        <f t="shared" si="0"/>
        <v>'130012','CM CMPC - MADERAS BUCALEMU'</v>
      </c>
    </row>
    <row r="50" spans="1:3" x14ac:dyDescent="0.35">
      <c r="A50">
        <v>130018</v>
      </c>
      <c r="B50" t="s">
        <v>354</v>
      </c>
      <c r="C50" t="str">
        <f t="shared" si="0"/>
        <v>'130018','SCL ANGLO UHPW'</v>
      </c>
    </row>
    <row r="51" spans="1:3" x14ac:dyDescent="0.35">
      <c r="A51">
        <v>130022</v>
      </c>
      <c r="B51" t="s">
        <v>810</v>
      </c>
      <c r="C51" t="str">
        <f t="shared" si="0"/>
        <v>'130022','ANF RADOMIRO TOMIC'</v>
      </c>
    </row>
    <row r="52" spans="1:3" x14ac:dyDescent="0.35">
      <c r="A52">
        <v>130025</v>
      </c>
      <c r="B52" t="s">
        <v>1073</v>
      </c>
      <c r="C52" t="str">
        <f t="shared" si="0"/>
        <v>'130025','ANF CHUQUI FUCO'</v>
      </c>
    </row>
    <row r="53" spans="1:3" x14ac:dyDescent="0.35">
      <c r="A53">
        <v>130030</v>
      </c>
      <c r="B53" t="s">
        <v>690</v>
      </c>
      <c r="C53" t="str">
        <f t="shared" si="0"/>
        <v>'130030','ANF SERVICIO TOMA DE MUESTRA ACEITE DCH'</v>
      </c>
    </row>
    <row r="54" spans="1:3" x14ac:dyDescent="0.35">
      <c r="A54">
        <v>130031</v>
      </c>
      <c r="B54" t="s">
        <v>1434</v>
      </c>
      <c r="C54" t="str">
        <f t="shared" si="0"/>
        <v>'130031','CM CELULOSA ARAUCO LICANCEL'</v>
      </c>
    </row>
    <row r="55" spans="1:3" x14ac:dyDescent="0.35">
      <c r="A55">
        <v>130032</v>
      </c>
      <c r="B55" t="s">
        <v>176</v>
      </c>
      <c r="C55" t="str">
        <f t="shared" si="0"/>
        <v>'130032','ANF MEL - AREA CATODOS'</v>
      </c>
    </row>
    <row r="56" spans="1:3" x14ac:dyDescent="0.35">
      <c r="A56">
        <v>130033</v>
      </c>
      <c r="B56" t="s">
        <v>166</v>
      </c>
      <c r="C56" t="str">
        <f t="shared" si="0"/>
        <v>'130033','ANF MEL - AREA CONCENTRADORA'</v>
      </c>
    </row>
    <row r="57" spans="1:3" x14ac:dyDescent="0.35">
      <c r="A57">
        <v>130042</v>
      </c>
      <c r="B57" t="s">
        <v>276</v>
      </c>
      <c r="C57" t="str">
        <f t="shared" si="0"/>
        <v>'130042','SCL ANGLO LIMPIEZA ALTA PRESION Y TECNOLOGIA'</v>
      </c>
    </row>
    <row r="58" spans="1:3" x14ac:dyDescent="0.35">
      <c r="A58">
        <v>130043</v>
      </c>
      <c r="B58" t="s">
        <v>1501</v>
      </c>
      <c r="C58" t="str">
        <f t="shared" si="0"/>
        <v>'130043','CM CMPC - SANTA FE'</v>
      </c>
    </row>
    <row r="59" spans="1:3" x14ac:dyDescent="0.35">
      <c r="A59">
        <v>130044</v>
      </c>
      <c r="B59" t="s">
        <v>1378</v>
      </c>
      <c r="C59" t="str">
        <f t="shared" si="0"/>
        <v>'130044','CM CMPC - PACIFICO'</v>
      </c>
    </row>
    <row r="60" spans="1:3" x14ac:dyDescent="0.35">
      <c r="A60">
        <v>130045</v>
      </c>
      <c r="B60" t="s">
        <v>1358</v>
      </c>
      <c r="C60" t="str">
        <f t="shared" si="0"/>
        <v>'130045','CM CMPC - LAJA'</v>
      </c>
    </row>
    <row r="61" spans="1:3" x14ac:dyDescent="0.35">
      <c r="A61">
        <v>130046</v>
      </c>
      <c r="B61" t="s">
        <v>1574</v>
      </c>
      <c r="C61" t="str">
        <f t="shared" si="0"/>
        <v>'130046','ANF CODELCO DMH (ASEO IND)'</v>
      </c>
    </row>
    <row r="62" spans="1:3" x14ac:dyDescent="0.35">
      <c r="A62">
        <v>130051</v>
      </c>
      <c r="B62" t="s">
        <v>1280</v>
      </c>
      <c r="C62" t="str">
        <f t="shared" si="0"/>
        <v>'130051','CM CMPC - CARTULINAS'</v>
      </c>
    </row>
    <row r="63" spans="1:3" x14ac:dyDescent="0.35">
      <c r="A63" t="s">
        <v>3035</v>
      </c>
      <c r="B63" t="s">
        <v>3036</v>
      </c>
      <c r="C63" t="str">
        <f t="shared" si="0"/>
        <v>'00000','POR ASIGNAR'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/ Y v l V P J h w v C k A A A A 9 w A A A B I A H A B D b 2 5 m a W c v U G F j a 2 F n Z S 5 4 b W w g o h g A K K A U A A A A A A A A A A A A A A A A A A A A A A A A A A A A h Y 9 N D o I w G E S v Q r q n f 8 b E k I + y Y A u J i Y l x 2 5 Q K j V A M L Z a 7 u f B I X k G M o u 5 c z p u 3 m L l f b 5 B N X R t d 9 O B M b 1 P E M E W R t q q v j K 1 T N P p j v E G Z g K 1 U J 1 n r a J a t S y Z X p a j x / p w Q E k L A Y Y X 7 o S a c U k Y O Z b F T j e 4 k + s j m v x w b 6 7 y 0 S i M B + 9 c Y w T G j a 8 w 4 5 5 g C W S i U x n 4 N P g 9 + t j 8 Q 8 r H 1 4 6 C F d n F e A F k i k P c J 8 Q B Q S w M E F A A C A A g A / Y v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L 5 V R r g Y H u m Q E A A J s F A A A T A B w A R m 9 y b X V s Y X M v U 2 V j d G l v b j E u b S C i G A A o o B Q A A A A A A A A A A A A A A A A A A A A A A A A A A A D l k 8 9 v g j A U x + 8 m / g 9 N d 8 G E k O j m D l s 4 M G Q Z i b 8 m c J o L q f D m m p T W t M X 9 M P 7 v q 7 r F L a D z s t M 4 Q N 9 7 f L + 8 1 3 5 Q k G k q O I p 2 z / Z 1 s 9 F s q G c i I U d n u F Q l k V Q o Z J 2 3 M H I R A 9 1 s I H O N J J 0 D N x l f L Z 2 e y M o C u L Z u K Q P H F 1 y b Q F n Y v 5 o m C q Q y 9 6 3 N t C d e O B M k V 9 P v x k 6 m l r h l P / S A 0 Y J q k C 6 2 s Y 1 8 w c q C K 7 f d s V H A M 5 F T P j d B 1 4 T 3 p d A Q 6 T c G 7 n 7 p D A W H x 5 a 9 a / A M G w 2 Z w T v J z V c W U h R i S c 1 y M 0 V M Z u b 1 8 S a n 4 Q 5 I b n q 0 d h P Z 6 O E z 7 z E W Z Y Q R q V w t y + / G M V 0 I l J F i R o 3 3 3 i + W h K s n I Y t d 4 / H b A p R 1 s A 1 7 t c I 0 T 7 / 2 w c w b c n 1 5 4 W x k a x u t s J / G S Z R 4 k 3 B k a t p k k Y Z X v S 3 l o D J J F 5 k 5 r 0 p t O B r c T I J K 2 k + T m 9 D 3 / H A 0 P G a X t i v V g R f 2 a + x 6 w T g + 2 l n a q V E F g / E k i L y j u v O q L u g n f W / y c 4 / W r W a D 8 v o z O Q R x 9 6 8 g 7 v 5 f i A 8 A 9 x d s n 8 Z P F e F T 4 a 8 j 9 n f O T + S 1 9 l 8 6 C v E H U E s B A i 0 A F A A C A A g A / Y v l V P J h w v C k A A A A 9 w A A A B I A A A A A A A A A A A A A A A A A A A A A A E N v b m Z p Z y 9 Q Y W N r Y W d l L n h t b F B L A Q I t A B Q A A g A I A P 2 L 5 V Q P y u m r p A A A A O k A A A A T A A A A A A A A A A A A A A A A A P A A A A B b Q 2 9 u d G V u d F 9 U e X B l c 1 0 u e G 1 s U E s B A i 0 A F A A C A A g A / Y v l V G u B g e 6 Z A Q A A m w U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0 A A A A A A A A 3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V U M j E 6 M T c 6 M z E u M D M 4 O T U y N 1 o i I C 8 + P E V u d H J 5 I F R 5 c G U 9 I k Z p b G x D b 2 x 1 b W 5 U e X B l c y I g V m F s d W U 9 I n N B d 1 l H Q m d Z R 0 J n W U d C Z 1 l E I i A v P j x F b n R y e S B U e X B l P S J G a W x s Q 2 9 s d W 1 u T m F t Z X M i I F Z h b H V l P S J z W y Z x d W 9 0 O 2 l k X 3 V z d W F y a W 9 z J n F 1 b 3 Q 7 L C Z x d W 9 0 O 0 N f V F V T V U F S S U 8 m c X V v d D s s J n F 1 b 3 Q 7 Z G V z Y 3 J p c G N p b 2 4 m c X V v d D s s J n F 1 b 3 Q 7 T k 9 N Q l J F J n F 1 b 3 Q 7 L C Z x d W 9 0 O 0 N f V U J J Q 0 F D S U 9 O J n F 1 b 3 Q 7 L C Z x d W 9 0 O 2 R l c 2 N y a X B j a W 9 u X z E m c X V v d D s s J n F 1 b 3 Q 7 T U F J T C Z x d W 9 0 O y w m c X V v d D t D X 0 R F U F R P J n F 1 b 3 Q 7 L C Z x d W 9 0 O 2 R l c 2 N y a X B j a W 9 u X z I m c X V v d D s s J n F 1 b 3 Q 7 Q 1 9 F T V B S R V N B J n F 1 b 3 Q 7 L C Z x d W 9 0 O 2 R l c 2 N y a X B j a W 9 u X z M m c X V v d D s s J n F 1 b 3 Q 7 Q 0 V M V U x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3 V h c m l v c y A o M y k v Q X V 0 b 1 J l b W 9 2 Z W R D b 2 x 1 b W 5 z M S 5 7 a W R f d X N 1 Y X J p b 3 M s M H 0 m c X V v d D s s J n F 1 b 3 Q 7 U 2 V j d G l v b j E v d X N 1 Y X J p b 3 M g K D M p L 0 F 1 d G 9 S Z W 1 v d m V k Q 2 9 s d W 1 u c z E u e 0 N f V F V T V U F S S U 8 s M X 0 m c X V v d D s s J n F 1 b 3 Q 7 U 2 V j d G l v b j E v d X N 1 Y X J p b 3 M g K D M p L 0 F 1 d G 9 S Z W 1 v d m V k Q 2 9 s d W 1 u c z E u e 2 R l c 2 N y a X B j a W 9 u L D J 9 J n F 1 b 3 Q 7 L C Z x d W 9 0 O 1 N l Y 3 R p b 2 4 x L 3 V z d W F y a W 9 z I C g z K S 9 B d X R v U m V t b 3 Z l Z E N v b H V t b n M x L n t O T 0 1 C U k U s M 3 0 m c X V v d D s s J n F 1 b 3 Q 7 U 2 V j d G l v b j E v d X N 1 Y X J p b 3 M g K D M p L 0 F 1 d G 9 S Z W 1 v d m V k Q 2 9 s d W 1 u c z E u e 0 N f V U J J Q 0 F D S U 9 O L D R 9 J n F 1 b 3 Q 7 L C Z x d W 9 0 O 1 N l Y 3 R p b 2 4 x L 3 V z d W F y a W 9 z I C g z K S 9 B d X R v U m V t b 3 Z l Z E N v b H V t b n M x L n t k Z X N j c m l w Y 2 l v b l 8 x L D V 9 J n F 1 b 3 Q 7 L C Z x d W 9 0 O 1 N l Y 3 R p b 2 4 x L 3 V z d W F y a W 9 z I C g z K S 9 B d X R v U m V t b 3 Z l Z E N v b H V t b n M x L n t N Q U l M L D Z 9 J n F 1 b 3 Q 7 L C Z x d W 9 0 O 1 N l Y 3 R p b 2 4 x L 3 V z d W F y a W 9 z I C g z K S 9 B d X R v U m V t b 3 Z l Z E N v b H V t b n M x L n t D X 0 R F U F R P L D d 9 J n F 1 b 3 Q 7 L C Z x d W 9 0 O 1 N l Y 3 R p b 2 4 x L 3 V z d W F y a W 9 z I C g z K S 9 B d X R v U m V t b 3 Z l Z E N v b H V t b n M x L n t k Z X N j c m l w Y 2 l v b l 8 y L D h 9 J n F 1 b 3 Q 7 L C Z x d W 9 0 O 1 N l Y 3 R p b 2 4 x L 3 V z d W F y a W 9 z I C g z K S 9 B d X R v U m V t b 3 Z l Z E N v b H V t b n M x L n t D X 0 V N U F J F U 0 E s O X 0 m c X V v d D s s J n F 1 b 3 Q 7 U 2 V j d G l v b j E v d X N 1 Y X J p b 3 M g K D M p L 0 F 1 d G 9 S Z W 1 v d m V k Q 2 9 s d W 1 u c z E u e 2 R l c 2 N y a X B j a W 9 u X z M s M T B 9 J n F 1 b 3 Q 7 L C Z x d W 9 0 O 1 N l Y 3 R p b 2 4 x L 3 V z d W F y a W 9 z I C g z K S 9 B d X R v U m V t b 3 Z l Z E N v b H V t b n M x L n t D R U x V T E F S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X N 1 Y X J p b 3 M g K D M p L 0 F 1 d G 9 S Z W 1 v d m V k Q 2 9 s d W 1 u c z E u e 2 l k X 3 V z d W F y a W 9 z L D B 9 J n F 1 b 3 Q 7 L C Z x d W 9 0 O 1 N l Y 3 R p b 2 4 x L 3 V z d W F y a W 9 z I C g z K S 9 B d X R v U m V t b 3 Z l Z E N v b H V t b n M x L n t D X 1 R V U 1 V B U k l P L D F 9 J n F 1 b 3 Q 7 L C Z x d W 9 0 O 1 N l Y 3 R p b 2 4 x L 3 V z d W F y a W 9 z I C g z K S 9 B d X R v U m V t b 3 Z l Z E N v b H V t b n M x L n t k Z X N j c m l w Y 2 l v b i w y f S Z x d W 9 0 O y w m c X V v d D t T Z W N 0 a W 9 u M S 9 1 c 3 V h c m l v c y A o M y k v Q X V 0 b 1 J l b W 9 2 Z W R D b 2 x 1 b W 5 z M S 5 7 T k 9 N Q l J F L D N 9 J n F 1 b 3 Q 7 L C Z x d W 9 0 O 1 N l Y 3 R p b 2 4 x L 3 V z d W F y a W 9 z I C g z K S 9 B d X R v U m V t b 3 Z l Z E N v b H V t b n M x L n t D X 1 V C S U N B Q 0 l P T i w 0 f S Z x d W 9 0 O y w m c X V v d D t T Z W N 0 a W 9 u M S 9 1 c 3 V h c m l v c y A o M y k v Q X V 0 b 1 J l b W 9 2 Z W R D b 2 x 1 b W 5 z M S 5 7 Z G V z Y 3 J p c G N p b 2 5 f M S w 1 f S Z x d W 9 0 O y w m c X V v d D t T Z W N 0 a W 9 u M S 9 1 c 3 V h c m l v c y A o M y k v Q X V 0 b 1 J l b W 9 2 Z W R D b 2 x 1 b W 5 z M S 5 7 T U F J T C w 2 f S Z x d W 9 0 O y w m c X V v d D t T Z W N 0 a W 9 u M S 9 1 c 3 V h c m l v c y A o M y k v Q X V 0 b 1 J l b W 9 2 Z W R D b 2 x 1 b W 5 z M S 5 7 Q 1 9 E R V B U T y w 3 f S Z x d W 9 0 O y w m c X V v d D t T Z W N 0 a W 9 u M S 9 1 c 3 V h c m l v c y A o M y k v Q X V 0 b 1 J l b W 9 2 Z W R D b 2 x 1 b W 5 z M S 5 7 Z G V z Y 3 J p c G N p b 2 5 f M i w 4 f S Z x d W 9 0 O y w m c X V v d D t T Z W N 0 a W 9 u M S 9 1 c 3 V h c m l v c y A o M y k v Q X V 0 b 1 J l b W 9 2 Z W R D b 2 x 1 b W 5 z M S 5 7 Q 1 9 F T V B S R V N B L D l 9 J n F 1 b 3 Q 7 L C Z x d W 9 0 O 1 N l Y 3 R p b 2 4 x L 3 V z d W F y a W 9 z I C g z K S 9 B d X R v U m V t b 3 Z l Z E N v b H V t b n M x L n t k Z X N j c m l w Y 2 l v b l 8 z L D E w f S Z x d W 9 0 O y w m c X V v d D t T Z W N 0 a W 9 u M S 9 1 c 3 V h c m l v c y A o M y k v Q X V 0 b 1 J l b W 9 2 Z W R D b 2 x 1 b W 5 z M S 5 7 Q 0 V M V U x B U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d W F y a W 9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d W F y a W 9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N 1 Y X J p b 3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I x O j M x O j U 5 L j k y N T g w O D d a I i A v P j x F b n R y e S B U e X B l P S J G a W x s Q 2 9 s d W 1 u V H l w Z X M i I F Z h b H V l P S J z Q m d N R 0 J n W U d C Z 1 l H Q m d N R y I g L z 4 8 R W 5 0 c n k g V H l w Z T 0 i R m l s b E N v b H V t b k 5 h b W V z I i B W Y W x 1 Z T 0 i c 1 s m c X V v d D t O T 0 1 C U k U m c X V v d D s s J n F 1 b 3 Q 7 a W R f d X N 1 Y X J p b 3 M m c X V v d D s s J n F 1 b 3 Q 7 Q 1 9 U V V N V Q V J J T y Z x d W 9 0 O y w m c X V v d D t k Z X N j c m l w Y 2 l v b i Z x d W 9 0 O y w m c X V v d D t D X 0 V N U F J F U 0 E m c X V v d D s s J n F 1 b 3 Q 7 Z G V z Y 3 J p c G N p b 2 5 f M S Z x d W 9 0 O y w m c X V v d D t D X 1 V C S U N B Q 0 l P T i Z x d W 9 0 O y w m c X V v d D t k Z X N j c m l w Y 2 l v b l 8 y J n F 1 b 3 Q 7 L C Z x d W 9 0 O 0 N f R E V Q V E 8 m c X V v d D s s J n F 1 b 3 Q 7 Z G V z Y 3 J p c G N p b 2 5 f M y Z x d W 9 0 O y w m c X V v d D t D R U x V T E F S J n F 1 b 3 Q 7 L C Z x d W 9 0 O 0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1 Y X J p b 3 M g K D U p L 0 F 1 d G 9 S Z W 1 v d m V k Q 2 9 s d W 1 u c z E u e 0 5 P T U J S R S w w f S Z x d W 9 0 O y w m c X V v d D t T Z W N 0 a W 9 u M S 9 1 c 3 V h c m l v c y A o N S k v Q X V 0 b 1 J l b W 9 2 Z W R D b 2 x 1 b W 5 z M S 5 7 a W R f d X N 1 Y X J p b 3 M s M X 0 m c X V v d D s s J n F 1 b 3 Q 7 U 2 V j d G l v b j E v d X N 1 Y X J p b 3 M g K D U p L 0 F 1 d G 9 S Z W 1 v d m V k Q 2 9 s d W 1 u c z E u e 0 N f V F V T V U F S S U 8 s M n 0 m c X V v d D s s J n F 1 b 3 Q 7 U 2 V j d G l v b j E v d X N 1 Y X J p b 3 M g K D U p L 0 F 1 d G 9 S Z W 1 v d m V k Q 2 9 s d W 1 u c z E u e 2 R l c 2 N y a X B j a W 9 u L D N 9 J n F 1 b 3 Q 7 L C Z x d W 9 0 O 1 N l Y 3 R p b 2 4 x L 3 V z d W F y a W 9 z I C g 1 K S 9 B d X R v U m V t b 3 Z l Z E N v b H V t b n M x L n t D X 0 V N U F J F U 0 E s N H 0 m c X V v d D s s J n F 1 b 3 Q 7 U 2 V j d G l v b j E v d X N 1 Y X J p b 3 M g K D U p L 0 F 1 d G 9 S Z W 1 v d m V k Q 2 9 s d W 1 u c z E u e 2 R l c 2 N y a X B j a W 9 u X z E s N X 0 m c X V v d D s s J n F 1 b 3 Q 7 U 2 V j d G l v b j E v d X N 1 Y X J p b 3 M g K D U p L 0 F 1 d G 9 S Z W 1 v d m V k Q 2 9 s d W 1 u c z E u e 0 N f V U J J Q 0 F D S U 9 O L D Z 9 J n F 1 b 3 Q 7 L C Z x d W 9 0 O 1 N l Y 3 R p b 2 4 x L 3 V z d W F y a W 9 z I C g 1 K S 9 B d X R v U m V t b 3 Z l Z E N v b H V t b n M x L n t k Z X N j c m l w Y 2 l v b l 8 y L D d 9 J n F 1 b 3 Q 7 L C Z x d W 9 0 O 1 N l Y 3 R p b 2 4 x L 3 V z d W F y a W 9 z I C g 1 K S 9 B d X R v U m V t b 3 Z l Z E N v b H V t b n M x L n t D X 0 R F U F R P L D h 9 J n F 1 b 3 Q 7 L C Z x d W 9 0 O 1 N l Y 3 R p b 2 4 x L 3 V z d W F y a W 9 z I C g 1 K S 9 B d X R v U m V t b 3 Z l Z E N v b H V t b n M x L n t k Z X N j c m l w Y 2 l v b l 8 z L D l 9 J n F 1 b 3 Q 7 L C Z x d W 9 0 O 1 N l Y 3 R p b 2 4 x L 3 V z d W F y a W 9 z I C g 1 K S 9 B d X R v U m V t b 3 Z l Z E N v b H V t b n M x L n t D R U x V T E F S L D E w f S Z x d W 9 0 O y w m c X V v d D t T Z W N 0 a W 9 u M S 9 1 c 3 V h c m l v c y A o N S k v Q X V 0 b 1 J l b W 9 2 Z W R D b 2 x 1 b W 5 z M S 5 7 T U F J T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V z d W F y a W 9 z I C g 1 K S 9 B d X R v U m V t b 3 Z l Z E N v b H V t b n M x L n t O T 0 1 C U k U s M H 0 m c X V v d D s s J n F 1 b 3 Q 7 U 2 V j d G l v b j E v d X N 1 Y X J p b 3 M g K D U p L 0 F 1 d G 9 S Z W 1 v d m V k Q 2 9 s d W 1 u c z E u e 2 l k X 3 V z d W F y a W 9 z L D F 9 J n F 1 b 3 Q 7 L C Z x d W 9 0 O 1 N l Y 3 R p b 2 4 x L 3 V z d W F y a W 9 z I C g 1 K S 9 B d X R v U m V t b 3 Z l Z E N v b H V t b n M x L n t D X 1 R V U 1 V B U k l P L D J 9 J n F 1 b 3 Q 7 L C Z x d W 9 0 O 1 N l Y 3 R p b 2 4 x L 3 V z d W F y a W 9 z I C g 1 K S 9 B d X R v U m V t b 3 Z l Z E N v b H V t b n M x L n t k Z X N j c m l w Y 2 l v b i w z f S Z x d W 9 0 O y w m c X V v d D t T Z W N 0 a W 9 u M S 9 1 c 3 V h c m l v c y A o N S k v Q X V 0 b 1 J l b W 9 2 Z W R D b 2 x 1 b W 5 z M S 5 7 Q 1 9 F T V B S R V N B L D R 9 J n F 1 b 3 Q 7 L C Z x d W 9 0 O 1 N l Y 3 R p b 2 4 x L 3 V z d W F y a W 9 z I C g 1 K S 9 B d X R v U m V t b 3 Z l Z E N v b H V t b n M x L n t k Z X N j c m l w Y 2 l v b l 8 x L D V 9 J n F 1 b 3 Q 7 L C Z x d W 9 0 O 1 N l Y 3 R p b 2 4 x L 3 V z d W F y a W 9 z I C g 1 K S 9 B d X R v U m V t b 3 Z l Z E N v b H V t b n M x L n t D X 1 V C S U N B Q 0 l P T i w 2 f S Z x d W 9 0 O y w m c X V v d D t T Z W N 0 a W 9 u M S 9 1 c 3 V h c m l v c y A o N S k v Q X V 0 b 1 J l b W 9 2 Z W R D b 2 x 1 b W 5 z M S 5 7 Z G V z Y 3 J p c G N p b 2 5 f M i w 3 f S Z x d W 9 0 O y w m c X V v d D t T Z W N 0 a W 9 u M S 9 1 c 3 V h c m l v c y A o N S k v Q X V 0 b 1 J l b W 9 2 Z W R D b 2 x 1 b W 5 z M S 5 7 Q 1 9 E R V B U T y w 4 f S Z x d W 9 0 O y w m c X V v d D t T Z W N 0 a W 9 u M S 9 1 c 3 V h c m l v c y A o N S k v Q X V 0 b 1 J l b W 9 2 Z W R D b 2 x 1 b W 5 z M S 5 7 Z G V z Y 3 J p c G N p b 2 5 f M y w 5 f S Z x d W 9 0 O y w m c X V v d D t T Z W N 0 a W 9 u M S 9 1 c 3 V h c m l v c y A o N S k v Q X V 0 b 1 J l b W 9 2 Z W R D b 2 x 1 b W 5 z M S 5 7 Q 0 V M V U x B U i w x M H 0 m c X V v d D s s J n F 1 b 3 Q 7 U 2 V j d G l v b j E v d X N 1 Y X J p b 3 M g K D U p L 0 F 1 d G 9 S Z W 1 v d m V k Q 2 9 s d W 1 u c z E u e 0 1 B S U w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3 V h c m l v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3 V h c m l v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3 V h c m l v c y U y M C g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c L v f K g s 0 a Z R 8 z V G M v U 8 A A A A A A C A A A A A A A Q Z g A A A A E A A C A A A A D f U 2 o j / 4 S M J Q f p 8 C C I W R g D W D H P I R l H 3 T j 9 a k h V Z Y f e g A A A A A A O g A A A A A I A A C A A A A D o k 0 G H 3 Y j 6 P k e B H f B N 0 j 1 s b c L k F 5 8 U U y P Q b W y X 3 i Q A S 1 A A A A B X k l k E S G n j q 3 o O + d r i o / g M k G d V R 5 A Y t 1 4 r j z R w 0 7 P c j v 0 7 Y C 1 F f 6 o X 4 W M n 3 Q x w i 2 m H T 0 R M + 5 8 T M d A i H E z h t v d N B a W N W + W C n p 5 1 c o 4 z d M 2 o y E A A A A B J E S A V f t w t W E q t 8 t G R 3 y m 6 H 6 R 2 K l f k V n e 4 F a O P D f T J G X e j F s h 1 g q L M E 5 D R T g h v B F B C y E G 0 e Z C 8 R s 2 k j W J h Z L y W < / D a t a M a s h u p > 
</file>

<file path=customXml/itemProps1.xml><?xml version="1.0" encoding="utf-8"?>
<ds:datastoreItem xmlns:ds="http://schemas.openxmlformats.org/officeDocument/2006/customXml" ds:itemID="{C4BAB91C-A728-4D26-907C-F8A4021BA7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Matriz</vt:lpstr>
      <vt:lpstr>Hoja2</vt:lpstr>
      <vt:lpstr>Hoja1</vt:lpstr>
      <vt:lpstr>Lineas Eliminadas</vt:lpstr>
      <vt:lpstr>Hoja13</vt:lpstr>
      <vt:lpstr>usuarios (5)</vt:lpstr>
      <vt:lpstr>Matriz (3)</vt:lpstr>
      <vt:lpstr>Instalaciones</vt:lpstr>
      <vt:lpstr>CENCO</vt:lpstr>
      <vt:lpstr>Cargos</vt:lpstr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Valenzuela</dc:creator>
  <cp:lastModifiedBy>Usuario</cp:lastModifiedBy>
  <cp:lastPrinted>2022-06-13T16:43:45Z</cp:lastPrinted>
  <dcterms:created xsi:type="dcterms:W3CDTF">2022-06-01T21:04:08Z</dcterms:created>
  <dcterms:modified xsi:type="dcterms:W3CDTF">2022-07-11T17:07:05Z</dcterms:modified>
</cp:coreProperties>
</file>