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1177AD62-3A42-470C-955C-7B9F3A61FE70}" xr6:coauthVersionLast="47" xr6:coauthVersionMax="47" xr10:uidLastSave="{00000000-0000-0000-0000-000000000000}"/>
  <bookViews>
    <workbookView xWindow="-120" yWindow="-120" windowWidth="29040" windowHeight="15720" xr2:uid="{4491B512-891E-4102-A937-222129755CEC}"/>
  </bookViews>
  <sheets>
    <sheet name="Arbeitdoc" sheetId="1" r:id="rId1"/>
    <sheet name="Zeitstempel" sheetId="2" r:id="rId2"/>
    <sheet name="Zeiten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10" i="2"/>
  <c r="L10" i="2" s="1"/>
  <c r="F11" i="2"/>
  <c r="F12" i="2"/>
  <c r="G12" i="2" s="1"/>
  <c r="F13" i="2"/>
  <c r="G13" i="2" s="1"/>
  <c r="H13" i="2" s="1"/>
  <c r="L13" i="2" s="1"/>
  <c r="F14" i="2"/>
  <c r="G14" i="2" s="1"/>
  <c r="H14" i="2" s="1"/>
  <c r="L14" i="2" s="1"/>
  <c r="F15" i="2"/>
  <c r="G15" i="2" s="1"/>
  <c r="H15" i="2" s="1"/>
  <c r="L15" i="2" s="1"/>
  <c r="F16" i="2"/>
  <c r="G16" i="2" s="1"/>
  <c r="H16" i="2" s="1"/>
  <c r="L16" i="2" s="1"/>
  <c r="F17" i="2"/>
  <c r="G17" i="2" s="1"/>
  <c r="H17" i="2" s="1"/>
  <c r="L17" i="2" s="1"/>
  <c r="F18" i="2"/>
  <c r="G18" i="2" s="1"/>
  <c r="H18" i="2" s="1"/>
  <c r="L18" i="2" s="1"/>
  <c r="F19" i="2"/>
  <c r="G19" i="2" s="1"/>
  <c r="H19" i="2" s="1"/>
  <c r="L19" i="2" s="1"/>
  <c r="F20" i="2"/>
  <c r="G20" i="2" s="1"/>
  <c r="H20" i="2" s="1"/>
  <c r="L20" i="2" s="1"/>
  <c r="F21" i="2"/>
  <c r="G21" i="2" s="1"/>
  <c r="H21" i="2" s="1"/>
  <c r="L21" i="2" s="1"/>
  <c r="F22" i="2"/>
  <c r="G22" i="2" s="1"/>
  <c r="H22" i="2" s="1"/>
  <c r="L22" i="2" s="1"/>
  <c r="F10" i="2"/>
  <c r="G10" i="2" s="1"/>
  <c r="G11" i="2"/>
  <c r="H11" i="2" s="1"/>
  <c r="L11" i="2" s="1"/>
  <c r="L12" i="2" l="1"/>
  <c r="F3" i="2"/>
  <c r="G3" i="2" s="1"/>
  <c r="H3" i="2" s="1"/>
  <c r="L3" i="2" s="1"/>
  <c r="F4" i="2"/>
  <c r="G4" i="2" s="1"/>
  <c r="H4" i="2" s="1"/>
  <c r="L4" i="2" s="1"/>
  <c r="F5" i="2"/>
  <c r="G5" i="2" s="1"/>
  <c r="H5" i="2" s="1"/>
  <c r="L5" i="2" s="1"/>
  <c r="F6" i="2"/>
  <c r="G6" i="2" s="1"/>
  <c r="H6" i="2" s="1"/>
  <c r="L6" i="2" s="1"/>
  <c r="F7" i="2"/>
  <c r="G7" i="2" s="1"/>
  <c r="H7" i="2" s="1"/>
  <c r="L7" i="2" s="1"/>
  <c r="F8" i="2"/>
  <c r="G8" i="2" s="1"/>
  <c r="H8" i="2" s="1"/>
  <c r="L8" i="2" s="1"/>
  <c r="F9" i="2"/>
  <c r="G9" i="2" s="1"/>
  <c r="H9" i="2" s="1"/>
  <c r="L9" i="2" s="1"/>
  <c r="F2" i="2"/>
  <c r="G2" i="2" s="1"/>
  <c r="H2" i="2" s="1"/>
  <c r="L2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L24" i="2" l="1"/>
  <c r="H25" i="2"/>
  <c r="H26" i="2"/>
  <c r="H23" i="2" l="1"/>
</calcChain>
</file>

<file path=xl/sharedStrings.xml><?xml version="1.0" encoding="utf-8"?>
<sst xmlns="http://schemas.openxmlformats.org/spreadsheetml/2006/main" count="74" uniqueCount="64">
  <si>
    <t>1. Woche</t>
  </si>
  <si>
    <t>2. Woche</t>
  </si>
  <si>
    <t>3. Woche</t>
  </si>
  <si>
    <t>4. Woche</t>
  </si>
  <si>
    <t>5. Woche</t>
  </si>
  <si>
    <t>Donnerstag 01.08.2024</t>
  </si>
  <si>
    <t>Freitag 02.08.2024</t>
  </si>
  <si>
    <t>Montag 05.08.2024</t>
  </si>
  <si>
    <t>Dienstag 06.08.2024</t>
  </si>
  <si>
    <t>Donnerstag 08.08.2024</t>
  </si>
  <si>
    <t>Freitag 09.08.2024</t>
  </si>
  <si>
    <t>Montag 12.08.2024</t>
  </si>
  <si>
    <t>Dienstag 13.08.2024</t>
  </si>
  <si>
    <t>Mittwoch 14.08.2024</t>
  </si>
  <si>
    <t>Donnerstag 15.08.2024</t>
  </si>
  <si>
    <t>Freitag 16.08.2024</t>
  </si>
  <si>
    <t>Montag 19.08.2024</t>
  </si>
  <si>
    <t>Dienstag 20.08.2024</t>
  </si>
  <si>
    <t>Mittwoch 21.08.2024</t>
  </si>
  <si>
    <t>Donnerstag 22.08.2024</t>
  </si>
  <si>
    <t xml:space="preserve"> </t>
  </si>
  <si>
    <t>Freitag 23.08.2024</t>
  </si>
  <si>
    <t>Montag 26.08.2024</t>
  </si>
  <si>
    <t>Dienstag 27.08.2024</t>
  </si>
  <si>
    <t>Mittwoch 28.08.2024</t>
  </si>
  <si>
    <t>Donnerstag 29.08.2024</t>
  </si>
  <si>
    <t>Freitag 30.08.2024</t>
  </si>
  <si>
    <t>Arbeitsplatz aufbauen, Laptop aufsetzten, Laptop in Domain wählen, Wichtige Programme installieren, Lizenzen aktivieren, Unterlagen erstellen, Vertrag unterschreiben;</t>
  </si>
  <si>
    <t>Datum</t>
  </si>
  <si>
    <t>Beginn</t>
  </si>
  <si>
    <t>Ende</t>
  </si>
  <si>
    <t>Pause</t>
  </si>
  <si>
    <t>Diff</t>
  </si>
  <si>
    <t>-</t>
  </si>
  <si>
    <t>Arbeitszeit</t>
  </si>
  <si>
    <t>Netto Arbeitszeit</t>
  </si>
  <si>
    <t xml:space="preserve">Gesamt: </t>
  </si>
  <si>
    <t>Projekt-LagerWebseite updaten, Fehlersuche in der Andorid App, fast alles wieder funktional gemacht, Userverwaltung erstellt, Dokumentation verbessert;</t>
  </si>
  <si>
    <t>Fehlersuche bei Netzwerkausfall der Firma, Vertraut machen mit C# und Rider (Jetbrains), erstellen einer Teams-Anruf Software(soll bei einem Rechtsklick auf eine Tel-Nr. die Option "Call via Teams" erscheinen lassen und soll anschließend anrufen können)</t>
  </si>
  <si>
    <t>C# Teams Call App programmieren, Anruf funktion per tel:, makro für externe Anwendungen (F8), Regex Überprüfung der Nummer, Shell Script nebenbei getestet als Backup;</t>
  </si>
  <si>
    <t>Teams-Anruf Software weiter programmieren. Projekt verwerfen da nicht möglich mit Azure API;</t>
  </si>
  <si>
    <t>Zugriff per dll auf alle anderen Apps gewähren (Hook), Fehlersuche (System.Windows.Forms 6.0.0), neue TaskApp, Forms programmieren, SubContext hinzufügen, Settings implementieren, Call Funktion;</t>
  </si>
  <si>
    <t>Erweiterung der Settings (Hotkey ändern, Start with Windows, Protokoll, Notification), Testweiße ein Kontaktbuch implementiert mit Teams sync;</t>
  </si>
  <si>
    <t>Überstunden</t>
  </si>
  <si>
    <t>Fehlstunden</t>
  </si>
  <si>
    <t>Urlaub</t>
  </si>
  <si>
    <t>App  weiterprogrammieren (Markieren Feature, Settings usw..), Installer programmiert und MSI File von App erstellt, App auf PC installiert und getestet;</t>
  </si>
  <si>
    <t>Feiertag</t>
  </si>
  <si>
    <t>Verbesserung der App, Context Menü Extension per Rechtsklick hinzugefügt;</t>
  </si>
  <si>
    <t>Start with Windows getestest, Logo geändert, Klassenstruktur verbessert, Version aktualisiert, unnötige Settings entfernt, Leistungsverbesserung, Ballon Tip geändet und weiteren hinzugefügt, Startverhalten geändert/verbessert;</t>
  </si>
  <si>
    <t>MSI Installer geändert, Error Verbesserung;</t>
  </si>
  <si>
    <t>Überstunden Ausgleich</t>
  </si>
  <si>
    <t>Kosmetik</t>
  </si>
  <si>
    <t>Performance massive verbessert, Crashes beim Rechtsklick behoben, Lags beim Rechtsklick behoben, Projekt App fertiggestellt, ProjektWebseite verbessert;</t>
  </si>
  <si>
    <t>Projekt Lager App Java Docs geschrieben, Projekt Lager App optimiert und verbessert;</t>
  </si>
  <si>
    <t>Custom ContextMenü verbessert (Copy und Cancel Option hinzugefügt, Icons hinzugefügt), Performace verbessert;</t>
  </si>
  <si>
    <t>Junit Tests für Lager App geschrieben, Junit Errors versucht zu beheben (Robolectric Dependencie) JavaDoc verbessert;</t>
  </si>
  <si>
    <t>Neue Lagerapp erstellt (Backend mit Java, Frontend mit PHP/HTML  usw), "SELECT" und "ALTER" in JavaBackend funktional gemacht, DB erstellt, Frontend erstellt und anzeigen lassen;</t>
  </si>
  <si>
    <t>Produkte verwalten hinzugefügt (ändern und sehen), User verwalten hinzugefügt (ändern und sehen), User Rollenverteilung implementiert, Login/Logout System usw.., Toyota Braun: Access Point mit Patchkabel gepatcht;</t>
  </si>
  <si>
    <t>Rollenverteilung verbessert, automatischer Logout Timer, Regestration, Produkteanzahl um 1 erhöhen wenn Produkt bereits existiert, Design verbessert, Projekt "gebaut" (build);</t>
  </si>
  <si>
    <t>Begräbnis</t>
  </si>
  <si>
    <t>Fenstertag</t>
  </si>
  <si>
    <t>Begründung</t>
  </si>
  <si>
    <t>TeamsCallExtension vorgestellt, Webseite verbessert: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</si>
</sst>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2" fillId="3" borderId="1" xfId="0" applyFont="1" applyFill="1" applyBorder="1"/>
    <xf numFmtId="0" fontId="0" fillId="4" borderId="1" xfId="0" applyFill="1" applyBorder="1"/>
    <xf numFmtId="0" fontId="3" fillId="2" borderId="1" xfId="0" applyFont="1" applyFill="1" applyBorder="1"/>
    <xf numFmtId="14" fontId="0" fillId="5" borderId="1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4" fillId="0" borderId="1" xfId="0" applyNumberFormat="1" applyFon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4"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D39C-8A22-4B5B-B569-08B73935EB1D}">
  <dimension ref="B2:C32"/>
  <sheetViews>
    <sheetView tabSelected="1" zoomScale="75" zoomScaleNormal="75" workbookViewId="0">
      <selection activeCell="C43" sqref="C43"/>
    </sheetView>
  </sheetViews>
  <sheetFormatPr baseColWidth="10" defaultRowHeight="15" x14ac:dyDescent="0.25"/>
  <cols>
    <col min="1" max="1" width="0.42578125" customWidth="1"/>
    <col min="2" max="2" width="24" customWidth="1"/>
    <col min="3" max="3" width="244.28515625" customWidth="1"/>
  </cols>
  <sheetData>
    <row r="2" spans="2:3" ht="15.75" x14ac:dyDescent="0.25">
      <c r="B2" s="2" t="s">
        <v>0</v>
      </c>
    </row>
    <row r="3" spans="2:3" ht="15.75" x14ac:dyDescent="0.25">
      <c r="B3" s="3" t="s">
        <v>5</v>
      </c>
      <c r="C3" s="4" t="s">
        <v>27</v>
      </c>
    </row>
    <row r="4" spans="2:3" ht="15.75" x14ac:dyDescent="0.25">
      <c r="B4" s="3" t="s">
        <v>6</v>
      </c>
      <c r="C4" s="4" t="s">
        <v>37</v>
      </c>
    </row>
    <row r="6" spans="2:3" ht="15.75" x14ac:dyDescent="0.25">
      <c r="B6" s="2" t="s">
        <v>1</v>
      </c>
    </row>
    <row r="7" spans="2:3" ht="15.75" x14ac:dyDescent="0.25">
      <c r="B7" s="3" t="s">
        <v>7</v>
      </c>
      <c r="C7" s="4" t="s">
        <v>38</v>
      </c>
    </row>
    <row r="8" spans="2:3" ht="15.75" x14ac:dyDescent="0.25">
      <c r="B8" s="3" t="s">
        <v>8</v>
      </c>
      <c r="C8" s="4" t="s">
        <v>40</v>
      </c>
    </row>
    <row r="9" spans="2:3" ht="15.75" x14ac:dyDescent="0.25">
      <c r="B9" s="3" t="s">
        <v>10</v>
      </c>
      <c r="C9" s="4" t="s">
        <v>39</v>
      </c>
    </row>
    <row r="10" spans="2:3" ht="15.75" x14ac:dyDescent="0.25">
      <c r="B10" s="3" t="s">
        <v>9</v>
      </c>
      <c r="C10" s="4" t="s">
        <v>41</v>
      </c>
    </row>
    <row r="11" spans="2:3" ht="15.75" x14ac:dyDescent="0.25">
      <c r="B11" s="3" t="s">
        <v>10</v>
      </c>
      <c r="C11" s="4" t="s">
        <v>42</v>
      </c>
    </row>
    <row r="13" spans="2:3" ht="15.75" x14ac:dyDescent="0.25">
      <c r="B13" s="2" t="s">
        <v>2</v>
      </c>
    </row>
    <row r="14" spans="2:3" ht="15.75" x14ac:dyDescent="0.25">
      <c r="B14" s="3" t="s">
        <v>11</v>
      </c>
      <c r="C14" s="4" t="s">
        <v>46</v>
      </c>
    </row>
    <row r="15" spans="2:3" ht="15.75" x14ac:dyDescent="0.25">
      <c r="B15" s="3" t="s">
        <v>12</v>
      </c>
      <c r="C15" s="4" t="s">
        <v>45</v>
      </c>
    </row>
    <row r="16" spans="2:3" ht="15.75" x14ac:dyDescent="0.25">
      <c r="B16" s="3" t="s">
        <v>13</v>
      </c>
      <c r="C16" s="4" t="s">
        <v>48</v>
      </c>
    </row>
    <row r="17" spans="2:3" ht="15.75" x14ac:dyDescent="0.25">
      <c r="B17" s="3" t="s">
        <v>14</v>
      </c>
      <c r="C17" s="4" t="s">
        <v>47</v>
      </c>
    </row>
    <row r="18" spans="2:3" ht="15.75" x14ac:dyDescent="0.25">
      <c r="B18" s="3" t="s">
        <v>15</v>
      </c>
      <c r="C18" s="4" t="s">
        <v>45</v>
      </c>
    </row>
    <row r="20" spans="2:3" ht="15.75" x14ac:dyDescent="0.25">
      <c r="B20" s="2" t="s">
        <v>3</v>
      </c>
    </row>
    <row r="21" spans="2:3" ht="15.75" x14ac:dyDescent="0.25">
      <c r="B21" s="3" t="s">
        <v>16</v>
      </c>
      <c r="C21" s="4" t="s">
        <v>49</v>
      </c>
    </row>
    <row r="22" spans="2:3" ht="15.75" x14ac:dyDescent="0.25">
      <c r="B22" s="3" t="s">
        <v>17</v>
      </c>
      <c r="C22" s="4" t="s">
        <v>55</v>
      </c>
    </row>
    <row r="23" spans="2:3" ht="15.75" x14ac:dyDescent="0.25">
      <c r="B23" s="3" t="s">
        <v>18</v>
      </c>
      <c r="C23" s="4" t="s">
        <v>50</v>
      </c>
    </row>
    <row r="24" spans="2:3" ht="15.75" x14ac:dyDescent="0.25">
      <c r="B24" s="3" t="s">
        <v>19</v>
      </c>
      <c r="C24" s="4" t="s">
        <v>53</v>
      </c>
    </row>
    <row r="25" spans="2:3" ht="15.75" x14ac:dyDescent="0.25">
      <c r="B25" s="3" t="s">
        <v>21</v>
      </c>
      <c r="C25" s="4" t="s">
        <v>54</v>
      </c>
    </row>
    <row r="26" spans="2:3" x14ac:dyDescent="0.25">
      <c r="B26" s="1" t="s">
        <v>20</v>
      </c>
    </row>
    <row r="27" spans="2:3" ht="15.75" x14ac:dyDescent="0.25">
      <c r="B27" s="2" t="s">
        <v>4</v>
      </c>
    </row>
    <row r="28" spans="2:3" ht="15.75" x14ac:dyDescent="0.25">
      <c r="B28" s="3" t="s">
        <v>22</v>
      </c>
      <c r="C28" s="4" t="s">
        <v>56</v>
      </c>
    </row>
    <row r="29" spans="2:3" ht="15.75" x14ac:dyDescent="0.25">
      <c r="B29" s="3" t="s">
        <v>23</v>
      </c>
      <c r="C29" s="4" t="s">
        <v>57</v>
      </c>
    </row>
    <row r="30" spans="2:3" ht="15.75" x14ac:dyDescent="0.25">
      <c r="B30" s="3" t="s">
        <v>24</v>
      </c>
      <c r="C30" s="4" t="s">
        <v>58</v>
      </c>
    </row>
    <row r="31" spans="2:3" ht="15.75" x14ac:dyDescent="0.25">
      <c r="B31" s="3" t="s">
        <v>25</v>
      </c>
      <c r="C31" s="4" t="s">
        <v>59</v>
      </c>
    </row>
    <row r="32" spans="2:3" ht="15.75" x14ac:dyDescent="0.25">
      <c r="B32" s="3" t="s">
        <v>26</v>
      </c>
      <c r="C32" s="4" t="s">
        <v>63</v>
      </c>
    </row>
  </sheetData>
  <phoneticPr fontId="1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339-21C9-4B5E-A67D-4FE43D5B2200}">
  <dimension ref="B1:O43"/>
  <sheetViews>
    <sheetView zoomScaleNormal="100" workbookViewId="0">
      <selection activeCell="H30" sqref="H30"/>
    </sheetView>
  </sheetViews>
  <sheetFormatPr baseColWidth="10" defaultRowHeight="15" x14ac:dyDescent="0.25"/>
  <cols>
    <col min="1" max="1" width="4" customWidth="1"/>
    <col min="2" max="2" width="10.7109375" bestFit="1" customWidth="1"/>
    <col min="3" max="4" width="8.140625" bestFit="1" customWidth="1"/>
    <col min="5" max="5" width="10.5703125" bestFit="1" customWidth="1"/>
    <col min="6" max="6" width="10.7109375" bestFit="1" customWidth="1"/>
    <col min="7" max="7" width="16.42578125" bestFit="1" customWidth="1"/>
    <col min="8" max="8" width="18" bestFit="1" customWidth="1"/>
    <col min="9" max="9" width="21.85546875" bestFit="1" customWidth="1"/>
  </cols>
  <sheetData>
    <row r="1" spans="2:15" x14ac:dyDescent="0.25"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34</v>
      </c>
      <c r="G1" s="10" t="s">
        <v>35</v>
      </c>
      <c r="H1" s="10" t="s">
        <v>32</v>
      </c>
      <c r="I1" s="10" t="s">
        <v>62</v>
      </c>
      <c r="K1" s="16"/>
      <c r="L1" s="20"/>
      <c r="M1" s="20"/>
      <c r="N1" s="16"/>
      <c r="O1" s="16"/>
    </row>
    <row r="2" spans="2:15" x14ac:dyDescent="0.25">
      <c r="B2" s="5">
        <v>44044</v>
      </c>
      <c r="C2" s="11">
        <v>0.33333333333333337</v>
      </c>
      <c r="D2" s="11">
        <v>0.70833333333333293</v>
      </c>
      <c r="E2" s="12">
        <v>2.0833333333333332E-2</v>
      </c>
      <c r="F2" s="12">
        <f>D2-C2</f>
        <v>0.37499999999999956</v>
      </c>
      <c r="G2" s="12">
        <f>F2+TIME(0,0,1)-E2</f>
        <v>0.35417824074074034</v>
      </c>
      <c r="H2" s="14">
        <f>IF(ISERROR(G2-TIME(8,15,0)),-TIME(8,15,0),(G2-TIME(8,15,0)))</f>
        <v>1.0428240740740335E-2</v>
      </c>
      <c r="I2" s="8"/>
      <c r="K2" s="17"/>
      <c r="L2" s="18">
        <f t="shared" ref="L2:L9" si="0">IFERROR(H2*24,TIME(0,0,0))</f>
        <v>0.25027777777776805</v>
      </c>
      <c r="M2" s="20"/>
      <c r="N2" s="16"/>
      <c r="O2" s="16"/>
    </row>
    <row r="3" spans="2:15" x14ac:dyDescent="0.25">
      <c r="B3" s="5">
        <v>44045</v>
      </c>
      <c r="C3" s="11">
        <v>0.33333333333333337</v>
      </c>
      <c r="D3" s="11">
        <v>0.65624999999999978</v>
      </c>
      <c r="E3" s="12">
        <v>2.0833333333333332E-2</v>
      </c>
      <c r="F3" s="12">
        <f t="shared" ref="F3:F9" si="1">D3-C3</f>
        <v>0.32291666666666641</v>
      </c>
      <c r="G3" s="12">
        <f t="shared" ref="G3:G9" si="2">F3+TIME(0,0,1)-E3</f>
        <v>0.30209490740740719</v>
      </c>
      <c r="H3" s="14">
        <f>IF(ISERROR(G3 - TIME(5,30,0)), -TIME(5,30,0), G3 - TIME(5,30,0))</f>
        <v>7.292824074074053E-2</v>
      </c>
      <c r="I3" s="9"/>
      <c r="K3" s="16"/>
      <c r="L3" s="18">
        <f t="shared" si="0"/>
        <v>1.7502777777777727</v>
      </c>
      <c r="M3" s="20"/>
      <c r="N3" s="16"/>
      <c r="O3" s="16"/>
    </row>
    <row r="4" spans="2:15" x14ac:dyDescent="0.25">
      <c r="B4" s="5">
        <v>44047</v>
      </c>
      <c r="C4" s="11">
        <v>0.33333333333333298</v>
      </c>
      <c r="D4" s="11">
        <v>0.6979166666666663</v>
      </c>
      <c r="E4" s="12">
        <v>2.0833333333333301E-2</v>
      </c>
      <c r="F4" s="12">
        <f t="shared" si="1"/>
        <v>0.36458333333333331</v>
      </c>
      <c r="G4" s="12">
        <f t="shared" si="2"/>
        <v>0.34376157407407409</v>
      </c>
      <c r="H4" s="14">
        <f>IF(ISERROR(G4-TIME(8,15,0)),-TIME(8,15,0),(G4-TIME(8,15,0)))</f>
        <v>1.1574074074094387E-5</v>
      </c>
      <c r="K4" s="16"/>
      <c r="L4" s="18">
        <f t="shared" si="0"/>
        <v>2.7777777777826529E-4</v>
      </c>
      <c r="M4" s="20"/>
      <c r="N4" s="16"/>
      <c r="O4" s="16"/>
    </row>
    <row r="5" spans="2:15" x14ac:dyDescent="0.25">
      <c r="B5" s="5">
        <v>44048</v>
      </c>
      <c r="C5" s="11">
        <v>0.33333333333333298</v>
      </c>
      <c r="D5" s="11">
        <v>0.6979166666666663</v>
      </c>
      <c r="E5" s="12">
        <v>2.0833333333333301E-2</v>
      </c>
      <c r="F5" s="12">
        <f t="shared" si="1"/>
        <v>0.36458333333333331</v>
      </c>
      <c r="G5" s="12">
        <f t="shared" si="2"/>
        <v>0.34376157407407409</v>
      </c>
      <c r="H5" s="14">
        <f>IF(ISERROR(G5-TIME(8,15,0)),-TIME(8,15,0),(G5-TIME(8,15,0)))</f>
        <v>1.1574074074094387E-5</v>
      </c>
      <c r="K5" s="16"/>
      <c r="L5" s="18">
        <f t="shared" si="0"/>
        <v>2.7777777777826529E-4</v>
      </c>
      <c r="M5" s="20"/>
      <c r="N5" s="16"/>
      <c r="O5" s="16"/>
    </row>
    <row r="6" spans="2:15" x14ac:dyDescent="0.25">
      <c r="B6" s="5">
        <v>44049</v>
      </c>
      <c r="C6" s="11">
        <v>0.33333333333333298</v>
      </c>
      <c r="D6" s="11">
        <v>0.70833333333333293</v>
      </c>
      <c r="E6" s="12">
        <v>2.0833333333333301E-2</v>
      </c>
      <c r="F6" s="12">
        <f t="shared" si="1"/>
        <v>0.37499999999999994</v>
      </c>
      <c r="G6" s="12">
        <f t="shared" si="2"/>
        <v>0.35417824074074072</v>
      </c>
      <c r="H6" s="14">
        <f>IF(ISERROR(G6-TIME(8,15,0)),-TIME(8,15,0),(G6-TIME(8,15,0)))</f>
        <v>1.0428240740740724E-2</v>
      </c>
      <c r="K6" s="16"/>
      <c r="L6" s="18">
        <f t="shared" si="0"/>
        <v>0.25027777777777738</v>
      </c>
      <c r="M6" s="20"/>
      <c r="N6" s="16"/>
      <c r="O6" s="16"/>
    </row>
    <row r="7" spans="2:15" x14ac:dyDescent="0.25">
      <c r="B7" s="5">
        <v>44050</v>
      </c>
      <c r="C7" s="11">
        <v>0.33333333333333298</v>
      </c>
      <c r="D7" s="11">
        <v>0.70833333333333293</v>
      </c>
      <c r="E7" s="12">
        <v>2.0833333333333301E-2</v>
      </c>
      <c r="F7" s="12">
        <f t="shared" si="1"/>
        <v>0.37499999999999994</v>
      </c>
      <c r="G7" s="12">
        <f t="shared" si="2"/>
        <v>0.35417824074074072</v>
      </c>
      <c r="H7" s="14">
        <f>IF(ISERROR(G7-TIME(8,15,0)),-TIME(8,15,0),(G7-TIME(8,15,0)))</f>
        <v>1.0428240740740724E-2</v>
      </c>
      <c r="K7" s="16"/>
      <c r="L7" s="18">
        <f t="shared" si="0"/>
        <v>0.25027777777777738</v>
      </c>
      <c r="M7" s="20"/>
      <c r="N7" s="16"/>
      <c r="O7" s="16"/>
    </row>
    <row r="8" spans="2:15" x14ac:dyDescent="0.25">
      <c r="B8" s="5">
        <v>44051</v>
      </c>
      <c r="C8" s="11">
        <v>0.33333333333333298</v>
      </c>
      <c r="D8" s="11">
        <v>0.61458333333333326</v>
      </c>
      <c r="E8" s="12">
        <v>2.0833333333333301E-2</v>
      </c>
      <c r="F8" s="12">
        <f t="shared" si="1"/>
        <v>0.28125000000000028</v>
      </c>
      <c r="G8" s="12">
        <f t="shared" si="2"/>
        <v>0.26042824074074106</v>
      </c>
      <c r="H8" s="14">
        <f>IF(ISERROR(G8 - TIME(5,30,0)), -TIME(5,30,0), G8 - TIME(5,30,0))</f>
        <v>3.12615740740744E-2</v>
      </c>
      <c r="K8" s="16"/>
      <c r="L8" s="18">
        <f t="shared" si="0"/>
        <v>0.75027777777778559</v>
      </c>
      <c r="M8" s="20"/>
      <c r="N8" s="16"/>
      <c r="O8" s="16"/>
    </row>
    <row r="9" spans="2:15" x14ac:dyDescent="0.25">
      <c r="B9" s="5">
        <v>44054</v>
      </c>
      <c r="C9" s="11">
        <v>0.33333333333333298</v>
      </c>
      <c r="D9" s="11">
        <v>0.71874999999999956</v>
      </c>
      <c r="E9" s="12">
        <v>2.0833333333333301E-2</v>
      </c>
      <c r="F9" s="12">
        <f t="shared" si="1"/>
        <v>0.38541666666666657</v>
      </c>
      <c r="G9" s="12">
        <f t="shared" si="2"/>
        <v>0.36459490740740735</v>
      </c>
      <c r="H9" s="14">
        <f>IF(ISERROR(G9-TIME(8,15,0)),-TIME(8,15,0),(G9-TIME(8,15,0)))</f>
        <v>2.0844907407407354E-2</v>
      </c>
      <c r="K9" s="16"/>
      <c r="L9" s="18">
        <f t="shared" si="0"/>
        <v>0.50027777777777649</v>
      </c>
      <c r="M9" s="20"/>
      <c r="N9" s="16"/>
      <c r="O9" s="16"/>
    </row>
    <row r="10" spans="2:15" x14ac:dyDescent="0.25">
      <c r="B10" s="5">
        <v>44055</v>
      </c>
      <c r="C10" s="11">
        <v>0.33333333333333298</v>
      </c>
      <c r="D10" s="11" t="s">
        <v>45</v>
      </c>
      <c r="E10" s="12">
        <v>2.0833333333333332E-2</v>
      </c>
      <c r="F10" s="12">
        <f>IFERROR(D10-C10,TIME(0,0,0))</f>
        <v>0</v>
      </c>
      <c r="G10" s="12">
        <f>F10+TIME(0,0,0)-E10</f>
        <v>-2.0833333333333332E-2</v>
      </c>
      <c r="H10" s="14" t="str">
        <f>IF(D10="Urlaub", "Urlaub", IF(ISERROR(G10 - TIME(8,15,0)), -TIME(8,15,0), G10 - TIME(8,15,0)))</f>
        <v>Urlaub</v>
      </c>
      <c r="I10" s="21" t="s">
        <v>60</v>
      </c>
      <c r="K10" s="16"/>
      <c r="L10" s="18">
        <f>IFERROR(H10*24,TIME(0,0,0))</f>
        <v>0</v>
      </c>
      <c r="M10" s="20"/>
      <c r="N10" s="16"/>
      <c r="O10" s="16"/>
    </row>
    <row r="11" spans="2:15" x14ac:dyDescent="0.25">
      <c r="B11" s="5">
        <v>44056</v>
      </c>
      <c r="C11" s="11">
        <v>0.33333333333333298</v>
      </c>
      <c r="D11" s="11">
        <v>0.66666666666666641</v>
      </c>
      <c r="E11" s="12">
        <v>2.0833333333333301E-2</v>
      </c>
      <c r="F11" s="12">
        <f t="shared" ref="F11:F22" si="3">IFERROR(D11-C11,TIME(0,0,0))</f>
        <v>0.33333333333333343</v>
      </c>
      <c r="G11" s="12">
        <f t="shared" ref="G11:G22" si="4">F11+TIME(0,0,0)-E11</f>
        <v>0.31250000000000011</v>
      </c>
      <c r="H11" s="14">
        <f>IF(ISERROR(G11-TIME(8,15,0)),-TIME(8,15,0),(G11-TIME(8,15,0)))</f>
        <v>-3.1249999999999889E-2</v>
      </c>
      <c r="I11" s="21" t="s">
        <v>52</v>
      </c>
      <c r="K11" s="16"/>
      <c r="L11" s="18">
        <f t="shared" ref="L11:L22" si="5">IFERROR(H11*24,TIME(0,0,0))</f>
        <v>-0.74999999999999734</v>
      </c>
      <c r="M11" s="20"/>
      <c r="N11" s="16"/>
      <c r="O11" s="16"/>
    </row>
    <row r="12" spans="2:15" x14ac:dyDescent="0.25">
      <c r="B12" s="5">
        <v>44058</v>
      </c>
      <c r="C12" s="11">
        <v>0.33333333333333298</v>
      </c>
      <c r="D12" s="11" t="s">
        <v>45</v>
      </c>
      <c r="E12" s="12">
        <v>2.0833333333333301E-2</v>
      </c>
      <c r="F12" s="12">
        <f t="shared" si="3"/>
        <v>0</v>
      </c>
      <c r="G12" s="12">
        <f t="shared" si="4"/>
        <v>-2.0833333333333301E-2</v>
      </c>
      <c r="H12" s="14" t="str">
        <f>IF(D12="Urlaub", "Urlaub", IF(ISERROR(G12 - TIME(8,15,0)), -TIME(8,15,0), G12 - TIME(8,15,0)))</f>
        <v>Urlaub</v>
      </c>
      <c r="I12" s="21" t="s">
        <v>61</v>
      </c>
      <c r="K12" s="16"/>
      <c r="L12" s="18">
        <f t="shared" si="5"/>
        <v>0</v>
      </c>
      <c r="M12" s="20"/>
      <c r="N12" s="16"/>
      <c r="O12" s="16"/>
    </row>
    <row r="13" spans="2:15" x14ac:dyDescent="0.25">
      <c r="B13" s="5">
        <v>44061</v>
      </c>
      <c r="C13" s="11">
        <v>0.33333333333333298</v>
      </c>
      <c r="D13" s="11">
        <v>0.70833333333333293</v>
      </c>
      <c r="E13" s="12">
        <v>2.0833333333333301E-2</v>
      </c>
      <c r="F13" s="12">
        <f t="shared" si="3"/>
        <v>0.37499999999999994</v>
      </c>
      <c r="G13" s="12">
        <f t="shared" si="4"/>
        <v>0.35416666666666663</v>
      </c>
      <c r="H13" s="14">
        <f>IF(ISERROR(G13-TIME(8,15,0)),-TIME(8,15,0),(G13-TIME(8,15,0)))</f>
        <v>1.041666666666663E-2</v>
      </c>
      <c r="K13" s="16"/>
      <c r="L13" s="18">
        <f t="shared" si="5"/>
        <v>0.24999999999999911</v>
      </c>
      <c r="M13" s="20"/>
      <c r="N13" s="16"/>
      <c r="O13" s="16"/>
    </row>
    <row r="14" spans="2:15" x14ac:dyDescent="0.25">
      <c r="B14" s="5">
        <v>44062</v>
      </c>
      <c r="C14" s="11">
        <v>0.33333333333333298</v>
      </c>
      <c r="D14" s="11">
        <v>0.70833333333333293</v>
      </c>
      <c r="E14" s="12">
        <v>2.0833333333333301E-2</v>
      </c>
      <c r="F14" s="12">
        <f t="shared" si="3"/>
        <v>0.37499999999999994</v>
      </c>
      <c r="G14" s="12">
        <f t="shared" si="4"/>
        <v>0.35416666666666663</v>
      </c>
      <c r="H14" s="14">
        <f>IF(ISERROR(G14-TIME(8,15,0)),-TIME(8,15,0),(G14-TIME(8,15,0)))</f>
        <v>1.041666666666663E-2</v>
      </c>
      <c r="K14" s="16"/>
      <c r="L14" s="18">
        <f t="shared" si="5"/>
        <v>0.24999999999999911</v>
      </c>
      <c r="M14" s="20"/>
      <c r="N14" s="16"/>
      <c r="O14" s="16"/>
    </row>
    <row r="15" spans="2:15" x14ac:dyDescent="0.25">
      <c r="B15" s="5">
        <v>44063</v>
      </c>
      <c r="C15" s="11">
        <v>0.33333333333333298</v>
      </c>
      <c r="D15" s="11">
        <v>0.67708333333333304</v>
      </c>
      <c r="E15" s="12">
        <v>2.0833333333333301E-2</v>
      </c>
      <c r="F15" s="12">
        <f t="shared" si="3"/>
        <v>0.34375000000000006</v>
      </c>
      <c r="G15" s="12">
        <f t="shared" si="4"/>
        <v>0.32291666666666674</v>
      </c>
      <c r="H15" s="14">
        <f>IF(ISERROR(G15-TIME(8,15,0)),-TIME(8,15,0),(G15-TIME(8,15,0)))</f>
        <v>-2.0833333333333259E-2</v>
      </c>
      <c r="I15" s="21" t="s">
        <v>51</v>
      </c>
      <c r="K15" s="16"/>
      <c r="L15" s="18">
        <f t="shared" si="5"/>
        <v>-0.49999999999999822</v>
      </c>
      <c r="M15" s="20"/>
      <c r="N15" s="16"/>
      <c r="O15" s="16"/>
    </row>
    <row r="16" spans="2:15" x14ac:dyDescent="0.25">
      <c r="B16" s="5">
        <v>44064</v>
      </c>
      <c r="C16" s="11">
        <v>0.34375000000000006</v>
      </c>
      <c r="D16" s="11">
        <v>0.66666666666666641</v>
      </c>
      <c r="E16" s="12">
        <v>2.0833333333333301E-2</v>
      </c>
      <c r="F16" s="12">
        <f t="shared" si="3"/>
        <v>0.32291666666666635</v>
      </c>
      <c r="G16" s="12">
        <f t="shared" si="4"/>
        <v>0.30208333333333304</v>
      </c>
      <c r="H16" s="14">
        <f>IF(ISERROR(G16-TIME(8,15,0)),-TIME(8,15,0),(G16-TIME(8,15,0)))</f>
        <v>-4.1666666666666963E-2</v>
      </c>
      <c r="I16" s="21" t="s">
        <v>51</v>
      </c>
      <c r="K16" s="16"/>
      <c r="L16" s="18">
        <f t="shared" si="5"/>
        <v>-1.0000000000000071</v>
      </c>
      <c r="M16" s="20"/>
      <c r="N16" s="16"/>
      <c r="O16" s="16"/>
    </row>
    <row r="17" spans="2:15" x14ac:dyDescent="0.25">
      <c r="B17" s="5">
        <v>44065</v>
      </c>
      <c r="C17" s="11">
        <v>0.33333333333333298</v>
      </c>
      <c r="D17" s="11">
        <v>0.58333333333333337</v>
      </c>
      <c r="E17" s="12">
        <v>2.0833333333333301E-2</v>
      </c>
      <c r="F17" s="12">
        <f t="shared" si="3"/>
        <v>0.25000000000000039</v>
      </c>
      <c r="G17" s="12">
        <f t="shared" si="4"/>
        <v>0.22916666666666707</v>
      </c>
      <c r="H17" s="14">
        <f>IF(ISERROR(G17 - TIME(5,30,0)), -TIME(5,30,0), G17 - TIME(5,30,0))</f>
        <v>4.163336342344337E-16</v>
      </c>
      <c r="K17" s="16"/>
      <c r="L17" s="18">
        <f t="shared" si="5"/>
        <v>9.9920072216264089E-15</v>
      </c>
      <c r="M17" s="20"/>
      <c r="N17" s="16"/>
      <c r="O17" s="16"/>
    </row>
    <row r="18" spans="2:15" x14ac:dyDescent="0.25">
      <c r="B18" s="5">
        <v>44068</v>
      </c>
      <c r="C18" s="11">
        <v>0.33333333333333298</v>
      </c>
      <c r="D18" s="11">
        <v>0.67708333333333304</v>
      </c>
      <c r="E18" s="12">
        <v>2.0833333333333301E-2</v>
      </c>
      <c r="F18" s="12">
        <f t="shared" si="3"/>
        <v>0.34375000000000006</v>
      </c>
      <c r="G18" s="12">
        <f t="shared" si="4"/>
        <v>0.32291666666666674</v>
      </c>
      <c r="H18" s="14">
        <f>IF(ISERROR(G18-TIME(8,15,0)),-TIME(8,15,0),(G18-TIME(8,15,0)))</f>
        <v>-2.0833333333333259E-2</v>
      </c>
      <c r="I18" s="21" t="s">
        <v>51</v>
      </c>
      <c r="J18" s="8"/>
      <c r="K18" s="16"/>
      <c r="L18" s="18">
        <f t="shared" si="5"/>
        <v>-0.49999999999999822</v>
      </c>
      <c r="M18" s="20"/>
      <c r="N18" s="16"/>
      <c r="O18" s="16"/>
    </row>
    <row r="19" spans="2:15" x14ac:dyDescent="0.25">
      <c r="B19" s="5">
        <v>44069</v>
      </c>
      <c r="C19" s="11">
        <v>0.33333333333333298</v>
      </c>
      <c r="D19" s="11">
        <v>0.68749999999999967</v>
      </c>
      <c r="E19" s="12">
        <v>2.0833333333333301E-2</v>
      </c>
      <c r="F19" s="12">
        <f t="shared" si="3"/>
        <v>0.35416666666666669</v>
      </c>
      <c r="G19" s="12">
        <f t="shared" si="4"/>
        <v>0.33333333333333337</v>
      </c>
      <c r="H19" s="14">
        <f>IF(ISERROR(G19-TIME(8,15,0)),-TIME(8,15,0),(G19-TIME(8,15,0)))</f>
        <v>-1.041666666666663E-2</v>
      </c>
      <c r="I19" s="21" t="s">
        <v>51</v>
      </c>
      <c r="K19" s="16"/>
      <c r="L19" s="18">
        <f t="shared" si="5"/>
        <v>-0.24999999999999911</v>
      </c>
      <c r="M19" s="20"/>
      <c r="N19" s="16"/>
      <c r="O19" s="16"/>
    </row>
    <row r="20" spans="2:15" x14ac:dyDescent="0.25">
      <c r="B20" s="5">
        <v>44070</v>
      </c>
      <c r="C20" s="11">
        <v>0.33333333333333298</v>
      </c>
      <c r="D20" s="11">
        <v>0.6979166666666663</v>
      </c>
      <c r="E20" s="12">
        <v>2.0833333333333301E-2</v>
      </c>
      <c r="F20" s="12">
        <f t="shared" si="3"/>
        <v>0.36458333333333331</v>
      </c>
      <c r="G20" s="12">
        <f t="shared" si="4"/>
        <v>0.34375</v>
      </c>
      <c r="H20" s="14">
        <f>IF(ISERROR(G20-TIME(8,15,0)),-TIME(8,15,0),(G20-TIME(8,15,0)))</f>
        <v>0</v>
      </c>
      <c r="K20" s="16"/>
      <c r="L20" s="18">
        <f t="shared" si="5"/>
        <v>0</v>
      </c>
      <c r="M20" s="20"/>
      <c r="N20" s="16"/>
      <c r="O20" s="16"/>
    </row>
    <row r="21" spans="2:15" x14ac:dyDescent="0.25">
      <c r="B21" s="5">
        <v>44071</v>
      </c>
      <c r="C21" s="11">
        <v>0.33333333333333298</v>
      </c>
      <c r="D21" s="11">
        <v>0.67708333333333304</v>
      </c>
      <c r="E21" s="12">
        <v>2.0833333333333301E-2</v>
      </c>
      <c r="F21" s="12">
        <f t="shared" si="3"/>
        <v>0.34375000000000006</v>
      </c>
      <c r="G21" s="12">
        <f t="shared" si="4"/>
        <v>0.32291666666666674</v>
      </c>
      <c r="H21" s="14">
        <f>IF(ISERROR(G21-TIME(8,15,0)),-TIME(8,15,0),(G21-TIME(8,15,0)))</f>
        <v>-2.0833333333333259E-2</v>
      </c>
      <c r="I21" s="21" t="s">
        <v>51</v>
      </c>
      <c r="K21" s="16"/>
      <c r="L21" s="18">
        <f t="shared" si="5"/>
        <v>-0.49999999999999822</v>
      </c>
      <c r="M21" s="20"/>
      <c r="N21" s="16"/>
      <c r="O21" s="16"/>
    </row>
    <row r="22" spans="2:15" x14ac:dyDescent="0.25">
      <c r="B22" s="5">
        <v>44072</v>
      </c>
      <c r="C22" s="11">
        <v>0.33333333333333298</v>
      </c>
      <c r="D22" s="11">
        <v>0.55208333333333348</v>
      </c>
      <c r="E22" s="12">
        <v>2.0833333333333301E-2</v>
      </c>
      <c r="F22" s="12">
        <f t="shared" si="3"/>
        <v>0.2187500000000005</v>
      </c>
      <c r="G22" s="12">
        <f t="shared" si="4"/>
        <v>0.19791666666666718</v>
      </c>
      <c r="H22" s="14">
        <f>IF(ISERROR(G22 - TIME(5,30,0)), -TIME(5,30,0), G22 - TIME(5,30,0))</f>
        <v>-3.1249999999999473E-2</v>
      </c>
      <c r="I22" s="21" t="s">
        <v>51</v>
      </c>
      <c r="K22" s="16"/>
      <c r="L22" s="18">
        <f t="shared" si="5"/>
        <v>-0.74999999999998734</v>
      </c>
      <c r="M22" s="20"/>
      <c r="N22" s="16"/>
      <c r="O22" s="16"/>
    </row>
    <row r="23" spans="2:15" ht="15.75" x14ac:dyDescent="0.25">
      <c r="E23" s="6"/>
      <c r="F23" s="6"/>
      <c r="G23" s="13" t="s">
        <v>36</v>
      </c>
      <c r="H23" s="15">
        <f>H26+H25</f>
        <v>2.2222222222367805E-3</v>
      </c>
      <c r="K23" s="16"/>
      <c r="L23" s="16"/>
      <c r="M23" s="20"/>
      <c r="N23" s="16"/>
      <c r="O23" s="16"/>
    </row>
    <row r="24" spans="2:15" x14ac:dyDescent="0.25">
      <c r="E24" s="6"/>
      <c r="F24" s="6"/>
      <c r="G24" s="6"/>
      <c r="K24" s="16"/>
      <c r="L24" s="18">
        <f>SUM(L9:L22)</f>
        <v>-3.2497222222222009</v>
      </c>
      <c r="M24" s="20"/>
      <c r="N24" s="16"/>
      <c r="O24" s="16"/>
    </row>
    <row r="25" spans="2:15" ht="15.75" x14ac:dyDescent="0.25">
      <c r="E25" s="6"/>
      <c r="F25" s="6"/>
      <c r="G25" s="13" t="s">
        <v>43</v>
      </c>
      <c r="H25" s="15">
        <f>SUMIF(L2:L22, "&gt;0", L2:L22)</f>
        <v>4.2522222222222226</v>
      </c>
      <c r="K25" s="16"/>
      <c r="L25" s="16"/>
      <c r="M25" s="16"/>
      <c r="N25" s="16"/>
      <c r="O25" s="16"/>
    </row>
    <row r="26" spans="2:15" ht="15.75" x14ac:dyDescent="0.25">
      <c r="F26" s="6"/>
      <c r="G26" s="13" t="s">
        <v>44</v>
      </c>
      <c r="H26" s="15">
        <f>SUMIF(L2:L22, "&lt;0", L2:L22)</f>
        <v>-4.2499999999999858</v>
      </c>
      <c r="K26" s="16"/>
      <c r="L26" s="16"/>
      <c r="M26" s="16"/>
      <c r="N26" s="16"/>
      <c r="O26" s="16"/>
    </row>
    <row r="27" spans="2:15" x14ac:dyDescent="0.25">
      <c r="E27" s="6"/>
      <c r="F27" s="6"/>
      <c r="G27" s="6"/>
      <c r="K27" s="16"/>
      <c r="L27" s="16"/>
      <c r="M27" s="16"/>
      <c r="N27" s="16"/>
      <c r="O27" s="16"/>
    </row>
    <row r="28" spans="2:15" x14ac:dyDescent="0.25">
      <c r="E28" s="6"/>
      <c r="F28" s="6"/>
      <c r="G28" s="6"/>
      <c r="K28" s="16"/>
      <c r="L28" s="16"/>
      <c r="M28" s="16"/>
      <c r="N28" s="16"/>
      <c r="O28" s="16"/>
    </row>
    <row r="29" spans="2:15" x14ac:dyDescent="0.25">
      <c r="E29" s="6"/>
      <c r="F29" s="6"/>
      <c r="G29" s="6"/>
      <c r="K29" s="16"/>
      <c r="L29" s="16"/>
      <c r="M29" s="16"/>
      <c r="N29" s="16"/>
      <c r="O29" s="16"/>
    </row>
    <row r="30" spans="2:15" x14ac:dyDescent="0.25">
      <c r="E30" s="6"/>
      <c r="F30" s="6"/>
      <c r="G30" s="6"/>
    </row>
    <row r="31" spans="2:15" x14ac:dyDescent="0.25">
      <c r="E31" s="6"/>
      <c r="F31" s="6"/>
      <c r="G31" s="6"/>
    </row>
    <row r="32" spans="2:15" x14ac:dyDescent="0.25">
      <c r="E32" s="6"/>
      <c r="F32" s="6"/>
      <c r="G32" s="6"/>
    </row>
    <row r="33" spans="5:7" x14ac:dyDescent="0.25">
      <c r="E33" s="6"/>
      <c r="F33" s="6"/>
      <c r="G33" s="6"/>
    </row>
    <row r="34" spans="5:7" x14ac:dyDescent="0.25">
      <c r="E34" s="6"/>
      <c r="F34" s="6"/>
      <c r="G34" s="6"/>
    </row>
    <row r="35" spans="5:7" x14ac:dyDescent="0.25">
      <c r="E35" s="6"/>
      <c r="F35" s="6"/>
      <c r="G35" s="6"/>
    </row>
    <row r="36" spans="5:7" x14ac:dyDescent="0.25">
      <c r="E36" s="6"/>
      <c r="F36" s="6"/>
      <c r="G36" s="6"/>
    </row>
    <row r="37" spans="5:7" x14ac:dyDescent="0.25">
      <c r="E37" s="6"/>
      <c r="F37" s="6"/>
      <c r="G37" s="6"/>
    </row>
    <row r="38" spans="5:7" x14ac:dyDescent="0.25">
      <c r="E38" s="6"/>
      <c r="F38" s="6"/>
      <c r="G38" s="6"/>
    </row>
    <row r="39" spans="5:7" x14ac:dyDescent="0.25">
      <c r="E39" s="6"/>
      <c r="F39" s="6"/>
      <c r="G39" s="6"/>
    </row>
    <row r="40" spans="5:7" x14ac:dyDescent="0.25">
      <c r="E40" s="6"/>
      <c r="F40" s="6"/>
      <c r="G40" s="6"/>
    </row>
    <row r="41" spans="5:7" x14ac:dyDescent="0.25">
      <c r="E41" s="6"/>
      <c r="F41" s="6"/>
      <c r="G41" s="6"/>
    </row>
    <row r="42" spans="5:7" x14ac:dyDescent="0.25">
      <c r="E42" s="6"/>
      <c r="F42" s="6"/>
      <c r="G42" s="6"/>
    </row>
    <row r="43" spans="5:7" x14ac:dyDescent="0.25">
      <c r="E43" s="6"/>
      <c r="F43" s="6"/>
      <c r="G43" s="6"/>
    </row>
  </sheetData>
  <conditionalFormatting sqref="H2:H22">
    <cfRule type="containsText" dxfId="3" priority="9" operator="containsText" text="0:00">
      <formula>NOT(ISERROR(SEARCH("0:00",H2)))</formula>
    </cfRule>
    <cfRule type="cellIs" dxfId="1" priority="18" operator="greaterThanOrEqual">
      <formula>0</formula>
    </cfRule>
    <cfRule type="notContainsErrors" dxfId="0" priority="20">
      <formula>NOT(ISERROR(H2))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4" operator="beginsWith" id="{759B703C-5A43-432E-B7D9-410BEB330852}">
            <xm:f>LEFT(H2,LEN("-"))="-"</xm:f>
            <xm:f>"-"</xm:f>
            <x14:dxf>
              <fill>
                <patternFill>
                  <bgColor rgb="FFFF0000"/>
                </patternFill>
              </fill>
            </x14:dxf>
          </x14:cfRule>
          <xm:sqref>H2:H22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notBetween" showInputMessage="1" showErrorMessage="1" xr:uid="{37DFABF6-0F15-4480-8206-8C98CA3B809F}">
          <x14:formula1>
            <xm:f>Zeiten!$A$1:$A$97</xm:f>
          </x14:formula1>
          <xm:sqref>C2:C22</xm:sqref>
        </x14:dataValidation>
        <x14:dataValidation type="list" operator="notBetween" showInputMessage="1" showErrorMessage="1" xr:uid="{AF8C62BB-95D6-4830-B2A0-63BB32F3520E}">
          <x14:formula1>
            <xm:f>Zeiten!$A$1:$A$98</xm:f>
          </x14:formula1>
          <xm:sqref>D2:D22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E197-E3FC-4562-8CC3-69B8775C2FED}">
  <dimension ref="A1:A98"/>
  <sheetViews>
    <sheetView workbookViewId="0">
      <selection activeCell="E88" sqref="E88"/>
    </sheetView>
  </sheetViews>
  <sheetFormatPr baseColWidth="10" defaultRowHeight="15" x14ac:dyDescent="0.25"/>
  <sheetData>
    <row r="1" spans="1:1" x14ac:dyDescent="0.25">
      <c r="A1" s="7" t="s">
        <v>33</v>
      </c>
    </row>
    <row r="2" spans="1:1" x14ac:dyDescent="0.25">
      <c r="A2" s="8">
        <v>0</v>
      </c>
    </row>
    <row r="3" spans="1:1" x14ac:dyDescent="0.25">
      <c r="A3" s="8">
        <f t="shared" ref="A3:A34" si="0">A2+TIME(0,15,0)</f>
        <v>1.0416666666666666E-2</v>
      </c>
    </row>
    <row r="4" spans="1:1" x14ac:dyDescent="0.25">
      <c r="A4" s="8">
        <f t="shared" si="0"/>
        <v>2.0833333333333332E-2</v>
      </c>
    </row>
    <row r="5" spans="1:1" x14ac:dyDescent="0.25">
      <c r="A5" s="8">
        <f t="shared" si="0"/>
        <v>3.125E-2</v>
      </c>
    </row>
    <row r="6" spans="1:1" x14ac:dyDescent="0.25">
      <c r="A6" s="8">
        <f t="shared" si="0"/>
        <v>4.1666666666666664E-2</v>
      </c>
    </row>
    <row r="7" spans="1:1" x14ac:dyDescent="0.25">
      <c r="A7" s="8">
        <f t="shared" si="0"/>
        <v>5.2083333333333329E-2</v>
      </c>
    </row>
    <row r="8" spans="1:1" x14ac:dyDescent="0.25">
      <c r="A8" s="8">
        <f t="shared" si="0"/>
        <v>6.2499999999999993E-2</v>
      </c>
    </row>
    <row r="9" spans="1:1" x14ac:dyDescent="0.25">
      <c r="A9" s="8">
        <f t="shared" si="0"/>
        <v>7.2916666666666657E-2</v>
      </c>
    </row>
    <row r="10" spans="1:1" x14ac:dyDescent="0.25">
      <c r="A10" s="8">
        <f t="shared" si="0"/>
        <v>8.3333333333333329E-2</v>
      </c>
    </row>
    <row r="11" spans="1:1" x14ac:dyDescent="0.25">
      <c r="A11" s="8">
        <f t="shared" si="0"/>
        <v>9.375E-2</v>
      </c>
    </row>
    <row r="12" spans="1:1" x14ac:dyDescent="0.25">
      <c r="A12" s="8">
        <f t="shared" si="0"/>
        <v>0.10416666666666667</v>
      </c>
    </row>
    <row r="13" spans="1:1" x14ac:dyDescent="0.25">
      <c r="A13" s="8">
        <f t="shared" si="0"/>
        <v>0.11458333333333334</v>
      </c>
    </row>
    <row r="14" spans="1:1" x14ac:dyDescent="0.25">
      <c r="A14" s="8">
        <f t="shared" si="0"/>
        <v>0.125</v>
      </c>
    </row>
    <row r="15" spans="1:1" x14ac:dyDescent="0.25">
      <c r="A15" s="8">
        <f t="shared" si="0"/>
        <v>0.13541666666666666</v>
      </c>
    </row>
    <row r="16" spans="1:1" x14ac:dyDescent="0.25">
      <c r="A16" s="8">
        <f t="shared" si="0"/>
        <v>0.14583333333333331</v>
      </c>
    </row>
    <row r="17" spans="1:1" x14ac:dyDescent="0.25">
      <c r="A17" s="8">
        <f t="shared" si="0"/>
        <v>0.15624999999999997</v>
      </c>
    </row>
    <row r="18" spans="1:1" x14ac:dyDescent="0.25">
      <c r="A18" s="8">
        <f t="shared" si="0"/>
        <v>0.16666666666666663</v>
      </c>
    </row>
    <row r="19" spans="1:1" x14ac:dyDescent="0.25">
      <c r="A19" s="8">
        <f t="shared" si="0"/>
        <v>0.17708333333333329</v>
      </c>
    </row>
    <row r="20" spans="1:1" x14ac:dyDescent="0.25">
      <c r="A20" s="8">
        <f t="shared" si="0"/>
        <v>0.18749999999999994</v>
      </c>
    </row>
    <row r="21" spans="1:1" x14ac:dyDescent="0.25">
      <c r="A21" s="8">
        <f t="shared" si="0"/>
        <v>0.1979166666666666</v>
      </c>
    </row>
    <row r="22" spans="1:1" x14ac:dyDescent="0.25">
      <c r="A22" s="8">
        <f t="shared" si="0"/>
        <v>0.20833333333333326</v>
      </c>
    </row>
    <row r="23" spans="1:1" x14ac:dyDescent="0.25">
      <c r="A23" s="8">
        <f t="shared" si="0"/>
        <v>0.21874999999999992</v>
      </c>
    </row>
    <row r="24" spans="1:1" x14ac:dyDescent="0.25">
      <c r="A24" s="8">
        <f t="shared" si="0"/>
        <v>0.22916666666666657</v>
      </c>
    </row>
    <row r="25" spans="1:1" x14ac:dyDescent="0.25">
      <c r="A25" s="8">
        <f t="shared" si="0"/>
        <v>0.23958333333333323</v>
      </c>
    </row>
    <row r="26" spans="1:1" x14ac:dyDescent="0.25">
      <c r="A26" s="8">
        <f t="shared" si="0"/>
        <v>0.24999999999999989</v>
      </c>
    </row>
    <row r="27" spans="1:1" x14ac:dyDescent="0.25">
      <c r="A27" s="8">
        <f t="shared" si="0"/>
        <v>0.26041666666666657</v>
      </c>
    </row>
    <row r="28" spans="1:1" x14ac:dyDescent="0.25">
      <c r="A28" s="8">
        <f t="shared" si="0"/>
        <v>0.27083333333333326</v>
      </c>
    </row>
    <row r="29" spans="1:1" x14ac:dyDescent="0.25">
      <c r="A29" s="8">
        <f t="shared" si="0"/>
        <v>0.28124999999999994</v>
      </c>
    </row>
    <row r="30" spans="1:1" x14ac:dyDescent="0.25">
      <c r="A30" s="8">
        <f t="shared" si="0"/>
        <v>0.29166666666666663</v>
      </c>
    </row>
    <row r="31" spans="1:1" x14ac:dyDescent="0.25">
      <c r="A31" s="8">
        <f t="shared" si="0"/>
        <v>0.30208333333333331</v>
      </c>
    </row>
    <row r="32" spans="1:1" x14ac:dyDescent="0.25">
      <c r="A32" s="8">
        <f t="shared" si="0"/>
        <v>0.3125</v>
      </c>
    </row>
    <row r="33" spans="1:1" x14ac:dyDescent="0.25">
      <c r="A33" s="8">
        <f t="shared" si="0"/>
        <v>0.32291666666666669</v>
      </c>
    </row>
    <row r="34" spans="1:1" x14ac:dyDescent="0.25">
      <c r="A34" s="8">
        <f t="shared" si="0"/>
        <v>0.33333333333333337</v>
      </c>
    </row>
    <row r="35" spans="1:1" x14ac:dyDescent="0.25">
      <c r="A35" s="8">
        <f t="shared" ref="A35:A66" si="1">A34+TIME(0,15,0)</f>
        <v>0.34375000000000006</v>
      </c>
    </row>
    <row r="36" spans="1:1" x14ac:dyDescent="0.25">
      <c r="A36" s="8">
        <f t="shared" si="1"/>
        <v>0.35416666666666674</v>
      </c>
    </row>
    <row r="37" spans="1:1" x14ac:dyDescent="0.25">
      <c r="A37" s="8">
        <f t="shared" si="1"/>
        <v>0.36458333333333343</v>
      </c>
    </row>
    <row r="38" spans="1:1" x14ac:dyDescent="0.25">
      <c r="A38" s="8">
        <f t="shared" si="1"/>
        <v>0.37500000000000011</v>
      </c>
    </row>
    <row r="39" spans="1:1" x14ac:dyDescent="0.25">
      <c r="A39" s="8">
        <f t="shared" si="1"/>
        <v>0.3854166666666668</v>
      </c>
    </row>
    <row r="40" spans="1:1" x14ac:dyDescent="0.25">
      <c r="A40" s="8">
        <f t="shared" si="1"/>
        <v>0.39583333333333348</v>
      </c>
    </row>
    <row r="41" spans="1:1" x14ac:dyDescent="0.25">
      <c r="A41" s="8">
        <f t="shared" si="1"/>
        <v>0.40625000000000017</v>
      </c>
    </row>
    <row r="42" spans="1:1" x14ac:dyDescent="0.25">
      <c r="A42" s="8">
        <f t="shared" si="1"/>
        <v>0.41666666666666685</v>
      </c>
    </row>
    <row r="43" spans="1:1" x14ac:dyDescent="0.25">
      <c r="A43" s="8">
        <f t="shared" si="1"/>
        <v>0.42708333333333354</v>
      </c>
    </row>
    <row r="44" spans="1:1" x14ac:dyDescent="0.25">
      <c r="A44" s="8">
        <f t="shared" si="1"/>
        <v>0.43750000000000022</v>
      </c>
    </row>
    <row r="45" spans="1:1" x14ac:dyDescent="0.25">
      <c r="A45" s="8">
        <f t="shared" si="1"/>
        <v>0.44791666666666691</v>
      </c>
    </row>
    <row r="46" spans="1:1" x14ac:dyDescent="0.25">
      <c r="A46" s="8">
        <f t="shared" si="1"/>
        <v>0.45833333333333359</v>
      </c>
    </row>
    <row r="47" spans="1:1" x14ac:dyDescent="0.25">
      <c r="A47" s="8">
        <f t="shared" si="1"/>
        <v>0.46875000000000028</v>
      </c>
    </row>
    <row r="48" spans="1:1" x14ac:dyDescent="0.25">
      <c r="A48" s="8">
        <f t="shared" si="1"/>
        <v>0.47916666666666696</v>
      </c>
    </row>
    <row r="49" spans="1:1" x14ac:dyDescent="0.25">
      <c r="A49" s="8">
        <f t="shared" si="1"/>
        <v>0.48958333333333365</v>
      </c>
    </row>
    <row r="50" spans="1:1" x14ac:dyDescent="0.25">
      <c r="A50" s="8">
        <f t="shared" si="1"/>
        <v>0.50000000000000033</v>
      </c>
    </row>
    <row r="51" spans="1:1" x14ac:dyDescent="0.25">
      <c r="A51" s="8">
        <f t="shared" si="1"/>
        <v>0.51041666666666696</v>
      </c>
    </row>
    <row r="52" spans="1:1" x14ac:dyDescent="0.25">
      <c r="A52" s="8">
        <f t="shared" si="1"/>
        <v>0.52083333333333359</v>
      </c>
    </row>
    <row r="53" spans="1:1" x14ac:dyDescent="0.25">
      <c r="A53" s="8">
        <f t="shared" si="1"/>
        <v>0.53125000000000022</v>
      </c>
    </row>
    <row r="54" spans="1:1" x14ac:dyDescent="0.25">
      <c r="A54" s="8">
        <f t="shared" si="1"/>
        <v>0.54166666666666685</v>
      </c>
    </row>
    <row r="55" spans="1:1" x14ac:dyDescent="0.25">
      <c r="A55" s="8">
        <f t="shared" si="1"/>
        <v>0.55208333333333348</v>
      </c>
    </row>
    <row r="56" spans="1:1" x14ac:dyDescent="0.25">
      <c r="A56" s="8">
        <f t="shared" si="1"/>
        <v>0.56250000000000011</v>
      </c>
    </row>
    <row r="57" spans="1:1" x14ac:dyDescent="0.25">
      <c r="A57" s="8">
        <f t="shared" si="1"/>
        <v>0.57291666666666674</v>
      </c>
    </row>
    <row r="58" spans="1:1" x14ac:dyDescent="0.25">
      <c r="A58" s="8">
        <f t="shared" si="1"/>
        <v>0.58333333333333337</v>
      </c>
    </row>
    <row r="59" spans="1:1" x14ac:dyDescent="0.25">
      <c r="A59" s="8">
        <f t="shared" si="1"/>
        <v>0.59375</v>
      </c>
    </row>
    <row r="60" spans="1:1" x14ac:dyDescent="0.25">
      <c r="A60" s="8">
        <f t="shared" si="1"/>
        <v>0.60416666666666663</v>
      </c>
    </row>
    <row r="61" spans="1:1" x14ac:dyDescent="0.25">
      <c r="A61" s="8">
        <f t="shared" si="1"/>
        <v>0.61458333333333326</v>
      </c>
    </row>
    <row r="62" spans="1:1" x14ac:dyDescent="0.25">
      <c r="A62" s="8">
        <f t="shared" si="1"/>
        <v>0.62499999999999989</v>
      </c>
    </row>
    <row r="63" spans="1:1" x14ac:dyDescent="0.25">
      <c r="A63" s="8">
        <f t="shared" si="1"/>
        <v>0.63541666666666652</v>
      </c>
    </row>
    <row r="64" spans="1:1" x14ac:dyDescent="0.25">
      <c r="A64" s="8">
        <f t="shared" si="1"/>
        <v>0.64583333333333315</v>
      </c>
    </row>
    <row r="65" spans="1:1" x14ac:dyDescent="0.25">
      <c r="A65" s="8">
        <f t="shared" si="1"/>
        <v>0.65624999999999978</v>
      </c>
    </row>
    <row r="66" spans="1:1" x14ac:dyDescent="0.25">
      <c r="A66" s="8">
        <f t="shared" si="1"/>
        <v>0.66666666666666641</v>
      </c>
    </row>
    <row r="67" spans="1:1" x14ac:dyDescent="0.25">
      <c r="A67" s="8">
        <f t="shared" ref="A67:A97" si="2">A66+TIME(0,15,0)</f>
        <v>0.67708333333333304</v>
      </c>
    </row>
    <row r="68" spans="1:1" x14ac:dyDescent="0.25">
      <c r="A68" s="8">
        <f t="shared" si="2"/>
        <v>0.68749999999999967</v>
      </c>
    </row>
    <row r="69" spans="1:1" x14ac:dyDescent="0.25">
      <c r="A69" s="8">
        <f t="shared" si="2"/>
        <v>0.6979166666666663</v>
      </c>
    </row>
    <row r="70" spans="1:1" x14ac:dyDescent="0.25">
      <c r="A70" s="8">
        <f t="shared" si="2"/>
        <v>0.70833333333333293</v>
      </c>
    </row>
    <row r="71" spans="1:1" x14ac:dyDescent="0.25">
      <c r="A71" s="8">
        <f t="shared" si="2"/>
        <v>0.71874999999999956</v>
      </c>
    </row>
    <row r="72" spans="1:1" x14ac:dyDescent="0.25">
      <c r="A72" s="8">
        <f t="shared" si="2"/>
        <v>0.72916666666666619</v>
      </c>
    </row>
    <row r="73" spans="1:1" x14ac:dyDescent="0.25">
      <c r="A73" s="8">
        <f t="shared" si="2"/>
        <v>0.73958333333333282</v>
      </c>
    </row>
    <row r="74" spans="1:1" x14ac:dyDescent="0.25">
      <c r="A74" s="8">
        <f t="shared" si="2"/>
        <v>0.74999999999999944</v>
      </c>
    </row>
    <row r="75" spans="1:1" x14ac:dyDescent="0.25">
      <c r="A75" s="8">
        <f t="shared" si="2"/>
        <v>0.76041666666666607</v>
      </c>
    </row>
    <row r="76" spans="1:1" x14ac:dyDescent="0.25">
      <c r="A76" s="8">
        <f t="shared" si="2"/>
        <v>0.7708333333333327</v>
      </c>
    </row>
    <row r="77" spans="1:1" x14ac:dyDescent="0.25">
      <c r="A77" s="8">
        <f t="shared" si="2"/>
        <v>0.78124999999999933</v>
      </c>
    </row>
    <row r="78" spans="1:1" x14ac:dyDescent="0.25">
      <c r="A78" s="8">
        <f t="shared" si="2"/>
        <v>0.79166666666666596</v>
      </c>
    </row>
    <row r="79" spans="1:1" x14ac:dyDescent="0.25">
      <c r="A79" s="8">
        <f t="shared" si="2"/>
        <v>0.80208333333333259</v>
      </c>
    </row>
    <row r="80" spans="1:1" x14ac:dyDescent="0.25">
      <c r="A80" s="8">
        <f t="shared" si="2"/>
        <v>0.81249999999999922</v>
      </c>
    </row>
    <row r="81" spans="1:1" x14ac:dyDescent="0.25">
      <c r="A81" s="8">
        <f t="shared" si="2"/>
        <v>0.82291666666666585</v>
      </c>
    </row>
    <row r="82" spans="1:1" x14ac:dyDescent="0.25">
      <c r="A82" s="8">
        <f t="shared" si="2"/>
        <v>0.83333333333333248</v>
      </c>
    </row>
    <row r="83" spans="1:1" x14ac:dyDescent="0.25">
      <c r="A83" s="8">
        <f t="shared" si="2"/>
        <v>0.84374999999999911</v>
      </c>
    </row>
    <row r="84" spans="1:1" x14ac:dyDescent="0.25">
      <c r="A84" s="8">
        <f t="shared" si="2"/>
        <v>0.85416666666666574</v>
      </c>
    </row>
    <row r="85" spans="1:1" x14ac:dyDescent="0.25">
      <c r="A85" s="8">
        <f t="shared" si="2"/>
        <v>0.86458333333333237</v>
      </c>
    </row>
    <row r="86" spans="1:1" x14ac:dyDescent="0.25">
      <c r="A86" s="8">
        <f t="shared" si="2"/>
        <v>0.874999999999999</v>
      </c>
    </row>
    <row r="87" spans="1:1" x14ac:dyDescent="0.25">
      <c r="A87" s="8">
        <f t="shared" si="2"/>
        <v>0.88541666666666563</v>
      </c>
    </row>
    <row r="88" spans="1:1" x14ac:dyDescent="0.25">
      <c r="A88" s="8">
        <f t="shared" si="2"/>
        <v>0.89583333333333226</v>
      </c>
    </row>
    <row r="89" spans="1:1" x14ac:dyDescent="0.25">
      <c r="A89" s="8">
        <f t="shared" si="2"/>
        <v>0.90624999999999889</v>
      </c>
    </row>
    <row r="90" spans="1:1" x14ac:dyDescent="0.25">
      <c r="A90" s="8">
        <f t="shared" si="2"/>
        <v>0.91666666666666552</v>
      </c>
    </row>
    <row r="91" spans="1:1" x14ac:dyDescent="0.25">
      <c r="A91" s="8">
        <f t="shared" si="2"/>
        <v>0.92708333333333215</v>
      </c>
    </row>
    <row r="92" spans="1:1" x14ac:dyDescent="0.25">
      <c r="A92" s="8">
        <f t="shared" si="2"/>
        <v>0.93749999999999878</v>
      </c>
    </row>
    <row r="93" spans="1:1" x14ac:dyDescent="0.25">
      <c r="A93" s="8">
        <f t="shared" si="2"/>
        <v>0.94791666666666541</v>
      </c>
    </row>
    <row r="94" spans="1:1" x14ac:dyDescent="0.25">
      <c r="A94" s="8">
        <f t="shared" si="2"/>
        <v>0.95833333333333204</v>
      </c>
    </row>
    <row r="95" spans="1:1" x14ac:dyDescent="0.25">
      <c r="A95" s="8">
        <f t="shared" si="2"/>
        <v>0.96874999999999867</v>
      </c>
    </row>
    <row r="96" spans="1:1" x14ac:dyDescent="0.25">
      <c r="A96" s="8">
        <f t="shared" si="2"/>
        <v>0.9791666666666653</v>
      </c>
    </row>
    <row r="97" spans="1:1" x14ac:dyDescent="0.25">
      <c r="A97" s="8">
        <f t="shared" si="2"/>
        <v>0.98958333333333193</v>
      </c>
    </row>
    <row r="98" spans="1:1" x14ac:dyDescent="0.25">
      <c r="A98" s="19" t="s">
        <v>45</v>
      </c>
    </row>
  </sheetData>
  <dataValidations count="1">
    <dataValidation type="list" allowBlank="1" showInputMessage="1" showErrorMessage="1" sqref="A3:A97" xr:uid="{ADAA701E-6DFE-4CD4-A47C-E42DEDD85DBB}">
      <formula1>"$A$1:$A$97"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Arbeitdoc</vt:lpstr>
      <vt:lpstr>Zeitstempel</vt:lpstr>
      <vt:lpstr>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Braun | R4C</dc:creator>
  <cp:lastModifiedBy>Marco Braun | R4C</cp:lastModifiedBy>
  <dcterms:created xsi:type="dcterms:W3CDTF">2024-08-01T13:13:31Z</dcterms:created>
  <dcterms:modified xsi:type="dcterms:W3CDTF">2024-08-30T10:44:19Z</dcterms:modified>
</cp:coreProperties>
</file>