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7"/>
  <workbookPr/>
  <mc:AlternateContent xmlns:mc="http://schemas.openxmlformats.org/markup-compatibility/2006">
    <mc:Choice Requires="x15">
      <x15ac:absPath xmlns:x15ac="http://schemas.microsoft.com/office/spreadsheetml/2010/11/ac" url="https://heriotwatt.sharepoint.com/sites/DataMiningandMachineLearning271/Shared Documents/Point 3 in Details Use this/"/>
    </mc:Choice>
  </mc:AlternateContent>
  <xr:revisionPtr revIDLastSave="92" documentId="8_{BE981EFD-2EDA-44AF-99EF-DA9884913766}" xr6:coauthVersionLast="45" xr6:coauthVersionMax="45" xr10:uidLastSave="{2DA929AE-C8D0-494D-9BA3-81FB64F4103A}"/>
  <bookViews>
    <workbookView xWindow="28680" yWindow="-120" windowWidth="29040" windowHeight="15840" firstSheet="3" activeTab="2" xr2:uid="{1CBE792F-41DF-4F79-84BE-FF3226D123C1}"/>
  </bookViews>
  <sheets>
    <sheet name="Class labels" sheetId="4" r:id="rId1"/>
    <sheet name="Models 1-3_Classified Instances" sheetId="8" r:id="rId2"/>
    <sheet name="Models 1-3_Confusion Matrix" sheetId="6" r:id="rId3"/>
    <sheet name="Models 1.1-1.8_Confusion Matrix" sheetId="11" r:id="rId4"/>
    <sheet name="Models1.1-1.8_Classified Instan" sheetId="5" r:id="rId5"/>
    <sheet name="Stratified" sheetId="10" r:id="rId6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77" i="11" l="1"/>
  <c r="AF177" i="11"/>
  <c r="AE177" i="11"/>
  <c r="AD177" i="11"/>
  <c r="AC177" i="11"/>
  <c r="AB177" i="11"/>
  <c r="AA177" i="11"/>
  <c r="Z177" i="11"/>
  <c r="Y177" i="11"/>
  <c r="X177" i="11"/>
  <c r="AG176" i="11"/>
  <c r="AF176" i="11"/>
  <c r="AE176" i="11"/>
  <c r="AD176" i="11"/>
  <c r="AC176" i="11"/>
  <c r="AB176" i="11"/>
  <c r="AA176" i="11"/>
  <c r="Z176" i="11"/>
  <c r="Y176" i="11"/>
  <c r="X176" i="11"/>
  <c r="AG175" i="11"/>
  <c r="AF175" i="11"/>
  <c r="AE175" i="11"/>
  <c r="AD175" i="11"/>
  <c r="AC175" i="11"/>
  <c r="AB175" i="11"/>
  <c r="AA175" i="11"/>
  <c r="Z175" i="11"/>
  <c r="Y175" i="11"/>
  <c r="X175" i="11"/>
  <c r="AG174" i="11"/>
  <c r="AF174" i="11"/>
  <c r="AE174" i="11"/>
  <c r="AD174" i="11"/>
  <c r="AC174" i="11"/>
  <c r="AB174" i="11"/>
  <c r="AA174" i="11"/>
  <c r="Z174" i="11"/>
  <c r="Y174" i="11"/>
  <c r="X174" i="11"/>
  <c r="AG173" i="11"/>
  <c r="AF173" i="11"/>
  <c r="AE173" i="11"/>
  <c r="AD173" i="11"/>
  <c r="AC173" i="11"/>
  <c r="AB173" i="11"/>
  <c r="AA173" i="11"/>
  <c r="Z173" i="11"/>
  <c r="Y173" i="11"/>
  <c r="X173" i="11"/>
  <c r="AG172" i="11"/>
  <c r="AF172" i="11"/>
  <c r="AE172" i="11"/>
  <c r="AD172" i="11"/>
  <c r="AC172" i="11"/>
  <c r="AB172" i="11"/>
  <c r="AA172" i="11"/>
  <c r="Z172" i="11"/>
  <c r="Y172" i="11"/>
  <c r="X172" i="11"/>
  <c r="AG171" i="11"/>
  <c r="AF171" i="11"/>
  <c r="AE171" i="11"/>
  <c r="AD171" i="11"/>
  <c r="AC171" i="11"/>
  <c r="AB171" i="11"/>
  <c r="AA171" i="11"/>
  <c r="Z171" i="11"/>
  <c r="Y171" i="11"/>
  <c r="X171" i="11"/>
  <c r="Y170" i="11"/>
  <c r="Z170" i="11"/>
  <c r="AA170" i="11"/>
  <c r="AB170" i="11"/>
  <c r="AC170" i="11"/>
  <c r="AD170" i="11"/>
  <c r="AE170" i="11"/>
  <c r="AF170" i="11"/>
  <c r="AG170" i="11"/>
  <c r="X170" i="11"/>
  <c r="J178" i="11"/>
  <c r="K178" i="11"/>
  <c r="L178" i="11"/>
  <c r="M178" i="11"/>
  <c r="N178" i="11"/>
  <c r="O178" i="11"/>
  <c r="P178" i="11"/>
  <c r="Q178" i="11"/>
  <c r="R178" i="11"/>
  <c r="I178" i="11"/>
  <c r="X178" i="11" l="1"/>
  <c r="I180" i="11"/>
  <c r="I179" i="11"/>
  <c r="AG178" i="11"/>
  <c r="R180" i="11"/>
  <c r="R179" i="11"/>
  <c r="AF178" i="11"/>
  <c r="Q180" i="11"/>
  <c r="Q179" i="11"/>
  <c r="AE178" i="11"/>
  <c r="P180" i="11"/>
  <c r="P179" i="11"/>
  <c r="AD178" i="11"/>
  <c r="O180" i="11"/>
  <c r="O179" i="11"/>
  <c r="AC178" i="11"/>
  <c r="N180" i="11"/>
  <c r="N179" i="11"/>
  <c r="AB178" i="11"/>
  <c r="M180" i="11"/>
  <c r="M179" i="11"/>
  <c r="AA178" i="11"/>
  <c r="L180" i="11"/>
  <c r="L179" i="11"/>
  <c r="Z178" i="11"/>
  <c r="K180" i="11"/>
  <c r="K179" i="11"/>
  <c r="Y178" i="11"/>
  <c r="J180" i="11"/>
  <c r="J179" i="11"/>
  <c r="BE107" i="11"/>
  <c r="AM103" i="11"/>
  <c r="AB107" i="11"/>
  <c r="AA106" i="11"/>
  <c r="DS112" i="11"/>
  <c r="DR112" i="11"/>
  <c r="DQ112" i="11"/>
  <c r="DP112" i="11"/>
  <c r="DO112" i="11"/>
  <c r="DN112" i="11"/>
  <c r="DM112" i="11"/>
  <c r="DL112" i="11"/>
  <c r="DK112" i="11"/>
  <c r="DJ112" i="11"/>
  <c r="DS111" i="11"/>
  <c r="DR111" i="11"/>
  <c r="DQ111" i="11"/>
  <c r="DP111" i="11"/>
  <c r="DO111" i="11"/>
  <c r="DN111" i="11"/>
  <c r="DM111" i="11"/>
  <c r="DL111" i="11"/>
  <c r="DK111" i="11"/>
  <c r="DJ111" i="11"/>
  <c r="DS110" i="11"/>
  <c r="DR110" i="11"/>
  <c r="DQ110" i="11"/>
  <c r="DP110" i="11"/>
  <c r="DO110" i="11"/>
  <c r="DN110" i="11"/>
  <c r="DM110" i="11"/>
  <c r="DL110" i="11"/>
  <c r="DK110" i="11"/>
  <c r="DJ110" i="11"/>
  <c r="DS109" i="11"/>
  <c r="DR109" i="11"/>
  <c r="DQ109" i="11"/>
  <c r="DP109" i="11"/>
  <c r="DO109" i="11"/>
  <c r="DN109" i="11"/>
  <c r="DM109" i="11"/>
  <c r="DL109" i="11"/>
  <c r="DK109" i="11"/>
  <c r="DJ109" i="11"/>
  <c r="DS108" i="11"/>
  <c r="DR108" i="11"/>
  <c r="DQ108" i="11"/>
  <c r="DP108" i="11"/>
  <c r="DO108" i="11"/>
  <c r="DN108" i="11"/>
  <c r="DM108" i="11"/>
  <c r="DL108" i="11"/>
  <c r="DK108" i="11"/>
  <c r="DJ108" i="11"/>
  <c r="DS107" i="11"/>
  <c r="DR107" i="11"/>
  <c r="DQ107" i="11"/>
  <c r="DP107" i="11"/>
  <c r="DO107" i="11"/>
  <c r="DN107" i="11"/>
  <c r="DM107" i="11"/>
  <c r="DL107" i="11"/>
  <c r="DK107" i="11"/>
  <c r="DJ107" i="11"/>
  <c r="DS106" i="11"/>
  <c r="DR106" i="11"/>
  <c r="DQ106" i="11"/>
  <c r="DP106" i="11"/>
  <c r="DO106" i="11"/>
  <c r="DN106" i="11"/>
  <c r="DM106" i="11"/>
  <c r="DL106" i="11"/>
  <c r="DK106" i="11"/>
  <c r="DJ106" i="11"/>
  <c r="DS105" i="11"/>
  <c r="DR105" i="11"/>
  <c r="DQ105" i="11"/>
  <c r="DP105" i="11"/>
  <c r="DO105" i="11"/>
  <c r="DN105" i="11"/>
  <c r="DM105" i="11"/>
  <c r="DL105" i="11"/>
  <c r="DK105" i="11"/>
  <c r="DJ105" i="11"/>
  <c r="DS104" i="11"/>
  <c r="DR104" i="11"/>
  <c r="DQ104" i="11"/>
  <c r="DP104" i="11"/>
  <c r="DO104" i="11"/>
  <c r="DN104" i="11"/>
  <c r="DM104" i="11"/>
  <c r="DL104" i="11"/>
  <c r="DK104" i="11"/>
  <c r="DJ104" i="11"/>
  <c r="DS103" i="11"/>
  <c r="DR103" i="11"/>
  <c r="DQ103" i="11"/>
  <c r="DP103" i="11"/>
  <c r="DO103" i="11"/>
  <c r="DN103" i="11"/>
  <c r="DM103" i="11"/>
  <c r="DL103" i="11"/>
  <c r="DK103" i="11"/>
  <c r="DJ103" i="11"/>
  <c r="DD112" i="11"/>
  <c r="DC112" i="11"/>
  <c r="DB112" i="11"/>
  <c r="DA112" i="11"/>
  <c r="CZ112" i="11"/>
  <c r="CY112" i="11"/>
  <c r="CX112" i="11"/>
  <c r="CW112" i="11"/>
  <c r="CV112" i="11"/>
  <c r="CU112" i="11"/>
  <c r="DD111" i="11"/>
  <c r="DC111" i="11"/>
  <c r="DB111" i="11"/>
  <c r="DA111" i="11"/>
  <c r="CZ111" i="11"/>
  <c r="CY111" i="11"/>
  <c r="CX111" i="11"/>
  <c r="CW111" i="11"/>
  <c r="CV111" i="11"/>
  <c r="CU111" i="11"/>
  <c r="DD110" i="11"/>
  <c r="DC110" i="11"/>
  <c r="DB110" i="11"/>
  <c r="DA110" i="11"/>
  <c r="CZ110" i="11"/>
  <c r="CY110" i="11"/>
  <c r="CX110" i="11"/>
  <c r="CW110" i="11"/>
  <c r="CV110" i="11"/>
  <c r="CU110" i="11"/>
  <c r="DD109" i="11"/>
  <c r="DC109" i="11"/>
  <c r="DB109" i="11"/>
  <c r="DA109" i="11"/>
  <c r="CZ109" i="11"/>
  <c r="CY109" i="11"/>
  <c r="CX109" i="11"/>
  <c r="CW109" i="11"/>
  <c r="CV109" i="11"/>
  <c r="CU109" i="11"/>
  <c r="DD108" i="11"/>
  <c r="DC108" i="11"/>
  <c r="DB108" i="11"/>
  <c r="DA108" i="11"/>
  <c r="CZ108" i="11"/>
  <c r="CY108" i="11"/>
  <c r="CX108" i="11"/>
  <c r="CW108" i="11"/>
  <c r="CV108" i="11"/>
  <c r="CU108" i="11"/>
  <c r="DD107" i="11"/>
  <c r="DC107" i="11"/>
  <c r="DB107" i="11"/>
  <c r="DA107" i="11"/>
  <c r="CZ107" i="11"/>
  <c r="CY107" i="11"/>
  <c r="CX107" i="11"/>
  <c r="CW107" i="11"/>
  <c r="CV107" i="11"/>
  <c r="CU107" i="11"/>
  <c r="DD106" i="11"/>
  <c r="DC106" i="11"/>
  <c r="DB106" i="11"/>
  <c r="DA106" i="11"/>
  <c r="CZ106" i="11"/>
  <c r="CY106" i="11"/>
  <c r="CX106" i="11"/>
  <c r="CW106" i="11"/>
  <c r="CV106" i="11"/>
  <c r="CU106" i="11"/>
  <c r="DD105" i="11"/>
  <c r="DC105" i="11"/>
  <c r="DB105" i="11"/>
  <c r="DA105" i="11"/>
  <c r="CZ105" i="11"/>
  <c r="CY105" i="11"/>
  <c r="CX105" i="11"/>
  <c r="CW105" i="11"/>
  <c r="CV105" i="11"/>
  <c r="CU105" i="11"/>
  <c r="DD104" i="11"/>
  <c r="DC104" i="11"/>
  <c r="DB104" i="11"/>
  <c r="DA104" i="11"/>
  <c r="CZ104" i="11"/>
  <c r="CY104" i="11"/>
  <c r="CX104" i="11"/>
  <c r="CW104" i="11"/>
  <c r="CV104" i="11"/>
  <c r="CU104" i="11"/>
  <c r="DD103" i="11"/>
  <c r="DC103" i="11"/>
  <c r="DB103" i="11"/>
  <c r="DA103" i="11"/>
  <c r="CZ103" i="11"/>
  <c r="CY103" i="11"/>
  <c r="CX103" i="11"/>
  <c r="CW103" i="11"/>
  <c r="CV103" i="11"/>
  <c r="CU103" i="11"/>
  <c r="CO112" i="11"/>
  <c r="CN112" i="11"/>
  <c r="CM112" i="11"/>
  <c r="CL112" i="11"/>
  <c r="CK112" i="11"/>
  <c r="CJ112" i="11"/>
  <c r="CI112" i="11"/>
  <c r="CH112" i="11"/>
  <c r="CG112" i="11"/>
  <c r="CF112" i="11"/>
  <c r="CO111" i="11"/>
  <c r="CN111" i="11"/>
  <c r="CM111" i="11"/>
  <c r="CL111" i="11"/>
  <c r="CK111" i="11"/>
  <c r="CJ111" i="11"/>
  <c r="CI111" i="11"/>
  <c r="CH111" i="11"/>
  <c r="CG111" i="11"/>
  <c r="CF111" i="11"/>
  <c r="CO110" i="11"/>
  <c r="CN110" i="11"/>
  <c r="CM110" i="11"/>
  <c r="CL110" i="11"/>
  <c r="CK110" i="11"/>
  <c r="CJ110" i="11"/>
  <c r="CI110" i="11"/>
  <c r="CH110" i="11"/>
  <c r="CG110" i="11"/>
  <c r="CF110" i="11"/>
  <c r="CO109" i="11"/>
  <c r="CN109" i="11"/>
  <c r="CM109" i="11"/>
  <c r="CL109" i="11"/>
  <c r="CK109" i="11"/>
  <c r="CJ109" i="11"/>
  <c r="CI109" i="11"/>
  <c r="CH109" i="11"/>
  <c r="CG109" i="11"/>
  <c r="CF109" i="11"/>
  <c r="CO108" i="11"/>
  <c r="CN108" i="11"/>
  <c r="CM108" i="11"/>
  <c r="CL108" i="11"/>
  <c r="CK108" i="11"/>
  <c r="CJ108" i="11"/>
  <c r="CI108" i="11"/>
  <c r="CH108" i="11"/>
  <c r="CG108" i="11"/>
  <c r="CF108" i="11"/>
  <c r="CO107" i="11"/>
  <c r="CN107" i="11"/>
  <c r="CM107" i="11"/>
  <c r="CL107" i="11"/>
  <c r="CK107" i="11"/>
  <c r="CJ107" i="11"/>
  <c r="CI107" i="11"/>
  <c r="CH107" i="11"/>
  <c r="CG107" i="11"/>
  <c r="CF107" i="11"/>
  <c r="CO106" i="11"/>
  <c r="CN106" i="11"/>
  <c r="CM106" i="11"/>
  <c r="CL106" i="11"/>
  <c r="CK106" i="11"/>
  <c r="CJ106" i="11"/>
  <c r="CI106" i="11"/>
  <c r="CH106" i="11"/>
  <c r="CG106" i="11"/>
  <c r="CF106" i="11"/>
  <c r="CO105" i="11"/>
  <c r="CN105" i="11"/>
  <c r="CM105" i="11"/>
  <c r="CL105" i="11"/>
  <c r="CK105" i="11"/>
  <c r="CJ105" i="11"/>
  <c r="CI105" i="11"/>
  <c r="CH105" i="11"/>
  <c r="CG105" i="11"/>
  <c r="CF105" i="11"/>
  <c r="CO104" i="11"/>
  <c r="CN104" i="11"/>
  <c r="CM104" i="11"/>
  <c r="CL104" i="11"/>
  <c r="CK104" i="11"/>
  <c r="CJ104" i="11"/>
  <c r="CI104" i="11"/>
  <c r="CH104" i="11"/>
  <c r="CG104" i="11"/>
  <c r="CF104" i="11"/>
  <c r="CO103" i="11"/>
  <c r="CN103" i="11"/>
  <c r="CM103" i="11"/>
  <c r="CL103" i="11"/>
  <c r="CK103" i="11"/>
  <c r="CJ103" i="11"/>
  <c r="CI103" i="11"/>
  <c r="CH103" i="11"/>
  <c r="CG103" i="11"/>
  <c r="CF103" i="11"/>
  <c r="BZ112" i="11"/>
  <c r="BY112" i="11"/>
  <c r="BX112" i="11"/>
  <c r="BW112" i="11"/>
  <c r="BV112" i="11"/>
  <c r="BU112" i="11"/>
  <c r="BT112" i="11"/>
  <c r="BS112" i="11"/>
  <c r="BR112" i="11"/>
  <c r="BQ112" i="11"/>
  <c r="BZ111" i="11"/>
  <c r="BY111" i="11"/>
  <c r="BX111" i="11"/>
  <c r="BW111" i="11"/>
  <c r="BV111" i="11"/>
  <c r="BU111" i="11"/>
  <c r="BT111" i="11"/>
  <c r="BS111" i="11"/>
  <c r="BR111" i="11"/>
  <c r="BQ111" i="11"/>
  <c r="BZ110" i="11"/>
  <c r="BY110" i="11"/>
  <c r="BX110" i="11"/>
  <c r="BW110" i="11"/>
  <c r="BV110" i="11"/>
  <c r="BU110" i="11"/>
  <c r="BT110" i="11"/>
  <c r="BS110" i="11"/>
  <c r="BR110" i="11"/>
  <c r="BQ110" i="11"/>
  <c r="BZ109" i="11"/>
  <c r="BY109" i="11"/>
  <c r="BX109" i="11"/>
  <c r="BW109" i="11"/>
  <c r="BV109" i="11"/>
  <c r="BU109" i="11"/>
  <c r="BT109" i="11"/>
  <c r="BS109" i="11"/>
  <c r="BR109" i="11"/>
  <c r="BQ109" i="11"/>
  <c r="BZ108" i="11"/>
  <c r="BY108" i="11"/>
  <c r="BX108" i="11"/>
  <c r="BW108" i="11"/>
  <c r="BV108" i="11"/>
  <c r="BU108" i="11"/>
  <c r="BT108" i="11"/>
  <c r="BS108" i="11"/>
  <c r="BR108" i="11"/>
  <c r="BQ108" i="11"/>
  <c r="BZ107" i="11"/>
  <c r="BY107" i="11"/>
  <c r="BX107" i="11"/>
  <c r="BW107" i="11"/>
  <c r="BV107" i="11"/>
  <c r="BU107" i="11"/>
  <c r="BT107" i="11"/>
  <c r="BS107" i="11"/>
  <c r="BR107" i="11"/>
  <c r="BQ107" i="11"/>
  <c r="BZ106" i="11"/>
  <c r="BY106" i="11"/>
  <c r="BX106" i="11"/>
  <c r="BW106" i="11"/>
  <c r="BV106" i="11"/>
  <c r="BU106" i="11"/>
  <c r="BT106" i="11"/>
  <c r="BS106" i="11"/>
  <c r="BR106" i="11"/>
  <c r="BQ106" i="11"/>
  <c r="BZ105" i="11"/>
  <c r="BY105" i="11"/>
  <c r="BX105" i="11"/>
  <c r="BW105" i="11"/>
  <c r="BV105" i="11"/>
  <c r="BU105" i="11"/>
  <c r="BT105" i="11"/>
  <c r="BS105" i="11"/>
  <c r="BR105" i="11"/>
  <c r="BQ105" i="11"/>
  <c r="BZ104" i="11"/>
  <c r="BY104" i="11"/>
  <c r="BX104" i="11"/>
  <c r="BW104" i="11"/>
  <c r="BV104" i="11"/>
  <c r="BU104" i="11"/>
  <c r="BT104" i="11"/>
  <c r="BS104" i="11"/>
  <c r="BR104" i="11"/>
  <c r="BQ104" i="11"/>
  <c r="BZ103" i="11"/>
  <c r="BY103" i="11"/>
  <c r="BX103" i="11"/>
  <c r="BW103" i="11"/>
  <c r="BV103" i="11"/>
  <c r="BU103" i="11"/>
  <c r="BT103" i="11"/>
  <c r="BS103" i="11"/>
  <c r="BR103" i="11"/>
  <c r="BQ103" i="11"/>
  <c r="BK112" i="11"/>
  <c r="BJ112" i="11"/>
  <c r="BI112" i="11"/>
  <c r="BH112" i="11"/>
  <c r="BG112" i="11"/>
  <c r="BF112" i="11"/>
  <c r="BE112" i="11"/>
  <c r="BD112" i="11"/>
  <c r="BC112" i="11"/>
  <c r="BB112" i="11"/>
  <c r="BK111" i="11"/>
  <c r="BJ111" i="11"/>
  <c r="BI111" i="11"/>
  <c r="BH111" i="11"/>
  <c r="BG111" i="11"/>
  <c r="BF111" i="11"/>
  <c r="BE111" i="11"/>
  <c r="BD111" i="11"/>
  <c r="BC111" i="11"/>
  <c r="BB111" i="11"/>
  <c r="BK110" i="11"/>
  <c r="BJ110" i="11"/>
  <c r="BI110" i="11"/>
  <c r="BH110" i="11"/>
  <c r="BG110" i="11"/>
  <c r="BF110" i="11"/>
  <c r="BE110" i="11"/>
  <c r="BD110" i="11"/>
  <c r="BC110" i="11"/>
  <c r="BB110" i="11"/>
  <c r="BK109" i="11"/>
  <c r="BJ109" i="11"/>
  <c r="BI109" i="11"/>
  <c r="BH109" i="11"/>
  <c r="BG109" i="11"/>
  <c r="BF109" i="11"/>
  <c r="BE109" i="11"/>
  <c r="BD109" i="11"/>
  <c r="BC109" i="11"/>
  <c r="BB109" i="11"/>
  <c r="BK108" i="11"/>
  <c r="BJ108" i="11"/>
  <c r="BI108" i="11"/>
  <c r="BH108" i="11"/>
  <c r="BG108" i="11"/>
  <c r="BF108" i="11"/>
  <c r="BE108" i="11"/>
  <c r="BD108" i="11"/>
  <c r="BC108" i="11"/>
  <c r="BB108" i="11"/>
  <c r="BK107" i="11"/>
  <c r="BJ107" i="11"/>
  <c r="BI107" i="11"/>
  <c r="BH107" i="11"/>
  <c r="BG107" i="11"/>
  <c r="BF107" i="11"/>
  <c r="BD107" i="11"/>
  <c r="BC107" i="11"/>
  <c r="BB107" i="11"/>
  <c r="BK106" i="11"/>
  <c r="BJ106" i="11"/>
  <c r="BI106" i="11"/>
  <c r="BH106" i="11"/>
  <c r="BG106" i="11"/>
  <c r="BF106" i="11"/>
  <c r="BE106" i="11"/>
  <c r="BD106" i="11"/>
  <c r="BC106" i="11"/>
  <c r="BB106" i="11"/>
  <c r="BK105" i="11"/>
  <c r="BJ105" i="11"/>
  <c r="BI105" i="11"/>
  <c r="BH105" i="11"/>
  <c r="BG105" i="11"/>
  <c r="BF105" i="11"/>
  <c r="BE105" i="11"/>
  <c r="BD105" i="11"/>
  <c r="BC105" i="11"/>
  <c r="BB105" i="11"/>
  <c r="BK104" i="11"/>
  <c r="BJ104" i="11"/>
  <c r="BI104" i="11"/>
  <c r="BH104" i="11"/>
  <c r="BG104" i="11"/>
  <c r="BF104" i="11"/>
  <c r="BE104" i="11"/>
  <c r="BD104" i="11"/>
  <c r="BC104" i="11"/>
  <c r="BB104" i="11"/>
  <c r="BK103" i="11"/>
  <c r="BJ103" i="11"/>
  <c r="BI103" i="11"/>
  <c r="BH103" i="11"/>
  <c r="BG103" i="11"/>
  <c r="BF103" i="11"/>
  <c r="BE103" i="11"/>
  <c r="BD103" i="11"/>
  <c r="BC103" i="11"/>
  <c r="BB103" i="11"/>
  <c r="AV112" i="11"/>
  <c r="AU112" i="11"/>
  <c r="AT112" i="11"/>
  <c r="AS112" i="11"/>
  <c r="AR112" i="11"/>
  <c r="AQ112" i="11"/>
  <c r="AP112" i="11"/>
  <c r="AO112" i="11"/>
  <c r="AN112" i="11"/>
  <c r="AM112" i="11"/>
  <c r="AV111" i="11"/>
  <c r="AU111" i="11"/>
  <c r="AT111" i="11"/>
  <c r="AS111" i="11"/>
  <c r="AR111" i="11"/>
  <c r="AQ111" i="11"/>
  <c r="AP111" i="11"/>
  <c r="AO111" i="11"/>
  <c r="AN111" i="11"/>
  <c r="AM111" i="11"/>
  <c r="AV110" i="11"/>
  <c r="AU110" i="11"/>
  <c r="AT110" i="11"/>
  <c r="AS110" i="11"/>
  <c r="AR110" i="11"/>
  <c r="AQ110" i="11"/>
  <c r="AP110" i="11"/>
  <c r="AO110" i="11"/>
  <c r="AN110" i="11"/>
  <c r="AM110" i="11"/>
  <c r="AV109" i="11"/>
  <c r="AU109" i="11"/>
  <c r="AT109" i="11"/>
  <c r="AS109" i="11"/>
  <c r="AR109" i="11"/>
  <c r="AQ109" i="11"/>
  <c r="AP109" i="11"/>
  <c r="AO109" i="11"/>
  <c r="AN109" i="11"/>
  <c r="AM109" i="11"/>
  <c r="AV108" i="11"/>
  <c r="AU108" i="11"/>
  <c r="AT108" i="11"/>
  <c r="AS108" i="11"/>
  <c r="AR108" i="11"/>
  <c r="AQ108" i="11"/>
  <c r="AP108" i="11"/>
  <c r="AO108" i="11"/>
  <c r="AN108" i="11"/>
  <c r="AM108" i="11"/>
  <c r="AV107" i="11"/>
  <c r="AU107" i="11"/>
  <c r="AT107" i="11"/>
  <c r="AS107" i="11"/>
  <c r="AR107" i="11"/>
  <c r="AQ107" i="11"/>
  <c r="AP107" i="11"/>
  <c r="AO107" i="11"/>
  <c r="AN107" i="11"/>
  <c r="AM107" i="11"/>
  <c r="AV106" i="11"/>
  <c r="AU106" i="11"/>
  <c r="AT106" i="11"/>
  <c r="AS106" i="11"/>
  <c r="AR106" i="11"/>
  <c r="AQ106" i="11"/>
  <c r="AP106" i="11"/>
  <c r="AO106" i="11"/>
  <c r="AN106" i="11"/>
  <c r="AM106" i="11"/>
  <c r="AV105" i="11"/>
  <c r="AU105" i="11"/>
  <c r="AT105" i="11"/>
  <c r="AS105" i="11"/>
  <c r="AR105" i="11"/>
  <c r="AQ105" i="11"/>
  <c r="AP105" i="11"/>
  <c r="AO105" i="11"/>
  <c r="AN105" i="11"/>
  <c r="AM105" i="11"/>
  <c r="AV104" i="11"/>
  <c r="AU104" i="11"/>
  <c r="AT104" i="11"/>
  <c r="AS104" i="11"/>
  <c r="AR104" i="11"/>
  <c r="AQ104" i="11"/>
  <c r="AP104" i="11"/>
  <c r="AO104" i="11"/>
  <c r="AN104" i="11"/>
  <c r="AM104" i="11"/>
  <c r="AV103" i="11"/>
  <c r="AU103" i="11"/>
  <c r="AT103" i="11"/>
  <c r="AS103" i="11"/>
  <c r="AR103" i="11"/>
  <c r="AQ103" i="11"/>
  <c r="AP103" i="11"/>
  <c r="AO103" i="11"/>
  <c r="AN103" i="11"/>
  <c r="AG112" i="11"/>
  <c r="AF112" i="11"/>
  <c r="AE112" i="11"/>
  <c r="AD112" i="11"/>
  <c r="AC112" i="11"/>
  <c r="AB112" i="11"/>
  <c r="AA112" i="11"/>
  <c r="Z112" i="11"/>
  <c r="Y112" i="11"/>
  <c r="X112" i="11"/>
  <c r="AG111" i="11"/>
  <c r="AF111" i="11"/>
  <c r="AE111" i="11"/>
  <c r="AD111" i="11"/>
  <c r="AC111" i="11"/>
  <c r="AB111" i="11"/>
  <c r="AA111" i="11"/>
  <c r="Z111" i="11"/>
  <c r="Y111" i="11"/>
  <c r="X111" i="11"/>
  <c r="AG110" i="11"/>
  <c r="AF110" i="11"/>
  <c r="AE110" i="11"/>
  <c r="AD110" i="11"/>
  <c r="AC110" i="11"/>
  <c r="AB110" i="11"/>
  <c r="AA110" i="11"/>
  <c r="Z110" i="11"/>
  <c r="Y110" i="11"/>
  <c r="X110" i="11"/>
  <c r="AG109" i="11"/>
  <c r="AF109" i="11"/>
  <c r="AE109" i="11"/>
  <c r="AD109" i="11"/>
  <c r="AC109" i="11"/>
  <c r="AB109" i="11"/>
  <c r="AA109" i="11"/>
  <c r="Z109" i="11"/>
  <c r="Y109" i="11"/>
  <c r="X109" i="11"/>
  <c r="AG108" i="11"/>
  <c r="AF108" i="11"/>
  <c r="AE108" i="11"/>
  <c r="AD108" i="11"/>
  <c r="AC108" i="11"/>
  <c r="AB108" i="11"/>
  <c r="AA108" i="11"/>
  <c r="Z108" i="11"/>
  <c r="Y108" i="11"/>
  <c r="X108" i="11"/>
  <c r="AG107" i="11"/>
  <c r="AF107" i="11"/>
  <c r="AE107" i="11"/>
  <c r="AD107" i="11"/>
  <c r="AC107" i="11"/>
  <c r="AA107" i="11"/>
  <c r="Z107" i="11"/>
  <c r="Y107" i="11"/>
  <c r="X107" i="11"/>
  <c r="AG106" i="11"/>
  <c r="AF106" i="11"/>
  <c r="AE106" i="11"/>
  <c r="AD106" i="11"/>
  <c r="AC106" i="11"/>
  <c r="AB106" i="11"/>
  <c r="Z106" i="11"/>
  <c r="Y106" i="11"/>
  <c r="X106" i="11"/>
  <c r="AG105" i="11"/>
  <c r="AF105" i="11"/>
  <c r="AE105" i="11"/>
  <c r="AD105" i="11"/>
  <c r="AC105" i="11"/>
  <c r="AB105" i="11"/>
  <c r="AA105" i="11"/>
  <c r="Z105" i="11"/>
  <c r="Y105" i="11"/>
  <c r="X105" i="11"/>
  <c r="AG104" i="11"/>
  <c r="AF104" i="11"/>
  <c r="AE104" i="11"/>
  <c r="AD104" i="11"/>
  <c r="AC104" i="11"/>
  <c r="AB104" i="11"/>
  <c r="AA104" i="11"/>
  <c r="Z104" i="11"/>
  <c r="Y104" i="11"/>
  <c r="X104" i="11"/>
  <c r="AG103" i="11"/>
  <c r="AF103" i="11"/>
  <c r="AE103" i="11"/>
  <c r="AD103" i="11"/>
  <c r="AC103" i="11"/>
  <c r="AB103" i="11"/>
  <c r="AA103" i="11"/>
  <c r="Z103" i="11"/>
  <c r="Y103" i="11"/>
  <c r="X103" i="11"/>
  <c r="R112" i="11"/>
  <c r="Q112" i="11"/>
  <c r="P112" i="11"/>
  <c r="O112" i="11"/>
  <c r="N112" i="11"/>
  <c r="M112" i="11"/>
  <c r="L112" i="11"/>
  <c r="K112" i="11"/>
  <c r="J112" i="11"/>
  <c r="I112" i="11"/>
  <c r="R111" i="11"/>
  <c r="Q111" i="11"/>
  <c r="P111" i="11"/>
  <c r="O111" i="11"/>
  <c r="N111" i="11"/>
  <c r="M111" i="11"/>
  <c r="L111" i="11"/>
  <c r="K111" i="11"/>
  <c r="J111" i="11"/>
  <c r="I111" i="11"/>
  <c r="R110" i="11"/>
  <c r="Q110" i="11"/>
  <c r="P110" i="11"/>
  <c r="O110" i="11"/>
  <c r="N110" i="11"/>
  <c r="M110" i="11"/>
  <c r="L110" i="11"/>
  <c r="K110" i="11"/>
  <c r="J110" i="11"/>
  <c r="I110" i="11"/>
  <c r="R109" i="11"/>
  <c r="Q109" i="11"/>
  <c r="P109" i="11"/>
  <c r="O109" i="11"/>
  <c r="N109" i="11"/>
  <c r="M109" i="11"/>
  <c r="L109" i="11"/>
  <c r="K109" i="11"/>
  <c r="J109" i="11"/>
  <c r="I109" i="11"/>
  <c r="R108" i="11"/>
  <c r="Q108" i="11"/>
  <c r="P108" i="11"/>
  <c r="O108" i="11"/>
  <c r="N108" i="11"/>
  <c r="M108" i="11"/>
  <c r="L108" i="11"/>
  <c r="K108" i="11"/>
  <c r="J108" i="11"/>
  <c r="I108" i="11"/>
  <c r="R107" i="11"/>
  <c r="Q107" i="11"/>
  <c r="P107" i="11"/>
  <c r="O107" i="11"/>
  <c r="N107" i="11"/>
  <c r="M107" i="11"/>
  <c r="L107" i="11"/>
  <c r="K107" i="11"/>
  <c r="J107" i="11"/>
  <c r="I107" i="11"/>
  <c r="R106" i="11"/>
  <c r="Q106" i="11"/>
  <c r="P106" i="11"/>
  <c r="O106" i="11"/>
  <c r="N106" i="11"/>
  <c r="M106" i="11"/>
  <c r="L106" i="11"/>
  <c r="K106" i="11"/>
  <c r="J106" i="11"/>
  <c r="I106" i="11"/>
  <c r="R105" i="11"/>
  <c r="Q105" i="11"/>
  <c r="P105" i="11"/>
  <c r="O105" i="11"/>
  <c r="N105" i="11"/>
  <c r="M105" i="11"/>
  <c r="L105" i="11"/>
  <c r="K105" i="11"/>
  <c r="J105" i="11"/>
  <c r="I105" i="11"/>
  <c r="R104" i="11"/>
  <c r="Q104" i="11"/>
  <c r="P104" i="11"/>
  <c r="O104" i="11"/>
  <c r="N104" i="11"/>
  <c r="M104" i="11"/>
  <c r="L104" i="11"/>
  <c r="K104" i="11"/>
  <c r="J104" i="11"/>
  <c r="I104" i="11"/>
  <c r="J103" i="11"/>
  <c r="K103" i="11"/>
  <c r="L103" i="11"/>
  <c r="M103" i="11"/>
  <c r="N103" i="11"/>
  <c r="O103" i="11"/>
  <c r="P103" i="11"/>
  <c r="Q103" i="11"/>
  <c r="R103" i="11"/>
  <c r="I103" i="11"/>
  <c r="AU59" i="6"/>
  <c r="AT59" i="6"/>
  <c r="AS59" i="6"/>
  <c r="AR59" i="6"/>
  <c r="AQ59" i="6"/>
  <c r="AP59" i="6"/>
  <c r="AO59" i="6"/>
  <c r="AN59" i="6"/>
  <c r="AM59" i="6"/>
  <c r="AL59" i="6"/>
  <c r="AU58" i="6"/>
  <c r="AT58" i="6"/>
  <c r="AS58" i="6"/>
  <c r="AR58" i="6"/>
  <c r="AQ58" i="6"/>
  <c r="AP58" i="6"/>
  <c r="AO58" i="6"/>
  <c r="AN58" i="6"/>
  <c r="AM58" i="6"/>
  <c r="AL58" i="6"/>
  <c r="AU57" i="6"/>
  <c r="AT57" i="6"/>
  <c r="AS57" i="6"/>
  <c r="AR57" i="6"/>
  <c r="AQ57" i="6"/>
  <c r="AP57" i="6"/>
  <c r="AO57" i="6"/>
  <c r="AN57" i="6"/>
  <c r="AM57" i="6"/>
  <c r="AL57" i="6"/>
  <c r="AU56" i="6"/>
  <c r="AT56" i="6"/>
  <c r="AS56" i="6"/>
  <c r="AR56" i="6"/>
  <c r="AQ56" i="6"/>
  <c r="AP56" i="6"/>
  <c r="AO56" i="6"/>
  <c r="AN56" i="6"/>
  <c r="AM56" i="6"/>
  <c r="AL56" i="6"/>
  <c r="AU55" i="6"/>
  <c r="AT55" i="6"/>
  <c r="AS55" i="6"/>
  <c r="AR55" i="6"/>
  <c r="AQ55" i="6"/>
  <c r="AP55" i="6"/>
  <c r="AO55" i="6"/>
  <c r="AN55" i="6"/>
  <c r="AM55" i="6"/>
  <c r="AL55" i="6"/>
  <c r="AU54" i="6"/>
  <c r="AT54" i="6"/>
  <c r="AS54" i="6"/>
  <c r="AR54" i="6"/>
  <c r="AQ54" i="6"/>
  <c r="AP54" i="6"/>
  <c r="AO54" i="6"/>
  <c r="AN54" i="6"/>
  <c r="AM54" i="6"/>
  <c r="AL54" i="6"/>
  <c r="AU53" i="6"/>
  <c r="AT53" i="6"/>
  <c r="AS53" i="6"/>
  <c r="AR53" i="6"/>
  <c r="AQ53" i="6"/>
  <c r="AP53" i="6"/>
  <c r="AO53" i="6"/>
  <c r="AN53" i="6"/>
  <c r="AM53" i="6"/>
  <c r="AL53" i="6"/>
  <c r="AU52" i="6"/>
  <c r="AT52" i="6"/>
  <c r="AS52" i="6"/>
  <c r="AR52" i="6"/>
  <c r="AQ52" i="6"/>
  <c r="AP52" i="6"/>
  <c r="AO52" i="6"/>
  <c r="AN52" i="6"/>
  <c r="AM52" i="6"/>
  <c r="AL52" i="6"/>
  <c r="AU51" i="6"/>
  <c r="AT51" i="6"/>
  <c r="AS51" i="6"/>
  <c r="AR51" i="6"/>
  <c r="AQ51" i="6"/>
  <c r="AP51" i="6"/>
  <c r="AO51" i="6"/>
  <c r="AN51" i="6"/>
  <c r="AM51" i="6"/>
  <c r="AL51" i="6"/>
  <c r="AU50" i="6"/>
  <c r="AT50" i="6"/>
  <c r="AS50" i="6"/>
  <c r="AR50" i="6"/>
  <c r="AQ50" i="6"/>
  <c r="AP50" i="6"/>
  <c r="AO50" i="6"/>
  <c r="AN50" i="6"/>
  <c r="AM50" i="6"/>
  <c r="AL50" i="6"/>
  <c r="AF59" i="6"/>
  <c r="AE59" i="6"/>
  <c r="AD59" i="6"/>
  <c r="AC59" i="6"/>
  <c r="AB59" i="6"/>
  <c r="AA59" i="6"/>
  <c r="Z59" i="6"/>
  <c r="Y59" i="6"/>
  <c r="X59" i="6"/>
  <c r="W59" i="6"/>
  <c r="AF58" i="6"/>
  <c r="AE58" i="6"/>
  <c r="AD58" i="6"/>
  <c r="AC58" i="6"/>
  <c r="AB58" i="6"/>
  <c r="AA58" i="6"/>
  <c r="Z58" i="6"/>
  <c r="Y58" i="6"/>
  <c r="X58" i="6"/>
  <c r="W58" i="6"/>
  <c r="AF57" i="6"/>
  <c r="AE57" i="6"/>
  <c r="AD57" i="6"/>
  <c r="AC57" i="6"/>
  <c r="AB57" i="6"/>
  <c r="AA57" i="6"/>
  <c r="Z57" i="6"/>
  <c r="Y57" i="6"/>
  <c r="X57" i="6"/>
  <c r="W57" i="6"/>
  <c r="AF56" i="6"/>
  <c r="AE56" i="6"/>
  <c r="AD56" i="6"/>
  <c r="AC56" i="6"/>
  <c r="AB56" i="6"/>
  <c r="AA56" i="6"/>
  <c r="Z56" i="6"/>
  <c r="Y56" i="6"/>
  <c r="X56" i="6"/>
  <c r="W56" i="6"/>
  <c r="AF55" i="6"/>
  <c r="AE55" i="6"/>
  <c r="AD55" i="6"/>
  <c r="AC55" i="6"/>
  <c r="AB55" i="6"/>
  <c r="AA55" i="6"/>
  <c r="Z55" i="6"/>
  <c r="Y55" i="6"/>
  <c r="X55" i="6"/>
  <c r="W55" i="6"/>
  <c r="AF54" i="6"/>
  <c r="AE54" i="6"/>
  <c r="AD54" i="6"/>
  <c r="AC54" i="6"/>
  <c r="AB54" i="6"/>
  <c r="AA54" i="6"/>
  <c r="Z54" i="6"/>
  <c r="Y54" i="6"/>
  <c r="X54" i="6"/>
  <c r="W54" i="6"/>
  <c r="AF53" i="6"/>
  <c r="AE53" i="6"/>
  <c r="AD53" i="6"/>
  <c r="AC53" i="6"/>
  <c r="AB53" i="6"/>
  <c r="AA53" i="6"/>
  <c r="Z53" i="6"/>
  <c r="Y53" i="6"/>
  <c r="X53" i="6"/>
  <c r="W53" i="6"/>
  <c r="AF52" i="6"/>
  <c r="AE52" i="6"/>
  <c r="AD52" i="6"/>
  <c r="AC52" i="6"/>
  <c r="AB52" i="6"/>
  <c r="AA52" i="6"/>
  <c r="Z52" i="6"/>
  <c r="Y52" i="6"/>
  <c r="X52" i="6"/>
  <c r="W52" i="6"/>
  <c r="AF51" i="6"/>
  <c r="AE51" i="6"/>
  <c r="AD51" i="6"/>
  <c r="AC51" i="6"/>
  <c r="AB51" i="6"/>
  <c r="AA51" i="6"/>
  <c r="Z51" i="6"/>
  <c r="Y51" i="6"/>
  <c r="X51" i="6"/>
  <c r="W51" i="6"/>
  <c r="AF50" i="6"/>
  <c r="AE50" i="6"/>
  <c r="AD50" i="6"/>
  <c r="AC50" i="6"/>
  <c r="AB50" i="6"/>
  <c r="AA50" i="6"/>
  <c r="Z50" i="6"/>
  <c r="Y50" i="6"/>
  <c r="X50" i="6"/>
  <c r="W50" i="6"/>
  <c r="Q51" i="6"/>
  <c r="Q52" i="6"/>
  <c r="Q53" i="6"/>
  <c r="Q54" i="6"/>
  <c r="Q55" i="6"/>
  <c r="Q56" i="6"/>
  <c r="Q57" i="6"/>
  <c r="Q58" i="6"/>
  <c r="Q59" i="6"/>
  <c r="P51" i="6"/>
  <c r="P52" i="6"/>
  <c r="P53" i="6"/>
  <c r="P54" i="6"/>
  <c r="P55" i="6"/>
  <c r="P56" i="6"/>
  <c r="P57" i="6"/>
  <c r="P58" i="6"/>
  <c r="P59" i="6"/>
  <c r="O51" i="6"/>
  <c r="O52" i="6"/>
  <c r="O53" i="6"/>
  <c r="O54" i="6"/>
  <c r="O55" i="6"/>
  <c r="O56" i="6"/>
  <c r="O57" i="6"/>
  <c r="O58" i="6"/>
  <c r="O59" i="6"/>
  <c r="N51" i="6"/>
  <c r="N52" i="6"/>
  <c r="N53" i="6"/>
  <c r="N54" i="6"/>
  <c r="N55" i="6"/>
  <c r="N56" i="6"/>
  <c r="N57" i="6"/>
  <c r="N58" i="6"/>
  <c r="N59" i="6"/>
  <c r="M51" i="6"/>
  <c r="M52" i="6"/>
  <c r="M53" i="6"/>
  <c r="M54" i="6"/>
  <c r="M55" i="6"/>
  <c r="M56" i="6"/>
  <c r="M57" i="6"/>
  <c r="M58" i="6"/>
  <c r="M59" i="6"/>
  <c r="L51" i="6"/>
  <c r="L52" i="6"/>
  <c r="L53" i="6"/>
  <c r="L54" i="6"/>
  <c r="L55" i="6"/>
  <c r="L56" i="6"/>
  <c r="L57" i="6"/>
  <c r="L58" i="6"/>
  <c r="L59" i="6"/>
  <c r="K51" i="6"/>
  <c r="K52" i="6"/>
  <c r="K53" i="6"/>
  <c r="K54" i="6"/>
  <c r="K55" i="6"/>
  <c r="K56" i="6"/>
  <c r="K57" i="6"/>
  <c r="K58" i="6"/>
  <c r="K59" i="6"/>
  <c r="J51" i="6"/>
  <c r="J52" i="6"/>
  <c r="J53" i="6"/>
  <c r="J54" i="6"/>
  <c r="J55" i="6"/>
  <c r="J56" i="6"/>
  <c r="J57" i="6"/>
  <c r="J58" i="6"/>
  <c r="J59" i="6"/>
  <c r="I51" i="6"/>
  <c r="I52" i="6"/>
  <c r="I53" i="6"/>
  <c r="I54" i="6"/>
  <c r="I55" i="6"/>
  <c r="I56" i="6"/>
  <c r="I57" i="6"/>
  <c r="I58" i="6"/>
  <c r="I59" i="6"/>
  <c r="H51" i="6"/>
  <c r="H52" i="6"/>
  <c r="H53" i="6"/>
  <c r="H54" i="6"/>
  <c r="H55" i="6"/>
  <c r="H56" i="6"/>
  <c r="H57" i="6"/>
  <c r="H58" i="6"/>
  <c r="H59" i="6"/>
  <c r="I50" i="6"/>
  <c r="J50" i="6"/>
  <c r="K50" i="6"/>
  <c r="L50" i="6"/>
  <c r="M50" i="6"/>
  <c r="N50" i="6"/>
  <c r="O50" i="6"/>
  <c r="P50" i="6"/>
  <c r="Q50" i="6"/>
  <c r="H50" i="6"/>
  <c r="I120" i="11" l="1"/>
  <c r="I119" i="11"/>
  <c r="I154" i="11" s="1"/>
  <c r="I126" i="11"/>
  <c r="I127" i="11"/>
  <c r="R154" i="11"/>
  <c r="Q154" i="11"/>
  <c r="P154" i="11"/>
  <c r="O154" i="11"/>
  <c r="N154" i="11"/>
  <c r="M154" i="11"/>
  <c r="L154" i="11"/>
  <c r="K154" i="11"/>
  <c r="J154" i="11"/>
  <c r="J126" i="11"/>
  <c r="J119" i="11"/>
  <c r="I155" i="11" s="1"/>
  <c r="J155" i="11"/>
  <c r="J127" i="11"/>
  <c r="K155" i="11"/>
  <c r="L155" i="11"/>
  <c r="M155" i="11"/>
  <c r="N155" i="11"/>
  <c r="O155" i="11"/>
  <c r="P155" i="11"/>
  <c r="Q155" i="11"/>
  <c r="R155" i="11"/>
  <c r="I156" i="11"/>
  <c r="K126" i="11"/>
  <c r="K119" i="11"/>
  <c r="J156" i="11"/>
  <c r="K156" i="11"/>
  <c r="K127" i="11"/>
  <c r="L156" i="11"/>
  <c r="M156" i="11"/>
  <c r="N156" i="11"/>
  <c r="O156" i="11"/>
  <c r="P156" i="11"/>
  <c r="Q156" i="11"/>
  <c r="R156" i="11"/>
  <c r="I157" i="11"/>
  <c r="L126" i="11"/>
  <c r="L127" i="11"/>
  <c r="I158" i="11"/>
  <c r="M126" i="11"/>
  <c r="M127" i="11"/>
  <c r="I159" i="11"/>
  <c r="N126" i="11"/>
  <c r="N127" i="11"/>
  <c r="I160" i="11"/>
  <c r="O126" i="11"/>
  <c r="O127" i="11"/>
  <c r="I161" i="11"/>
  <c r="P126" i="11"/>
  <c r="P127" i="11"/>
  <c r="I162" i="11"/>
  <c r="Q126" i="11"/>
  <c r="Q127" i="11"/>
  <c r="I163" i="11"/>
  <c r="R126" i="11"/>
  <c r="R127" i="11"/>
  <c r="X120" i="11"/>
  <c r="X119" i="11"/>
  <c r="X154" i="11" s="1"/>
  <c r="X127" i="11"/>
  <c r="X126" i="11"/>
  <c r="Y154" i="11"/>
  <c r="Z154" i="11"/>
  <c r="AA154" i="11"/>
  <c r="AB154" i="11"/>
  <c r="AC154" i="11"/>
  <c r="AD154" i="11"/>
  <c r="AE154" i="11"/>
  <c r="AF154" i="11"/>
  <c r="AG154" i="11"/>
  <c r="X155" i="11"/>
  <c r="Y126" i="11"/>
  <c r="Y127" i="11"/>
  <c r="Y129" i="11" s="1"/>
  <c r="X156" i="11"/>
  <c r="Z126" i="11"/>
  <c r="Z127" i="11"/>
  <c r="Z129" i="11" s="1"/>
  <c r="X157" i="11"/>
  <c r="AA126" i="11"/>
  <c r="X158" i="11"/>
  <c r="AB126" i="11"/>
  <c r="X159" i="11"/>
  <c r="AC126" i="11"/>
  <c r="AC127" i="11"/>
  <c r="AC129" i="11" s="1"/>
  <c r="X160" i="11"/>
  <c r="AD126" i="11"/>
  <c r="AD127" i="11"/>
  <c r="AD129" i="11" s="1"/>
  <c r="X161" i="11"/>
  <c r="AE126" i="11"/>
  <c r="AE127" i="11"/>
  <c r="AE129" i="11" s="1"/>
  <c r="X162" i="11"/>
  <c r="AF126" i="11"/>
  <c r="AF127" i="11"/>
  <c r="AF129" i="11" s="1"/>
  <c r="X163" i="11"/>
  <c r="AG126" i="11"/>
  <c r="AG127" i="11"/>
  <c r="AG129" i="11" s="1"/>
  <c r="AN120" i="11"/>
  <c r="AO120" i="11"/>
  <c r="AP120" i="11"/>
  <c r="AQ120" i="11"/>
  <c r="AR120" i="11"/>
  <c r="AS120" i="11"/>
  <c r="AT120" i="11"/>
  <c r="AU120" i="11"/>
  <c r="AV120" i="11"/>
  <c r="AN119" i="11"/>
  <c r="AM155" i="11"/>
  <c r="AN126" i="11"/>
  <c r="AN155" i="11"/>
  <c r="AN127" i="11"/>
  <c r="AN129" i="11" s="1"/>
  <c r="AO155" i="11"/>
  <c r="AP155" i="11"/>
  <c r="AQ155" i="11"/>
  <c r="AR155" i="11"/>
  <c r="AS155" i="11"/>
  <c r="AT155" i="11"/>
  <c r="AU155" i="11"/>
  <c r="AV155" i="11"/>
  <c r="AO119" i="11"/>
  <c r="AM156" i="11"/>
  <c r="AO126" i="11"/>
  <c r="AN156" i="11"/>
  <c r="AO156" i="11"/>
  <c r="AO127" i="11"/>
  <c r="AP156" i="11"/>
  <c r="AQ156" i="11"/>
  <c r="AR156" i="11"/>
  <c r="AS156" i="11"/>
  <c r="AT156" i="11"/>
  <c r="AU156" i="11"/>
  <c r="AV156" i="11"/>
  <c r="AP119" i="11"/>
  <c r="AM157" i="11"/>
  <c r="AP126" i="11"/>
  <c r="AN157" i="11"/>
  <c r="AO157" i="11"/>
  <c r="AP157" i="11"/>
  <c r="AP127" i="11"/>
  <c r="AP129" i="11" s="1"/>
  <c r="AQ157" i="11"/>
  <c r="AR157" i="11"/>
  <c r="AS157" i="11"/>
  <c r="AT157" i="11"/>
  <c r="AU157" i="11"/>
  <c r="AV157" i="11"/>
  <c r="AQ119" i="11"/>
  <c r="AM158" i="11"/>
  <c r="AQ126" i="11"/>
  <c r="AN158" i="11"/>
  <c r="AO158" i="11"/>
  <c r="AP158" i="11"/>
  <c r="AQ158" i="11"/>
  <c r="AQ127" i="11"/>
  <c r="AQ129" i="11" s="1"/>
  <c r="AR158" i="11"/>
  <c r="AS158" i="11"/>
  <c r="AT158" i="11"/>
  <c r="AU158" i="11"/>
  <c r="AV158" i="11"/>
  <c r="AR119" i="11"/>
  <c r="AM159" i="11"/>
  <c r="AR126" i="11"/>
  <c r="AN159" i="11"/>
  <c r="AO159" i="11"/>
  <c r="AP159" i="11"/>
  <c r="AQ159" i="11"/>
  <c r="AR159" i="11"/>
  <c r="AR127" i="11"/>
  <c r="AR129" i="11" s="1"/>
  <c r="AS159" i="11"/>
  <c r="AT159" i="11"/>
  <c r="AU159" i="11"/>
  <c r="AV159" i="11"/>
  <c r="AS119" i="11"/>
  <c r="AM160" i="11"/>
  <c r="AS126" i="11"/>
  <c r="AN160" i="11"/>
  <c r="AO160" i="11"/>
  <c r="AP160" i="11"/>
  <c r="AQ160" i="11"/>
  <c r="AR160" i="11"/>
  <c r="AS160" i="11"/>
  <c r="AS127" i="11"/>
  <c r="AS129" i="11" s="1"/>
  <c r="AT160" i="11"/>
  <c r="AU160" i="11"/>
  <c r="AV160" i="11"/>
  <c r="AT119" i="11"/>
  <c r="AM161" i="11"/>
  <c r="AT126" i="11"/>
  <c r="AN161" i="11"/>
  <c r="AO161" i="11"/>
  <c r="AP161" i="11"/>
  <c r="AQ161" i="11"/>
  <c r="AR161" i="11"/>
  <c r="AS161" i="11"/>
  <c r="AT161" i="11"/>
  <c r="AT127" i="11"/>
  <c r="AT129" i="11" s="1"/>
  <c r="AU161" i="11"/>
  <c r="AV161" i="11"/>
  <c r="AU119" i="11"/>
  <c r="AM162" i="11"/>
  <c r="AU126" i="11"/>
  <c r="AN162" i="11"/>
  <c r="AO162" i="11"/>
  <c r="AP162" i="11"/>
  <c r="AQ162" i="11"/>
  <c r="AR162" i="11"/>
  <c r="AS162" i="11"/>
  <c r="AT162" i="11"/>
  <c r="AU162" i="11"/>
  <c r="AU127" i="11"/>
  <c r="AV162" i="11"/>
  <c r="AV119" i="11"/>
  <c r="AM163" i="11"/>
  <c r="AV126" i="11"/>
  <c r="AN163" i="11"/>
  <c r="AO163" i="11"/>
  <c r="AP163" i="11"/>
  <c r="AQ163" i="11"/>
  <c r="AR163" i="11"/>
  <c r="AS163" i="11"/>
  <c r="AT163" i="11"/>
  <c r="AU163" i="11"/>
  <c r="AV163" i="11"/>
  <c r="AV127" i="11"/>
  <c r="AV129" i="11" s="1"/>
  <c r="BB119" i="11"/>
  <c r="BB154" i="11"/>
  <c r="BB127" i="11"/>
  <c r="BB126" i="11"/>
  <c r="BB129" i="11" s="1"/>
  <c r="BC154" i="11"/>
  <c r="BD154" i="11"/>
  <c r="BE154" i="11"/>
  <c r="BF154" i="11"/>
  <c r="BG154" i="11"/>
  <c r="BH154" i="11"/>
  <c r="BI154" i="11"/>
  <c r="BJ154" i="11"/>
  <c r="BK154" i="11"/>
  <c r="BB155" i="11"/>
  <c r="BC126" i="11"/>
  <c r="BC127" i="11"/>
  <c r="BC129" i="11" s="1"/>
  <c r="BB156" i="11"/>
  <c r="BD126" i="11"/>
  <c r="BD127" i="11"/>
  <c r="BD129" i="11" s="1"/>
  <c r="BB157" i="11"/>
  <c r="BE126" i="11"/>
  <c r="BE127" i="11"/>
  <c r="BE129" i="11" s="1"/>
  <c r="BB158" i="11"/>
  <c r="BF126" i="11"/>
  <c r="BF127" i="11"/>
  <c r="BF129" i="11" s="1"/>
  <c r="BB159" i="11"/>
  <c r="BG126" i="11"/>
  <c r="BG127" i="11"/>
  <c r="BB160" i="11"/>
  <c r="BH126" i="11"/>
  <c r="BH127" i="11"/>
  <c r="BH129" i="11" s="1"/>
  <c r="BB161" i="11"/>
  <c r="BI126" i="11"/>
  <c r="BI127" i="11"/>
  <c r="BI129" i="11" s="1"/>
  <c r="BB162" i="11"/>
  <c r="BJ126" i="11"/>
  <c r="BJ127" i="11"/>
  <c r="BB163" i="11"/>
  <c r="BK126" i="11"/>
  <c r="BK127" i="11"/>
  <c r="BK129" i="11" s="1"/>
  <c r="BQ127" i="11"/>
  <c r="BQ126" i="11"/>
  <c r="BQ128" i="11" s="1"/>
  <c r="BQ155" i="11"/>
  <c r="BR126" i="11"/>
  <c r="BR127" i="11"/>
  <c r="BR129" i="11" s="1"/>
  <c r="BQ156" i="11"/>
  <c r="BS126" i="11"/>
  <c r="BS127" i="11"/>
  <c r="BS129" i="11" s="1"/>
  <c r="BQ157" i="11"/>
  <c r="BT126" i="11"/>
  <c r="BT127" i="11"/>
  <c r="BT128" i="11" s="1"/>
  <c r="BQ158" i="11"/>
  <c r="BU126" i="11"/>
  <c r="BU127" i="11"/>
  <c r="BU129" i="11" s="1"/>
  <c r="BQ159" i="11"/>
  <c r="BV126" i="11"/>
  <c r="BV127" i="11"/>
  <c r="BV129" i="11" s="1"/>
  <c r="BQ160" i="11"/>
  <c r="BW126" i="11"/>
  <c r="BW127" i="11"/>
  <c r="BW129" i="11" s="1"/>
  <c r="BQ161" i="11"/>
  <c r="BX126" i="11"/>
  <c r="BX127" i="11"/>
  <c r="BQ162" i="11"/>
  <c r="BY126" i="11"/>
  <c r="BY127" i="11"/>
  <c r="BY129" i="11" s="1"/>
  <c r="BQ163" i="11"/>
  <c r="BZ126" i="11"/>
  <c r="BZ127" i="11"/>
  <c r="BZ129" i="11" s="1"/>
  <c r="CF127" i="11"/>
  <c r="CF126" i="11"/>
  <c r="CF155" i="11"/>
  <c r="CG126" i="11"/>
  <c r="CG127" i="11"/>
  <c r="CF156" i="11"/>
  <c r="CH126" i="11"/>
  <c r="CH127" i="11"/>
  <c r="CH129" i="11" s="1"/>
  <c r="CF157" i="11"/>
  <c r="CI126" i="11"/>
  <c r="CI127" i="11"/>
  <c r="CI129" i="11" s="1"/>
  <c r="CF158" i="11"/>
  <c r="CJ126" i="11"/>
  <c r="CJ127" i="11"/>
  <c r="CJ129" i="11" s="1"/>
  <c r="CF159" i="11"/>
  <c r="CK126" i="11"/>
  <c r="CK127" i="11"/>
  <c r="CK129" i="11" s="1"/>
  <c r="CF160" i="11"/>
  <c r="CL126" i="11"/>
  <c r="CL127" i="11"/>
  <c r="CF161" i="11"/>
  <c r="CM126" i="11"/>
  <c r="CM127" i="11"/>
  <c r="CF162" i="11"/>
  <c r="CN126" i="11"/>
  <c r="CN127" i="11"/>
  <c r="CF163" i="11"/>
  <c r="CO126" i="11"/>
  <c r="CO127" i="11"/>
  <c r="CO129" i="11" s="1"/>
  <c r="CU127" i="11"/>
  <c r="CU126" i="11"/>
  <c r="CU128" i="11" s="1"/>
  <c r="CU155" i="11"/>
  <c r="CV126" i="11"/>
  <c r="CV127" i="11"/>
  <c r="CU156" i="11"/>
  <c r="CW126" i="11"/>
  <c r="CW127" i="11"/>
  <c r="CW129" i="11" s="1"/>
  <c r="CU157" i="11"/>
  <c r="CX126" i="11"/>
  <c r="CX127" i="11"/>
  <c r="CU158" i="11"/>
  <c r="CY126" i="11"/>
  <c r="CY127" i="11"/>
  <c r="CU159" i="11"/>
  <c r="CZ126" i="11"/>
  <c r="CZ127" i="11"/>
  <c r="CZ129" i="11" s="1"/>
  <c r="CU160" i="11"/>
  <c r="DA126" i="11"/>
  <c r="DA127" i="11"/>
  <c r="DA129" i="11" s="1"/>
  <c r="CU161" i="11"/>
  <c r="DB126" i="11"/>
  <c r="DB127" i="11"/>
  <c r="DB129" i="11" s="1"/>
  <c r="CU162" i="11"/>
  <c r="DC126" i="11"/>
  <c r="DC127" i="11"/>
  <c r="DC129" i="11" s="1"/>
  <c r="CU163" i="11"/>
  <c r="DD126" i="11"/>
  <c r="DD127" i="11"/>
  <c r="DJ127" i="11"/>
  <c r="DJ126" i="11"/>
  <c r="DJ129" i="11" s="1"/>
  <c r="DJ155" i="11"/>
  <c r="DK126" i="11"/>
  <c r="DK127" i="11"/>
  <c r="DJ156" i="11"/>
  <c r="DL126" i="11"/>
  <c r="DL127" i="11"/>
  <c r="DL129" i="11" s="1"/>
  <c r="DJ157" i="11"/>
  <c r="DM126" i="11"/>
  <c r="DM127" i="11"/>
  <c r="DM129" i="11" s="1"/>
  <c r="DJ158" i="11"/>
  <c r="DN126" i="11"/>
  <c r="DN127" i="11"/>
  <c r="DN129" i="11" s="1"/>
  <c r="DJ159" i="11"/>
  <c r="DO126" i="11"/>
  <c r="DO127" i="11"/>
  <c r="DO129" i="11" s="1"/>
  <c r="DJ160" i="11"/>
  <c r="DP126" i="11"/>
  <c r="DP127" i="11"/>
  <c r="DP129" i="11" s="1"/>
  <c r="DJ161" i="11"/>
  <c r="DQ126" i="11"/>
  <c r="DQ127" i="11"/>
  <c r="DQ129" i="11" s="1"/>
  <c r="DJ162" i="11"/>
  <c r="DR126" i="11"/>
  <c r="DR127" i="11"/>
  <c r="DJ163" i="11"/>
  <c r="DS126" i="11"/>
  <c r="DS127" i="11"/>
  <c r="AA127" i="11"/>
  <c r="AB127" i="11"/>
  <c r="AM126" i="11"/>
  <c r="AM120" i="11"/>
  <c r="AM119" i="11"/>
  <c r="AM154" i="11"/>
  <c r="AM127" i="11"/>
  <c r="AM129" i="11" s="1"/>
  <c r="CN129" i="11"/>
  <c r="CL128" i="11"/>
  <c r="CM128" i="11"/>
  <c r="CF128" i="11"/>
  <c r="CN128" i="11"/>
  <c r="CO128" i="11"/>
  <c r="BT129" i="11"/>
  <c r="BX128" i="11"/>
  <c r="AB129" i="11"/>
  <c r="DJ128" i="11"/>
  <c r="DR128" i="11"/>
  <c r="CV128" i="11"/>
  <c r="DD128" i="11"/>
  <c r="BG128" i="11"/>
  <c r="BB128" i="11"/>
  <c r="BJ128" i="11"/>
  <c r="AM128" i="11"/>
  <c r="AU128" i="11"/>
  <c r="AA129" i="11"/>
  <c r="AA120" i="11"/>
  <c r="BC120" i="11"/>
  <c r="BK120" i="11"/>
  <c r="CG120" i="11"/>
  <c r="CO120" i="11"/>
  <c r="CZ120" i="11"/>
  <c r="DK120" i="11"/>
  <c r="DS120" i="11"/>
  <c r="P120" i="11"/>
  <c r="CK120" i="11"/>
  <c r="CV120" i="11"/>
  <c r="DD120" i="11"/>
  <c r="DO120" i="11"/>
  <c r="DM120" i="11"/>
  <c r="BD119" i="11"/>
  <c r="BE119" i="11"/>
  <c r="BS120" i="11"/>
  <c r="AC120" i="11"/>
  <c r="BI120" i="11"/>
  <c r="CM120" i="11"/>
  <c r="CX120" i="11"/>
  <c r="DQ120" i="11"/>
  <c r="BI119" i="11"/>
  <c r="BW119" i="11"/>
  <c r="BH120" i="11"/>
  <c r="BE120" i="11"/>
  <c r="CI120" i="11"/>
  <c r="DB120" i="11"/>
  <c r="BH119" i="11"/>
  <c r="CH119" i="11"/>
  <c r="CU120" i="11"/>
  <c r="DC120" i="11"/>
  <c r="CY119" i="11"/>
  <c r="DC119" i="11"/>
  <c r="DL119" i="11"/>
  <c r="BR119" i="11"/>
  <c r="BY120" i="11"/>
  <c r="BW120" i="11"/>
  <c r="BU120" i="11"/>
  <c r="BV119" i="11"/>
  <c r="BX119" i="11"/>
  <c r="BY119" i="11"/>
  <c r="BZ119" i="11"/>
  <c r="R119" i="11"/>
  <c r="BB120" i="11"/>
  <c r="BJ120" i="11"/>
  <c r="BF119" i="11"/>
  <c r="BJ119" i="11"/>
  <c r="BT120" i="11"/>
  <c r="BR120" i="11"/>
  <c r="BZ120" i="11"/>
  <c r="BX120" i="11"/>
  <c r="BV120" i="11"/>
  <c r="CL120" i="11"/>
  <c r="CM119" i="11"/>
  <c r="CW120" i="11"/>
  <c r="CV119" i="11"/>
  <c r="CY120" i="11"/>
  <c r="CZ119" i="11"/>
  <c r="DA119" i="11"/>
  <c r="DD119" i="11"/>
  <c r="DP120" i="11"/>
  <c r="DM119" i="11"/>
  <c r="DQ119" i="11"/>
  <c r="BS119" i="11"/>
  <c r="CI119" i="11"/>
  <c r="BD120" i="11"/>
  <c r="BD121" i="11" s="1"/>
  <c r="BC119" i="11"/>
  <c r="BF120" i="11"/>
  <c r="BG119" i="11"/>
  <c r="BK119" i="11"/>
  <c r="CF120" i="11"/>
  <c r="CN120" i="11"/>
  <c r="CJ119" i="11"/>
  <c r="CN119" i="11"/>
  <c r="CW119" i="11"/>
  <c r="DJ120" i="11"/>
  <c r="DR120" i="11"/>
  <c r="DN119" i="11"/>
  <c r="DR119" i="11"/>
  <c r="BG120" i="11"/>
  <c r="BT119" i="11"/>
  <c r="AG119" i="11"/>
  <c r="CH120" i="11"/>
  <c r="CG119" i="11"/>
  <c r="CJ120" i="11"/>
  <c r="CK119" i="11"/>
  <c r="CL119" i="11"/>
  <c r="CO119" i="11"/>
  <c r="DA120" i="11"/>
  <c r="CX119" i="11"/>
  <c r="DB119" i="11"/>
  <c r="DL120" i="11"/>
  <c r="DK119" i="11"/>
  <c r="DN120" i="11"/>
  <c r="DO119" i="11"/>
  <c r="DP119" i="11"/>
  <c r="DS119" i="11"/>
  <c r="BU119" i="11"/>
  <c r="DJ119" i="11"/>
  <c r="CU119" i="11"/>
  <c r="CF119" i="11"/>
  <c r="BQ119" i="11"/>
  <c r="BQ120" i="11"/>
  <c r="Q120" i="11"/>
  <c r="O120" i="11"/>
  <c r="J120" i="11"/>
  <c r="J121" i="11" s="1"/>
  <c r="R120" i="11"/>
  <c r="AE120" i="11"/>
  <c r="N119" i="11"/>
  <c r="Q119" i="11"/>
  <c r="K120" i="11"/>
  <c r="AF120" i="11"/>
  <c r="AB119" i="11"/>
  <c r="P119" i="11"/>
  <c r="AF119" i="11"/>
  <c r="L120" i="11"/>
  <c r="Y120" i="11"/>
  <c r="AG120" i="11"/>
  <c r="Y119" i="11"/>
  <c r="AV121" i="11"/>
  <c r="M119" i="11"/>
  <c r="M120" i="11"/>
  <c r="Z120" i="11"/>
  <c r="AE119" i="11"/>
  <c r="AD119" i="11"/>
  <c r="Z119" i="11"/>
  <c r="L119" i="11"/>
  <c r="O119" i="11"/>
  <c r="AD120" i="11"/>
  <c r="AB120" i="11"/>
  <c r="AC119" i="11"/>
  <c r="AA119" i="11"/>
  <c r="N120" i="11"/>
  <c r="AN66" i="6"/>
  <c r="AM67" i="6"/>
  <c r="AU67" i="6"/>
  <c r="AR67" i="6"/>
  <c r="AO66" i="6"/>
  <c r="AS67" i="6"/>
  <c r="AQ67" i="6"/>
  <c r="AO67" i="6"/>
  <c r="AQ66" i="6"/>
  <c r="AR66" i="6"/>
  <c r="AS66" i="6"/>
  <c r="AL67" i="6"/>
  <c r="AT67" i="6"/>
  <c r="AP67" i="6"/>
  <c r="AP66" i="6"/>
  <c r="AT66" i="6"/>
  <c r="AM66" i="6"/>
  <c r="AU66" i="6"/>
  <c r="AN67" i="6"/>
  <c r="Z67" i="6"/>
  <c r="X67" i="6"/>
  <c r="AF67" i="6"/>
  <c r="Z66" i="6"/>
  <c r="AA66" i="6"/>
  <c r="AB66" i="6"/>
  <c r="AA67" i="6"/>
  <c r="Y67" i="6"/>
  <c r="Y66" i="6"/>
  <c r="AC66" i="6"/>
  <c r="X66" i="6"/>
  <c r="AB67" i="6"/>
  <c r="AC67" i="6"/>
  <c r="AD66" i="6"/>
  <c r="AD67" i="6"/>
  <c r="AF66" i="6"/>
  <c r="W67" i="6"/>
  <c r="AE67" i="6"/>
  <c r="AE66" i="6"/>
  <c r="AL66" i="6"/>
  <c r="W66" i="6"/>
  <c r="K67" i="6"/>
  <c r="L66" i="6"/>
  <c r="I67" i="6"/>
  <c r="N67" i="6"/>
  <c r="P67" i="6"/>
  <c r="Q67" i="6"/>
  <c r="J67" i="6"/>
  <c r="H67" i="6"/>
  <c r="J66" i="6"/>
  <c r="Q66" i="6"/>
  <c r="I66" i="6"/>
  <c r="I68" i="6" s="1"/>
  <c r="O67" i="6"/>
  <c r="P66" i="6"/>
  <c r="P68" i="6" s="1"/>
  <c r="O66" i="6"/>
  <c r="M67" i="6"/>
  <c r="L67" i="6"/>
  <c r="M66" i="6"/>
  <c r="N66" i="6"/>
  <c r="K66" i="6"/>
  <c r="H66" i="6"/>
  <c r="AA8" i="5"/>
  <c r="AA9" i="5"/>
  <c r="AA10" i="5"/>
  <c r="AA11" i="5"/>
  <c r="Z8" i="5"/>
  <c r="Z9" i="5"/>
  <c r="Z10" i="5"/>
  <c r="Z11" i="5"/>
  <c r="Y8" i="5"/>
  <c r="Y9" i="5"/>
  <c r="Y10" i="5"/>
  <c r="Y11" i="5"/>
  <c r="X8" i="5"/>
  <c r="X9" i="5"/>
  <c r="X10" i="5"/>
  <c r="X11" i="5"/>
  <c r="W8" i="5"/>
  <c r="W9" i="5"/>
  <c r="W10" i="5"/>
  <c r="W11" i="5"/>
  <c r="V8" i="5"/>
  <c r="V9" i="5"/>
  <c r="V10" i="5"/>
  <c r="V11" i="5"/>
  <c r="U11" i="5"/>
  <c r="U8" i="5"/>
  <c r="U9" i="5"/>
  <c r="U10" i="5"/>
  <c r="T8" i="5"/>
  <c r="T9" i="5"/>
  <c r="T10" i="5"/>
  <c r="T11" i="5"/>
  <c r="Y157" i="11" l="1"/>
  <c r="Z157" i="11"/>
  <c r="AB157" i="11"/>
  <c r="AC157" i="11"/>
  <c r="AD157" i="11"/>
  <c r="AE157" i="11"/>
  <c r="AF157" i="11"/>
  <c r="AG157" i="11"/>
  <c r="AA157" i="11"/>
  <c r="Y159" i="11"/>
  <c r="Z159" i="11"/>
  <c r="AA159" i="11"/>
  <c r="AB159" i="11"/>
  <c r="AC159" i="11"/>
  <c r="AD159" i="11"/>
  <c r="AE159" i="11"/>
  <c r="AF159" i="11"/>
  <c r="AG159" i="11"/>
  <c r="J160" i="11"/>
  <c r="K160" i="11"/>
  <c r="L160" i="11"/>
  <c r="M160" i="11"/>
  <c r="N160" i="11"/>
  <c r="O160" i="11"/>
  <c r="P160" i="11"/>
  <c r="Q160" i="11"/>
  <c r="R160" i="11"/>
  <c r="J157" i="11"/>
  <c r="K157" i="11"/>
  <c r="L157" i="11"/>
  <c r="M157" i="11"/>
  <c r="N157" i="11"/>
  <c r="O157" i="11"/>
  <c r="P157" i="11"/>
  <c r="Q157" i="11"/>
  <c r="R157" i="11"/>
  <c r="Y156" i="11"/>
  <c r="Z156" i="11"/>
  <c r="AA156" i="11"/>
  <c r="AB156" i="11"/>
  <c r="AC156" i="11"/>
  <c r="AD156" i="11"/>
  <c r="AE156" i="11"/>
  <c r="AF156" i="11"/>
  <c r="AG156" i="11"/>
  <c r="Y160" i="11"/>
  <c r="Z160" i="11"/>
  <c r="AA160" i="11"/>
  <c r="AB160" i="11"/>
  <c r="AC160" i="11"/>
  <c r="AD160" i="11"/>
  <c r="AE160" i="11"/>
  <c r="AF160" i="11"/>
  <c r="AG160" i="11"/>
  <c r="Y161" i="11"/>
  <c r="Z161" i="11"/>
  <c r="AA161" i="11"/>
  <c r="AB161" i="11"/>
  <c r="AC161" i="11"/>
  <c r="AD161" i="11"/>
  <c r="AE161" i="11"/>
  <c r="AF161" i="11"/>
  <c r="AG161" i="11"/>
  <c r="J158" i="11"/>
  <c r="K158" i="11"/>
  <c r="L158" i="11"/>
  <c r="M158" i="11"/>
  <c r="N158" i="11"/>
  <c r="O158" i="11"/>
  <c r="P158" i="11"/>
  <c r="Q158" i="11"/>
  <c r="R158" i="11"/>
  <c r="Y155" i="11"/>
  <c r="Z155" i="11"/>
  <c r="AA155" i="11"/>
  <c r="AB155" i="11"/>
  <c r="AC155" i="11"/>
  <c r="AD155" i="11"/>
  <c r="AE155" i="11"/>
  <c r="AF155" i="11"/>
  <c r="AG155" i="11"/>
  <c r="Y162" i="11"/>
  <c r="Z162" i="11"/>
  <c r="AA162" i="11"/>
  <c r="AB162" i="11"/>
  <c r="AC162" i="11"/>
  <c r="AD162" i="11"/>
  <c r="AE162" i="11"/>
  <c r="AF162" i="11"/>
  <c r="AG162" i="11"/>
  <c r="J161" i="11"/>
  <c r="K161" i="11"/>
  <c r="L161" i="11"/>
  <c r="M161" i="11"/>
  <c r="N161" i="11"/>
  <c r="O161" i="11"/>
  <c r="P161" i="11"/>
  <c r="Q161" i="11"/>
  <c r="R161" i="11"/>
  <c r="Y158" i="11"/>
  <c r="Z158" i="11"/>
  <c r="AA158" i="11"/>
  <c r="AC158" i="11"/>
  <c r="AD158" i="11"/>
  <c r="AE158" i="11"/>
  <c r="AF158" i="11"/>
  <c r="AG158" i="11"/>
  <c r="AB158" i="11"/>
  <c r="J162" i="11"/>
  <c r="K162" i="11"/>
  <c r="L162" i="11"/>
  <c r="M162" i="11"/>
  <c r="N162" i="11"/>
  <c r="O162" i="11"/>
  <c r="P162" i="11"/>
  <c r="Q162" i="11"/>
  <c r="R162" i="11"/>
  <c r="J159" i="11"/>
  <c r="K159" i="11"/>
  <c r="L159" i="11"/>
  <c r="M159" i="11"/>
  <c r="N159" i="11"/>
  <c r="O159" i="11"/>
  <c r="P159" i="11"/>
  <c r="Q159" i="11"/>
  <c r="R159" i="11"/>
  <c r="BQ154" i="11"/>
  <c r="BR154" i="11"/>
  <c r="BS154" i="11"/>
  <c r="BT154" i="11"/>
  <c r="BU154" i="11"/>
  <c r="BV154" i="11"/>
  <c r="BW154" i="11"/>
  <c r="BX154" i="11"/>
  <c r="BY154" i="11"/>
  <c r="BZ154" i="11"/>
  <c r="CF154" i="11"/>
  <c r="CG154" i="11"/>
  <c r="CH154" i="11"/>
  <c r="CI154" i="11"/>
  <c r="CJ154" i="11"/>
  <c r="CK154" i="11"/>
  <c r="CL154" i="11"/>
  <c r="CM154" i="11"/>
  <c r="CN154" i="11"/>
  <c r="CO154" i="11"/>
  <c r="CU154" i="11"/>
  <c r="CV154" i="11"/>
  <c r="CW154" i="11"/>
  <c r="CX154" i="11"/>
  <c r="CY154" i="11"/>
  <c r="CZ154" i="11"/>
  <c r="DA154" i="11"/>
  <c r="DB154" i="11"/>
  <c r="DC154" i="11"/>
  <c r="DD154" i="11"/>
  <c r="DJ154" i="11"/>
  <c r="DK154" i="11"/>
  <c r="DL154" i="11"/>
  <c r="DM154" i="11"/>
  <c r="DN154" i="11"/>
  <c r="DO154" i="11"/>
  <c r="DP154" i="11"/>
  <c r="DQ154" i="11"/>
  <c r="DR154" i="11"/>
  <c r="DS154" i="11"/>
  <c r="BR158" i="11"/>
  <c r="BS158" i="11"/>
  <c r="BT158" i="11"/>
  <c r="BU158" i="11"/>
  <c r="BV158" i="11"/>
  <c r="BW158" i="11"/>
  <c r="BX158" i="11"/>
  <c r="BY158" i="11"/>
  <c r="BZ158" i="11"/>
  <c r="DK163" i="11"/>
  <c r="DL163" i="11"/>
  <c r="DM163" i="11"/>
  <c r="DN163" i="11"/>
  <c r="DO163" i="11"/>
  <c r="DP163" i="11"/>
  <c r="DQ163" i="11"/>
  <c r="DR163" i="11"/>
  <c r="DS163" i="11"/>
  <c r="DK160" i="11"/>
  <c r="DL160" i="11"/>
  <c r="DM160" i="11"/>
  <c r="DN160" i="11"/>
  <c r="DO160" i="11"/>
  <c r="DP160" i="11"/>
  <c r="DQ160" i="11"/>
  <c r="DR160" i="11"/>
  <c r="DS160" i="11"/>
  <c r="DO121" i="11"/>
  <c r="DK159" i="11"/>
  <c r="DL159" i="11"/>
  <c r="DM159" i="11"/>
  <c r="DN159" i="11"/>
  <c r="DO159" i="11"/>
  <c r="DP159" i="11"/>
  <c r="DQ159" i="11"/>
  <c r="DR159" i="11"/>
  <c r="DS159" i="11"/>
  <c r="DK155" i="11"/>
  <c r="DL155" i="11"/>
  <c r="DM155" i="11"/>
  <c r="DN155" i="11"/>
  <c r="DO155" i="11"/>
  <c r="DP155" i="11"/>
  <c r="DQ155" i="11"/>
  <c r="DR155" i="11"/>
  <c r="DS155" i="11"/>
  <c r="DB121" i="11"/>
  <c r="CV161" i="11"/>
  <c r="CW161" i="11"/>
  <c r="CX161" i="11"/>
  <c r="CY161" i="11"/>
  <c r="CZ161" i="11"/>
  <c r="DA161" i="11"/>
  <c r="DB161" i="11"/>
  <c r="DC161" i="11"/>
  <c r="DD161" i="11"/>
  <c r="CX121" i="11"/>
  <c r="CV157" i="11"/>
  <c r="CW157" i="11"/>
  <c r="CX157" i="11"/>
  <c r="CY157" i="11"/>
  <c r="CZ157" i="11"/>
  <c r="DA157" i="11"/>
  <c r="DB157" i="11"/>
  <c r="DC157" i="11"/>
  <c r="DD157" i="11"/>
  <c r="CO121" i="11"/>
  <c r="CG163" i="11"/>
  <c r="CH163" i="11"/>
  <c r="CI163" i="11"/>
  <c r="CJ163" i="11"/>
  <c r="CK163" i="11"/>
  <c r="CL163" i="11"/>
  <c r="CM163" i="11"/>
  <c r="CN163" i="11"/>
  <c r="CO163" i="11"/>
  <c r="CG160" i="11"/>
  <c r="CH160" i="11"/>
  <c r="CI160" i="11"/>
  <c r="CJ160" i="11"/>
  <c r="CK160" i="11"/>
  <c r="CL160" i="11"/>
  <c r="CM160" i="11"/>
  <c r="CN160" i="11"/>
  <c r="CO160" i="11"/>
  <c r="CG159" i="11"/>
  <c r="CH159" i="11"/>
  <c r="CI159" i="11"/>
  <c r="CJ159" i="11"/>
  <c r="CK159" i="11"/>
  <c r="CL159" i="11"/>
  <c r="CM159" i="11"/>
  <c r="CN159" i="11"/>
  <c r="CO159" i="11"/>
  <c r="CG121" i="11"/>
  <c r="CG155" i="11"/>
  <c r="CH155" i="11"/>
  <c r="CI155" i="11"/>
  <c r="CJ155" i="11"/>
  <c r="CK155" i="11"/>
  <c r="CL155" i="11"/>
  <c r="CM155" i="11"/>
  <c r="CN155" i="11"/>
  <c r="CO155" i="11"/>
  <c r="Y163" i="11"/>
  <c r="Z163" i="11"/>
  <c r="AA163" i="11"/>
  <c r="AB163" i="11"/>
  <c r="AC163" i="11"/>
  <c r="AD163" i="11"/>
  <c r="AE163" i="11"/>
  <c r="AF163" i="11"/>
  <c r="AG163" i="11"/>
  <c r="BR157" i="11"/>
  <c r="BS157" i="11"/>
  <c r="BT157" i="11"/>
  <c r="BU157" i="11"/>
  <c r="BV157" i="11"/>
  <c r="BW157" i="11"/>
  <c r="BX157" i="11"/>
  <c r="BY157" i="11"/>
  <c r="BZ157" i="11"/>
  <c r="DK162" i="11"/>
  <c r="DL162" i="11"/>
  <c r="DM162" i="11"/>
  <c r="DN162" i="11"/>
  <c r="DO162" i="11"/>
  <c r="DP162" i="11"/>
  <c r="DQ162" i="11"/>
  <c r="DR162" i="11"/>
  <c r="DS162" i="11"/>
  <c r="DN121" i="11"/>
  <c r="DK158" i="11"/>
  <c r="DL158" i="11"/>
  <c r="DM158" i="11"/>
  <c r="DN158" i="11"/>
  <c r="DO158" i="11"/>
  <c r="DP158" i="11"/>
  <c r="DQ158" i="11"/>
  <c r="DR158" i="11"/>
  <c r="DS158" i="11"/>
  <c r="CW121" i="11"/>
  <c r="CV156" i="11"/>
  <c r="CW156" i="11"/>
  <c r="CX156" i="11"/>
  <c r="CY156" i="11"/>
  <c r="CZ156" i="11"/>
  <c r="DA156" i="11"/>
  <c r="DB156" i="11"/>
  <c r="DC156" i="11"/>
  <c r="DD156" i="11"/>
  <c r="CG162" i="11"/>
  <c r="CH162" i="11"/>
  <c r="CI162" i="11"/>
  <c r="CJ162" i="11"/>
  <c r="CK162" i="11"/>
  <c r="CL162" i="11"/>
  <c r="CM162" i="11"/>
  <c r="CN162" i="11"/>
  <c r="CO162" i="11"/>
  <c r="CG158" i="11"/>
  <c r="CH158" i="11"/>
  <c r="CI158" i="11"/>
  <c r="CJ158" i="11"/>
  <c r="CK158" i="11"/>
  <c r="CL158" i="11"/>
  <c r="CM158" i="11"/>
  <c r="CN158" i="11"/>
  <c r="CO158" i="11"/>
  <c r="BK121" i="11"/>
  <c r="BC163" i="11"/>
  <c r="BD163" i="11"/>
  <c r="BE163" i="11"/>
  <c r="BF163" i="11"/>
  <c r="BG163" i="11"/>
  <c r="BH163" i="11"/>
  <c r="BI163" i="11"/>
  <c r="BJ163" i="11"/>
  <c r="BK163" i="11"/>
  <c r="BC159" i="11"/>
  <c r="BD159" i="11"/>
  <c r="BE159" i="11"/>
  <c r="BF159" i="11"/>
  <c r="BG159" i="11"/>
  <c r="BH159" i="11"/>
  <c r="BI159" i="11"/>
  <c r="BJ159" i="11"/>
  <c r="BK159" i="11"/>
  <c r="BC155" i="11"/>
  <c r="BD155" i="11"/>
  <c r="BE155" i="11"/>
  <c r="BF155" i="11"/>
  <c r="BG155" i="11"/>
  <c r="BH155" i="11"/>
  <c r="BI155" i="11"/>
  <c r="BJ155" i="11"/>
  <c r="BK155" i="11"/>
  <c r="CG157" i="11"/>
  <c r="CH157" i="11"/>
  <c r="CI157" i="11"/>
  <c r="CJ157" i="11"/>
  <c r="CK157" i="11"/>
  <c r="CL157" i="11"/>
  <c r="CM157" i="11"/>
  <c r="CN157" i="11"/>
  <c r="CO157" i="11"/>
  <c r="BR156" i="11"/>
  <c r="BS156" i="11"/>
  <c r="BT156" i="11"/>
  <c r="BU156" i="11"/>
  <c r="BV156" i="11"/>
  <c r="BW156" i="11"/>
  <c r="BX156" i="11"/>
  <c r="BY156" i="11"/>
  <c r="BZ156" i="11"/>
  <c r="DK161" i="11"/>
  <c r="DL161" i="11"/>
  <c r="DM161" i="11"/>
  <c r="DN161" i="11"/>
  <c r="DO161" i="11"/>
  <c r="DP161" i="11"/>
  <c r="DQ161" i="11"/>
  <c r="DR161" i="11"/>
  <c r="DS161" i="11"/>
  <c r="DK157" i="11"/>
  <c r="DL157" i="11"/>
  <c r="DM157" i="11"/>
  <c r="DN157" i="11"/>
  <c r="DO157" i="11"/>
  <c r="DP157" i="11"/>
  <c r="DQ157" i="11"/>
  <c r="DR157" i="11"/>
  <c r="DS157" i="11"/>
  <c r="DD121" i="11"/>
  <c r="CV163" i="11"/>
  <c r="CW163" i="11"/>
  <c r="CX163" i="11"/>
  <c r="CY163" i="11"/>
  <c r="CZ163" i="11"/>
  <c r="DA163" i="11"/>
  <c r="DB163" i="11"/>
  <c r="DC163" i="11"/>
  <c r="DD163" i="11"/>
  <c r="CV160" i="11"/>
  <c r="CW160" i="11"/>
  <c r="CX160" i="11"/>
  <c r="CY160" i="11"/>
  <c r="CZ160" i="11"/>
  <c r="DA160" i="11"/>
  <c r="DB160" i="11"/>
  <c r="DC160" i="11"/>
  <c r="DD160" i="11"/>
  <c r="CZ121" i="11"/>
  <c r="CV159" i="11"/>
  <c r="CW159" i="11"/>
  <c r="CX159" i="11"/>
  <c r="CY159" i="11"/>
  <c r="CZ159" i="11"/>
  <c r="DA159" i="11"/>
  <c r="DB159" i="11"/>
  <c r="DC159" i="11"/>
  <c r="DD159" i="11"/>
  <c r="CV155" i="11"/>
  <c r="CW155" i="11"/>
  <c r="CX155" i="11"/>
  <c r="CY155" i="11"/>
  <c r="CZ155" i="11"/>
  <c r="DA155" i="11"/>
  <c r="DB155" i="11"/>
  <c r="DC155" i="11"/>
  <c r="DD155" i="11"/>
  <c r="CG161" i="11"/>
  <c r="CH161" i="11"/>
  <c r="CI161" i="11"/>
  <c r="CJ161" i="11"/>
  <c r="CK161" i="11"/>
  <c r="CL161" i="11"/>
  <c r="CM161" i="11"/>
  <c r="CN161" i="11"/>
  <c r="CO161" i="11"/>
  <c r="BC162" i="11"/>
  <c r="BD162" i="11"/>
  <c r="BE162" i="11"/>
  <c r="BF162" i="11"/>
  <c r="BG162" i="11"/>
  <c r="BH162" i="11"/>
  <c r="BI162" i="11"/>
  <c r="BJ162" i="11"/>
  <c r="BK162" i="11"/>
  <c r="BC158" i="11"/>
  <c r="BD158" i="11"/>
  <c r="BF158" i="11"/>
  <c r="BG158" i="11"/>
  <c r="BH158" i="11"/>
  <c r="BI158" i="11"/>
  <c r="BJ158" i="11"/>
  <c r="BK158" i="11"/>
  <c r="BE158" i="11"/>
  <c r="BJ121" i="11"/>
  <c r="J163" i="11"/>
  <c r="K163" i="11"/>
  <c r="L163" i="11"/>
  <c r="M163" i="11"/>
  <c r="N163" i="11"/>
  <c r="O163" i="11"/>
  <c r="P163" i="11"/>
  <c r="Q163" i="11"/>
  <c r="R163" i="11"/>
  <c r="BR163" i="11"/>
  <c r="BS163" i="11"/>
  <c r="BT163" i="11"/>
  <c r="BU163" i="11"/>
  <c r="BV163" i="11"/>
  <c r="BW163" i="11"/>
  <c r="BX163" i="11"/>
  <c r="BY163" i="11"/>
  <c r="BZ163" i="11"/>
  <c r="BR162" i="11"/>
  <c r="BS162" i="11"/>
  <c r="BT162" i="11"/>
  <c r="BU162" i="11"/>
  <c r="BV162" i="11"/>
  <c r="BW162" i="11"/>
  <c r="BX162" i="11"/>
  <c r="BY162" i="11"/>
  <c r="BZ162" i="11"/>
  <c r="BR161" i="11"/>
  <c r="BS161" i="11"/>
  <c r="BT161" i="11"/>
  <c r="BU161" i="11"/>
  <c r="BV161" i="11"/>
  <c r="BW161" i="11"/>
  <c r="BX161" i="11"/>
  <c r="BY161" i="11"/>
  <c r="BZ161" i="11"/>
  <c r="BR159" i="11"/>
  <c r="BS159" i="11"/>
  <c r="BT159" i="11"/>
  <c r="BU159" i="11"/>
  <c r="BV159" i="11"/>
  <c r="BW159" i="11"/>
  <c r="BX159" i="11"/>
  <c r="BY159" i="11"/>
  <c r="BZ159" i="11"/>
  <c r="BR155" i="11"/>
  <c r="BS155" i="11"/>
  <c r="BT155" i="11"/>
  <c r="BU155" i="11"/>
  <c r="BV155" i="11"/>
  <c r="BW155" i="11"/>
  <c r="BX155" i="11"/>
  <c r="BY155" i="11"/>
  <c r="BZ155" i="11"/>
  <c r="DK156" i="11"/>
  <c r="DL156" i="11"/>
  <c r="DM156" i="11"/>
  <c r="DN156" i="11"/>
  <c r="DO156" i="11"/>
  <c r="DP156" i="11"/>
  <c r="DQ156" i="11"/>
  <c r="DR156" i="11"/>
  <c r="DS156" i="11"/>
  <c r="CV162" i="11"/>
  <c r="CW162" i="11"/>
  <c r="CX162" i="11"/>
  <c r="CY162" i="11"/>
  <c r="CZ162" i="11"/>
  <c r="DA162" i="11"/>
  <c r="DB162" i="11"/>
  <c r="DC162" i="11"/>
  <c r="DD162" i="11"/>
  <c r="CV158" i="11"/>
  <c r="CW158" i="11"/>
  <c r="CX158" i="11"/>
  <c r="CY158" i="11"/>
  <c r="CZ158" i="11"/>
  <c r="DA158" i="11"/>
  <c r="DB158" i="11"/>
  <c r="DC158" i="11"/>
  <c r="DD158" i="11"/>
  <c r="CG156" i="11"/>
  <c r="CH156" i="11"/>
  <c r="CI156" i="11"/>
  <c r="CJ156" i="11"/>
  <c r="CK156" i="11"/>
  <c r="CL156" i="11"/>
  <c r="CM156" i="11"/>
  <c r="CN156" i="11"/>
  <c r="CO156" i="11"/>
  <c r="BC160" i="11"/>
  <c r="BD160" i="11"/>
  <c r="BE160" i="11"/>
  <c r="BF160" i="11"/>
  <c r="BG160" i="11"/>
  <c r="BH160" i="11"/>
  <c r="BI160" i="11"/>
  <c r="BJ160" i="11"/>
  <c r="BK160" i="11"/>
  <c r="BH121" i="11"/>
  <c r="BR160" i="11"/>
  <c r="BS160" i="11"/>
  <c r="BT160" i="11"/>
  <c r="BU160" i="11"/>
  <c r="BV160" i="11"/>
  <c r="BW160" i="11"/>
  <c r="BX160" i="11"/>
  <c r="BY160" i="11"/>
  <c r="BZ160" i="11"/>
  <c r="BC161" i="11"/>
  <c r="BD161" i="11"/>
  <c r="BE161" i="11"/>
  <c r="BF161" i="11"/>
  <c r="BG161" i="11"/>
  <c r="BH161" i="11"/>
  <c r="BI161" i="11"/>
  <c r="BJ161" i="11"/>
  <c r="BK161" i="11"/>
  <c r="BC157" i="11"/>
  <c r="BD157" i="11"/>
  <c r="BE157" i="11"/>
  <c r="BF157" i="11"/>
  <c r="BG157" i="11"/>
  <c r="BH157" i="11"/>
  <c r="BI157" i="11"/>
  <c r="BJ157" i="11"/>
  <c r="BK157" i="11"/>
  <c r="BC156" i="11"/>
  <c r="BD156" i="11"/>
  <c r="BE156" i="11"/>
  <c r="BF156" i="11"/>
  <c r="BG156" i="11"/>
  <c r="BH156" i="11"/>
  <c r="BI156" i="11"/>
  <c r="BJ156" i="11"/>
  <c r="BK156" i="11"/>
  <c r="CK121" i="11"/>
  <c r="AN154" i="11"/>
  <c r="AO154" i="11"/>
  <c r="AP154" i="11"/>
  <c r="AQ154" i="11"/>
  <c r="AR154" i="11"/>
  <c r="AS154" i="11"/>
  <c r="AT154" i="11"/>
  <c r="AU154" i="11"/>
  <c r="AV154" i="11"/>
  <c r="DS129" i="11"/>
  <c r="DS128" i="11"/>
  <c r="DR129" i="11"/>
  <c r="DQ128" i="11"/>
  <c r="DP128" i="11"/>
  <c r="DO128" i="11"/>
  <c r="DN128" i="11"/>
  <c r="DM128" i="11"/>
  <c r="DL128" i="11"/>
  <c r="DK129" i="11"/>
  <c r="DK128" i="11"/>
  <c r="DD129" i="11"/>
  <c r="DC128" i="11"/>
  <c r="DB128" i="11"/>
  <c r="DA128" i="11"/>
  <c r="CZ128" i="11"/>
  <c r="CY129" i="11"/>
  <c r="CY128" i="11"/>
  <c r="CX128" i="11"/>
  <c r="CX129" i="11"/>
  <c r="CW128" i="11"/>
  <c r="CV129" i="11"/>
  <c r="CU129" i="11"/>
  <c r="CM129" i="11"/>
  <c r="CL129" i="11"/>
  <c r="CK128" i="11"/>
  <c r="CJ128" i="11"/>
  <c r="CI128" i="11"/>
  <c r="CH128" i="11"/>
  <c r="CG128" i="11"/>
  <c r="CG129" i="11"/>
  <c r="CF129" i="11"/>
  <c r="BZ128" i="11"/>
  <c r="BY128" i="11"/>
  <c r="BX129" i="11"/>
  <c r="BW128" i="11"/>
  <c r="BV128" i="11"/>
  <c r="BU128" i="11"/>
  <c r="BS128" i="11"/>
  <c r="BR128" i="11"/>
  <c r="BQ129" i="11"/>
  <c r="BK128" i="11"/>
  <c r="BJ129" i="11"/>
  <c r="BI128" i="11"/>
  <c r="BH128" i="11"/>
  <c r="BG129" i="11"/>
  <c r="BF128" i="11"/>
  <c r="BE128" i="11"/>
  <c r="BD128" i="11"/>
  <c r="BC128" i="11"/>
  <c r="AV128" i="11"/>
  <c r="AU129" i="11"/>
  <c r="AT128" i="11"/>
  <c r="AS128" i="11"/>
  <c r="AR128" i="11"/>
  <c r="AQ128" i="11"/>
  <c r="AP128" i="11"/>
  <c r="AO128" i="11"/>
  <c r="AO129" i="11"/>
  <c r="AN128" i="11"/>
  <c r="AG128" i="11"/>
  <c r="AF128" i="11"/>
  <c r="AE128" i="11"/>
  <c r="AD128" i="11"/>
  <c r="AC128" i="11"/>
  <c r="AB128" i="11"/>
  <c r="AA128" i="11"/>
  <c r="Z128" i="11"/>
  <c r="Y128" i="11"/>
  <c r="X128" i="11"/>
  <c r="R184" i="11"/>
  <c r="Q184" i="11"/>
  <c r="P184" i="11"/>
  <c r="O184" i="11"/>
  <c r="N184" i="11"/>
  <c r="M184" i="11"/>
  <c r="L184" i="11"/>
  <c r="K184" i="11"/>
  <c r="J184" i="11"/>
  <c r="I185" i="11"/>
  <c r="J185" i="11"/>
  <c r="K185" i="11"/>
  <c r="L185" i="11"/>
  <c r="M185" i="11"/>
  <c r="N185" i="11"/>
  <c r="O185" i="11"/>
  <c r="P185" i="11"/>
  <c r="Q185" i="11"/>
  <c r="R185" i="11"/>
  <c r="I186" i="11"/>
  <c r="J186" i="11"/>
  <c r="K186" i="11"/>
  <c r="L186" i="11"/>
  <c r="M186" i="11"/>
  <c r="N186" i="11"/>
  <c r="O186" i="11"/>
  <c r="P186" i="11"/>
  <c r="Q186" i="11"/>
  <c r="R186" i="11"/>
  <c r="I187" i="11"/>
  <c r="J187" i="11"/>
  <c r="K187" i="11"/>
  <c r="L187" i="11"/>
  <c r="M187" i="11"/>
  <c r="N187" i="11"/>
  <c r="O187" i="11"/>
  <c r="P187" i="11"/>
  <c r="Q187" i="11"/>
  <c r="R187" i="11"/>
  <c r="I188" i="11"/>
  <c r="J188" i="11"/>
  <c r="K188" i="11"/>
  <c r="L188" i="11"/>
  <c r="M188" i="11"/>
  <c r="N188" i="11"/>
  <c r="O188" i="11"/>
  <c r="P188" i="11"/>
  <c r="Q188" i="11"/>
  <c r="R188" i="11"/>
  <c r="I189" i="11"/>
  <c r="J189" i="11"/>
  <c r="K189" i="11"/>
  <c r="L189" i="11"/>
  <c r="M189" i="11"/>
  <c r="N189" i="11"/>
  <c r="O189" i="11"/>
  <c r="P189" i="11"/>
  <c r="Q189" i="11"/>
  <c r="R189" i="11"/>
  <c r="I190" i="11"/>
  <c r="J190" i="11"/>
  <c r="K190" i="11"/>
  <c r="L190" i="11"/>
  <c r="M190" i="11"/>
  <c r="N190" i="11"/>
  <c r="O190" i="11"/>
  <c r="P190" i="11"/>
  <c r="Q190" i="11"/>
  <c r="R190" i="11"/>
  <c r="I191" i="11"/>
  <c r="J191" i="11"/>
  <c r="K191" i="11"/>
  <c r="L191" i="11"/>
  <c r="M191" i="11"/>
  <c r="N191" i="11"/>
  <c r="O191" i="11"/>
  <c r="P191" i="11"/>
  <c r="Q191" i="11"/>
  <c r="R191" i="11"/>
  <c r="I192" i="11"/>
  <c r="J192" i="11"/>
  <c r="K192" i="11"/>
  <c r="L192" i="11"/>
  <c r="M192" i="11"/>
  <c r="N192" i="11"/>
  <c r="O192" i="11"/>
  <c r="P192" i="11"/>
  <c r="Q192" i="11"/>
  <c r="R192" i="11"/>
  <c r="I193" i="11"/>
  <c r="J193" i="11"/>
  <c r="K193" i="11"/>
  <c r="L193" i="11"/>
  <c r="M193" i="11"/>
  <c r="N193" i="11"/>
  <c r="O193" i="11"/>
  <c r="P193" i="11"/>
  <c r="Q193" i="11"/>
  <c r="R193" i="11"/>
  <c r="X129" i="11"/>
  <c r="R144" i="11"/>
  <c r="R129" i="11"/>
  <c r="R128" i="11"/>
  <c r="Q144" i="11"/>
  <c r="Q129" i="11"/>
  <c r="Q128" i="11"/>
  <c r="P144" i="11"/>
  <c r="P129" i="11"/>
  <c r="P128" i="11"/>
  <c r="O144" i="11"/>
  <c r="O129" i="11"/>
  <c r="O128" i="11"/>
  <c r="N144" i="11"/>
  <c r="N129" i="11"/>
  <c r="N128" i="11"/>
  <c r="M144" i="11"/>
  <c r="M129" i="11"/>
  <c r="M128" i="11"/>
  <c r="L144" i="11"/>
  <c r="L129" i="11"/>
  <c r="L128" i="11"/>
  <c r="K144" i="11"/>
  <c r="K129" i="11"/>
  <c r="K128" i="11"/>
  <c r="J144" i="11"/>
  <c r="J129" i="11"/>
  <c r="J128" i="11"/>
  <c r="I144" i="11"/>
  <c r="I129" i="11"/>
  <c r="I128" i="11"/>
  <c r="I184" i="11"/>
  <c r="AA121" i="11"/>
  <c r="BC121" i="11"/>
  <c r="R121" i="11"/>
  <c r="CN121" i="11"/>
  <c r="BI121" i="11"/>
  <c r="AC121" i="11"/>
  <c r="BV121" i="11"/>
  <c r="DQ121" i="11"/>
  <c r="CV121" i="11"/>
  <c r="CH121" i="11"/>
  <c r="BX121" i="11"/>
  <c r="CY121" i="11"/>
  <c r="BS121" i="11"/>
  <c r="BU121" i="11"/>
  <c r="DA121" i="11"/>
  <c r="DM121" i="11"/>
  <c r="CJ121" i="11"/>
  <c r="P121" i="11"/>
  <c r="DK121" i="11"/>
  <c r="DS121" i="11"/>
  <c r="BG121" i="11"/>
  <c r="BE121" i="11"/>
  <c r="DP121" i="11"/>
  <c r="CU121" i="11"/>
  <c r="DC121" i="11"/>
  <c r="CL121" i="11"/>
  <c r="BY121" i="11"/>
  <c r="AP121" i="11"/>
  <c r="BW121" i="11"/>
  <c r="BZ121" i="11"/>
  <c r="BQ121" i="11"/>
  <c r="AU121" i="11"/>
  <c r="DJ121" i="11"/>
  <c r="CI121" i="11"/>
  <c r="X121" i="11"/>
  <c r="DR121" i="11"/>
  <c r="AN121" i="11"/>
  <c r="DL121" i="11"/>
  <c r="CM121" i="11"/>
  <c r="BF121" i="11"/>
  <c r="BR121" i="11"/>
  <c r="AG121" i="11"/>
  <c r="K121" i="11"/>
  <c r="AQ121" i="11"/>
  <c r="BT121" i="11"/>
  <c r="CF121" i="11"/>
  <c r="AB121" i="11"/>
  <c r="BB121" i="11"/>
  <c r="AR121" i="11"/>
  <c r="AM121" i="11"/>
  <c r="Z121" i="11"/>
  <c r="AD121" i="11"/>
  <c r="Y121" i="11"/>
  <c r="AF121" i="11"/>
  <c r="N121" i="11"/>
  <c r="Q121" i="11"/>
  <c r="M121" i="11"/>
  <c r="I121" i="11"/>
  <c r="AE121" i="11"/>
  <c r="AT121" i="11"/>
  <c r="AS121" i="11"/>
  <c r="AO121" i="11"/>
  <c r="O121" i="11"/>
  <c r="L121" i="11"/>
  <c r="AT68" i="6"/>
  <c r="AL68" i="6"/>
  <c r="Z68" i="6"/>
  <c r="AE68" i="6"/>
  <c r="K68" i="6"/>
  <c r="AN68" i="6"/>
  <c r="AD68" i="6"/>
  <c r="AM68" i="6"/>
  <c r="AP68" i="6"/>
  <c r="AS68" i="6"/>
  <c r="AU68" i="6"/>
  <c r="AR68" i="6"/>
  <c r="AQ68" i="6"/>
  <c r="AO68" i="6"/>
  <c r="X68" i="6"/>
  <c r="W68" i="6"/>
  <c r="AF68" i="6"/>
  <c r="Y68" i="6"/>
  <c r="AB68" i="6"/>
  <c r="AA68" i="6"/>
  <c r="AC68" i="6"/>
  <c r="N68" i="6"/>
  <c r="L68" i="6"/>
  <c r="O68" i="6"/>
  <c r="H68" i="6"/>
  <c r="Q68" i="6"/>
  <c r="J68" i="6"/>
  <c r="M68" i="6"/>
  <c r="AA7" i="5"/>
  <c r="Z7" i="5"/>
  <c r="Y7" i="5"/>
  <c r="X7" i="5"/>
  <c r="W7" i="5"/>
  <c r="V7" i="5"/>
  <c r="U7" i="5"/>
  <c r="T7" i="5"/>
  <c r="U6" i="5"/>
  <c r="V6" i="5"/>
  <c r="W6" i="5"/>
  <c r="X6" i="5"/>
  <c r="Y6" i="5"/>
  <c r="Z6" i="5"/>
  <c r="AA6" i="5"/>
  <c r="T6" i="5"/>
  <c r="U5" i="5"/>
  <c r="V5" i="5"/>
  <c r="W5" i="5"/>
  <c r="X5" i="5"/>
  <c r="Y5" i="5"/>
  <c r="Z5" i="5"/>
  <c r="AA5" i="5"/>
  <c r="T5" i="5"/>
</calcChain>
</file>

<file path=xl/sharedStrings.xml><?xml version="1.0" encoding="utf-8"?>
<sst xmlns="http://schemas.openxmlformats.org/spreadsheetml/2006/main" count="2217" uniqueCount="100">
  <si>
    <t>Class Label</t>
  </si>
  <si>
    <t>Meaning</t>
  </si>
  <si>
    <t>speed limit 20</t>
  </si>
  <si>
    <t>speed limit 30</t>
  </si>
  <si>
    <t>speed limit 50</t>
  </si>
  <si>
    <t>speed limit 60</t>
  </si>
  <si>
    <t>speed limit 70</t>
  </si>
  <si>
    <t>left turn</t>
  </si>
  <si>
    <t>right turn</t>
  </si>
  <si>
    <t>beware pedestrian crossing</t>
  </si>
  <si>
    <t>beware children</t>
  </si>
  <si>
    <t>beware cycle route ahead</t>
  </si>
  <si>
    <t>Corectly Classified Instances</t>
  </si>
  <si>
    <t>Model 1</t>
  </si>
  <si>
    <t>Model 2</t>
  </si>
  <si>
    <t>Model 3</t>
  </si>
  <si>
    <t>Random 1</t>
  </si>
  <si>
    <t>Random 2</t>
  </si>
  <si>
    <t>Random 3</t>
  </si>
  <si>
    <t>Correctly classified, the highest number of instances</t>
  </si>
  <si>
    <t>Correctly classified, not the highest number of instances</t>
  </si>
  <si>
    <t>Incorrectly classified with the highest number of instances</t>
  </si>
  <si>
    <t>Sample: Random 1</t>
  </si>
  <si>
    <t>Classified as:</t>
  </si>
  <si>
    <t>Sample: Random 2</t>
  </si>
  <si>
    <t>Sample: Random 3</t>
  </si>
  <si>
    <t>Average of all Samples</t>
  </si>
  <si>
    <t>Actual</t>
  </si>
  <si>
    <t>Classfied</t>
  </si>
  <si>
    <t>Difference</t>
  </si>
  <si>
    <t>Model 1.1a</t>
  </si>
  <si>
    <t>Model 1.2a</t>
  </si>
  <si>
    <t>Model 1.3a</t>
  </si>
  <si>
    <t>Model 1.4a</t>
  </si>
  <si>
    <t>Model 1.5a</t>
  </si>
  <si>
    <t>Model 1.6a</t>
  </si>
  <si>
    <t>Model 1.7a</t>
  </si>
  <si>
    <t>Model 1.8a</t>
  </si>
  <si>
    <t>Sample: Top 20 | Exploratory</t>
  </si>
  <si>
    <t>Sample: Top 20</t>
  </si>
  <si>
    <t>Sample: Top 10</t>
  </si>
  <si>
    <t>Sample: Top 5</t>
  </si>
  <si>
    <t>Total classified</t>
  </si>
  <si>
    <t>Correctly classified</t>
  </si>
  <si>
    <t>Incorrectly classified</t>
  </si>
  <si>
    <t>% Correctly classified</t>
  </si>
  <si>
    <t>All Models</t>
  </si>
  <si>
    <t>Correstly classfified instances</t>
  </si>
  <si>
    <t>Highest incorrectly classified instances</t>
  </si>
  <si>
    <t>Class:</t>
  </si>
  <si>
    <t>Class that instances are most likely to be incorrectly classified as</t>
  </si>
  <si>
    <t>Total</t>
  </si>
  <si>
    <t>Mean</t>
  </si>
  <si>
    <t>Average of all Samples and Models 1.1a - Models 1.8a</t>
  </si>
  <si>
    <t>Correctly Classified Instances</t>
  </si>
  <si>
    <t>a. with Class Balancer</t>
  </si>
  <si>
    <t>b .no Class Balancer</t>
  </si>
  <si>
    <t>difference</t>
  </si>
  <si>
    <t>Dataset</t>
  </si>
  <si>
    <t xml:space="preserve">Model 1.1a </t>
  </si>
  <si>
    <t>Model1.4a</t>
  </si>
  <si>
    <t>Model 1.1b</t>
  </si>
  <si>
    <t>Model 1.2b</t>
  </si>
  <si>
    <t>Model 1.3b</t>
  </si>
  <si>
    <t>Model 1.4b</t>
  </si>
  <si>
    <t>Model 1.5b</t>
  </si>
  <si>
    <t>Model 1.6b</t>
  </si>
  <si>
    <t>Model 1.7b</t>
  </si>
  <si>
    <t>Model 1.8b</t>
  </si>
  <si>
    <t>Model 1.1</t>
  </si>
  <si>
    <t>Model 1.2</t>
  </si>
  <si>
    <t>Model 1.3</t>
  </si>
  <si>
    <t>Model 1.4</t>
  </si>
  <si>
    <t>Model 1.5</t>
  </si>
  <si>
    <t>Model 1.6</t>
  </si>
  <si>
    <t>Model 1.7</t>
  </si>
  <si>
    <t>Model 1.8</t>
  </si>
  <si>
    <t>random 1_norm_nomi_disc</t>
  </si>
  <si>
    <t>random 2_norm_nomi_disc</t>
  </si>
  <si>
    <t>random 3_norm_nomi_disc</t>
  </si>
  <si>
    <t>top20_exploratory</t>
  </si>
  <si>
    <t>top20</t>
  </si>
  <si>
    <t>top10</t>
  </si>
  <si>
    <t>top5</t>
  </si>
  <si>
    <t>ROC Area | Weighted Average</t>
  </si>
  <si>
    <t>Modle 1.2b</t>
  </si>
  <si>
    <t>Modle 1.3b</t>
  </si>
  <si>
    <t>Top 20 | Exploratory</t>
  </si>
  <si>
    <t>% Accuracy</t>
  </si>
  <si>
    <t>ROC Area</t>
  </si>
  <si>
    <t>Train</t>
  </si>
  <si>
    <t>Test</t>
  </si>
  <si>
    <t>Hill</t>
  </si>
  <si>
    <t>K2P1</t>
  </si>
  <si>
    <t>K2P2</t>
  </si>
  <si>
    <t>K2P3</t>
  </si>
  <si>
    <t>K2P4</t>
  </si>
  <si>
    <t>K2P5</t>
  </si>
  <si>
    <t>TAN</t>
  </si>
  <si>
    <t>Top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</si>
</sst>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%"/>
  </numFmts>
  <fonts count="13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1"/>
      <color theme="3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24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3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theme="0" tint="-4.9989318521683403E-2"/>
      </left>
      <right style="medium">
        <color theme="3"/>
      </right>
      <top/>
      <bottom style="thin">
        <color theme="0" tint="-4.9989318521683403E-2"/>
      </bottom>
      <diagonal/>
    </border>
    <border>
      <left style="medium">
        <color theme="3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 style="thin">
        <color theme="0" tint="-4.9989318521683403E-2"/>
      </right>
      <top style="medium">
        <color theme="3"/>
      </top>
      <bottom style="medium">
        <color theme="3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3"/>
      </top>
      <bottom style="medium">
        <color theme="3"/>
      </bottom>
      <diagonal/>
    </border>
    <border>
      <left style="thin">
        <color theme="0" tint="-4.9989318521683403E-2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 style="thin">
        <color theme="0" tint="-4.9989318521683403E-2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/>
      <top style="thin">
        <color theme="0" tint="-4.9989318521683403E-2"/>
      </top>
      <bottom style="medium">
        <color theme="3"/>
      </bottom>
      <diagonal/>
    </border>
    <border>
      <left style="medium">
        <color theme="3"/>
      </left>
      <right style="thin">
        <color theme="0" tint="-4.9989318521683403E-2"/>
      </right>
      <top style="thin">
        <color theme="0" tint="-4.9989318521683403E-2"/>
      </top>
      <bottom style="medium">
        <color theme="3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3"/>
      </bottom>
      <diagonal/>
    </border>
    <border>
      <left style="thin">
        <color theme="0" tint="-4.9989318521683403E-2"/>
      </left>
      <right style="medium">
        <color theme="3"/>
      </right>
      <top style="thin">
        <color theme="0" tint="-4.9989318521683403E-2"/>
      </top>
      <bottom style="medium">
        <color theme="3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thin">
        <color theme="0" tint="-4.9989318521683403E-2"/>
      </bottom>
      <diagonal/>
    </border>
    <border>
      <left style="medium">
        <color theme="3"/>
      </left>
      <right style="thin">
        <color theme="0" tint="-4.9989318521683403E-2"/>
      </right>
      <top style="medium">
        <color theme="3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3"/>
      </top>
      <bottom style="thin">
        <color theme="0" tint="-4.9989318521683403E-2"/>
      </bottom>
      <diagonal/>
    </border>
    <border>
      <left/>
      <right style="medium">
        <color theme="3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theme="3"/>
      </right>
      <top style="thin">
        <color theme="0" tint="-4.9989318521683403E-2"/>
      </top>
      <bottom style="medium">
        <color theme="3"/>
      </bottom>
      <diagonal/>
    </border>
    <border>
      <left style="thin">
        <color theme="0" tint="-4.9989318521683403E-2"/>
      </left>
      <right style="mediumDashed">
        <color theme="3" tint="0.79998168889431442"/>
      </right>
      <top style="medium">
        <color theme="3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Dashed">
        <color theme="3" tint="0.7999816888943144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Dashed">
        <color theme="3" tint="0.79998168889431442"/>
      </right>
      <top style="thin">
        <color theme="0" tint="-4.9989318521683403E-2"/>
      </top>
      <bottom style="medium">
        <color theme="3"/>
      </bottom>
      <diagonal/>
    </border>
    <border>
      <left style="medium">
        <color theme="3"/>
      </left>
      <right style="thin">
        <color theme="0" tint="-4.9989318521683403E-2"/>
      </right>
      <top style="medium">
        <color theme="3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3"/>
      </top>
      <bottom/>
      <diagonal/>
    </border>
    <border>
      <left style="thin">
        <color theme="0" tint="-4.9989318521683403E-2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thin">
        <color theme="0" tint="-4.9989318521683403E-2"/>
      </right>
      <top style="mediumDashed">
        <color theme="3" tint="0.79998168889431442"/>
      </top>
      <bottom style="medium">
        <color theme="3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Dashed">
        <color theme="3" tint="0.79998168889431442"/>
      </top>
      <bottom style="medium">
        <color theme="3"/>
      </bottom>
      <diagonal/>
    </border>
    <border>
      <left style="thin">
        <color theme="0" tint="-4.9989318521683403E-2"/>
      </left>
      <right style="medium">
        <color theme="3"/>
      </right>
      <top style="mediumDashed">
        <color theme="3" tint="0.79998168889431442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/>
      <bottom/>
      <diagonal/>
    </border>
    <border>
      <left/>
      <right style="thin">
        <color theme="0" tint="-4.9989318521683403E-2"/>
      </right>
      <top/>
      <bottom style="medium">
        <color theme="3"/>
      </bottom>
      <diagonal/>
    </border>
    <border>
      <left style="thin">
        <color theme="0" tint="-4.9989318521683403E-2"/>
      </left>
      <right style="medium">
        <color theme="3"/>
      </right>
      <top style="medium">
        <color theme="3"/>
      </top>
      <bottom style="thin">
        <color theme="0" tint="-4.9989318521683403E-2"/>
      </bottom>
      <diagonal/>
    </border>
    <border>
      <left style="medium">
        <color theme="3"/>
      </left>
      <right style="medium">
        <color theme="3"/>
      </right>
      <top/>
      <bottom style="thin">
        <color theme="0" tint="-4.9989318521683403E-2"/>
      </bottom>
      <diagonal/>
    </border>
    <border>
      <left style="medium">
        <color theme="3"/>
      </left>
      <right style="medium">
        <color theme="3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3"/>
      </left>
      <right style="medium">
        <color theme="3"/>
      </right>
      <top style="thin">
        <color theme="0" tint="-4.9989318521683403E-2"/>
      </top>
      <bottom style="medium">
        <color theme="3"/>
      </bottom>
      <diagonal/>
    </border>
    <border>
      <left/>
      <right style="thin">
        <color theme="0" tint="-4.9989318521683403E-2"/>
      </right>
      <top style="medium">
        <color theme="3"/>
      </top>
      <bottom style="thin">
        <color theme="0" tint="-4.9989318521683403E-2"/>
      </bottom>
      <diagonal/>
    </border>
    <border>
      <left style="medium">
        <color theme="3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medium">
        <color theme="3"/>
      </right>
      <top/>
      <bottom style="thin">
        <color theme="0" tint="-4.9989318521683403E-2"/>
      </bottom>
      <diagonal/>
    </border>
    <border>
      <left style="medium">
        <color theme="3"/>
      </left>
      <right style="thin">
        <color theme="0" tint="-4.9989318521683403E-2"/>
      </right>
      <top/>
      <bottom style="medium">
        <color theme="3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Dashed">
        <color theme="3" tint="0.79998168889431442"/>
      </top>
      <bottom/>
      <diagonal/>
    </border>
    <border>
      <left style="thin">
        <color theme="0" tint="-4.9989318521683403E-2"/>
      </left>
      <right style="medium">
        <color theme="3"/>
      </right>
      <top style="mediumDashed">
        <color theme="3" tint="0.79998168889431442"/>
      </top>
      <bottom/>
      <diagonal/>
    </border>
    <border>
      <left style="medium">
        <color theme="3"/>
      </left>
      <right/>
      <top style="medium">
        <color theme="3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medium">
        <color theme="3"/>
      </right>
      <top style="thin">
        <color theme="0" tint="-4.9989318521683403E-2"/>
      </top>
      <bottom/>
      <diagonal/>
    </border>
    <border>
      <left style="medium">
        <color theme="3"/>
      </left>
      <right/>
      <top style="double">
        <color theme="5"/>
      </top>
      <bottom style="medium">
        <color theme="3"/>
      </bottom>
      <diagonal/>
    </border>
    <border>
      <left/>
      <right style="thin">
        <color theme="0" tint="-4.9989318521683403E-2"/>
      </right>
      <top style="double">
        <color theme="5"/>
      </top>
      <bottom style="medium">
        <color theme="3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theme="5"/>
      </top>
      <bottom style="medium">
        <color theme="3"/>
      </bottom>
      <diagonal/>
    </border>
    <border>
      <left style="thin">
        <color theme="0" tint="-4.9989318521683403E-2"/>
      </left>
      <right style="medium">
        <color theme="3"/>
      </right>
      <top style="double">
        <color theme="5"/>
      </top>
      <bottom style="medium">
        <color theme="3"/>
      </bottom>
      <diagonal/>
    </border>
    <border>
      <left/>
      <right style="thin">
        <color theme="0" tint="-4.9989318521683403E-2"/>
      </right>
      <top style="medium">
        <color theme="3"/>
      </top>
      <bottom/>
      <diagonal/>
    </border>
    <border>
      <left/>
      <right style="thin">
        <color theme="0" tint="-4.9989318521683403E-2"/>
      </right>
      <top style="mediumDashed">
        <color theme="3" tint="0.79998168889431442"/>
      </top>
      <bottom/>
      <diagonal/>
    </border>
    <border>
      <left/>
      <right/>
      <top style="double">
        <color theme="5"/>
      </top>
      <bottom style="medium">
        <color theme="3"/>
      </bottom>
      <diagonal/>
    </border>
    <border>
      <left/>
      <right style="medium">
        <color theme="3"/>
      </right>
      <top style="double">
        <color theme="5"/>
      </top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0" tint="-4.9989318521683403E-2"/>
      </bottom>
      <diagonal/>
    </border>
    <border>
      <left/>
      <right/>
      <top style="medium">
        <color theme="3"/>
      </top>
      <bottom style="medium">
        <color theme="0" tint="-4.9989318521683403E-2"/>
      </bottom>
      <diagonal/>
    </border>
    <border>
      <left/>
      <right style="medium">
        <color theme="3"/>
      </right>
      <top style="medium">
        <color theme="3"/>
      </top>
      <bottom style="medium">
        <color theme="0" tint="-4.9989318521683403E-2"/>
      </bottom>
      <diagonal/>
    </border>
    <border>
      <left style="medium">
        <color theme="3"/>
      </left>
      <right/>
      <top style="medium">
        <color theme="0" tint="-4.9989318521683403E-2"/>
      </top>
      <bottom style="double">
        <color theme="5"/>
      </bottom>
      <diagonal/>
    </border>
    <border>
      <left/>
      <right/>
      <top style="medium">
        <color theme="0" tint="-4.9989318521683403E-2"/>
      </top>
      <bottom style="double">
        <color theme="5"/>
      </bottom>
      <diagonal/>
    </border>
    <border>
      <left/>
      <right style="medium">
        <color theme="3"/>
      </right>
      <top style="medium">
        <color theme="0" tint="-4.9989318521683403E-2"/>
      </top>
      <bottom style="double">
        <color theme="5"/>
      </bottom>
      <diagonal/>
    </border>
    <border>
      <left style="medium">
        <color theme="3"/>
      </left>
      <right/>
      <top style="medium">
        <color theme="3"/>
      </top>
      <bottom style="mediumDashed">
        <color theme="3" tint="0.79998168889431442"/>
      </bottom>
      <diagonal/>
    </border>
    <border>
      <left/>
      <right/>
      <top style="medium">
        <color theme="3"/>
      </top>
      <bottom style="mediumDashed">
        <color theme="3" tint="0.79998168889431442"/>
      </bottom>
      <diagonal/>
    </border>
    <border>
      <left/>
      <right style="medium">
        <color theme="3"/>
      </right>
      <top style="medium">
        <color theme="3"/>
      </top>
      <bottom style="mediumDashed">
        <color theme="3" tint="0.79998168889431442"/>
      </bottom>
      <diagonal/>
    </border>
    <border>
      <left/>
      <right/>
      <top style="mediumDashed">
        <color theme="3"/>
      </top>
      <bottom/>
      <diagonal/>
    </border>
    <border>
      <left style="medium">
        <color theme="3"/>
      </left>
      <right/>
      <top style="mediumDashed">
        <color theme="3" tint="0.79998168889431442"/>
      </top>
      <bottom style="medium">
        <color theme="3"/>
      </bottom>
      <diagonal/>
    </border>
    <border>
      <left/>
      <right/>
      <top style="mediumDashed">
        <color theme="3" tint="0.79998168889431442"/>
      </top>
      <bottom style="medium">
        <color theme="3"/>
      </bottom>
      <diagonal/>
    </border>
    <border>
      <left/>
      <right style="medium">
        <color theme="3"/>
      </right>
      <top style="mediumDashed">
        <color theme="3" tint="0.79998168889431442"/>
      </top>
      <bottom style="medium">
        <color theme="3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medium">
        <color theme="3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medium">
        <color theme="3"/>
      </bottom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 style="medium">
        <color theme="3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3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medium">
        <color theme="3"/>
      </right>
      <top style="medium">
        <color theme="3"/>
      </top>
      <bottom style="medium">
        <color theme="0" tint="-4.9989318521683403E-2"/>
      </bottom>
      <diagonal/>
    </border>
    <border>
      <left style="medium">
        <color theme="3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3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thin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medium">
        <color theme="3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3"/>
      </left>
      <right/>
      <top style="medium">
        <color theme="0" tint="-4.9989318521683403E-2"/>
      </top>
      <bottom style="medium">
        <color theme="3"/>
      </bottom>
      <diagonal/>
    </border>
    <border>
      <left/>
      <right/>
      <top style="medium">
        <color theme="0" tint="-4.9989318521683403E-2"/>
      </top>
      <bottom style="medium">
        <color theme="3"/>
      </bottom>
      <diagonal/>
    </border>
    <border>
      <left/>
      <right style="medium">
        <color theme="3"/>
      </right>
      <top style="medium">
        <color theme="0" tint="-4.9989318521683403E-2"/>
      </top>
      <bottom style="medium">
        <color theme="3"/>
      </bottom>
      <diagonal/>
    </border>
    <border>
      <left/>
      <right style="thin">
        <color theme="0" tint="-4.9989318521683403E-2"/>
      </right>
      <top style="medium">
        <color theme="0" tint="-4.9989318521683403E-2"/>
      </top>
      <bottom style="medium">
        <color theme="3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mediumDashed">
        <color theme="3" tint="0.79998168889431442"/>
      </top>
      <bottom style="medium">
        <color theme="3"/>
      </bottom>
      <diagonal/>
    </border>
    <border>
      <left/>
      <right style="mediumDashed">
        <color theme="3" tint="0.79995117038483843"/>
      </right>
      <top style="mediumDashed">
        <color theme="3" tint="0.79998168889431442"/>
      </top>
      <bottom style="medium">
        <color theme="3"/>
      </bottom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 style="medium">
        <color theme="0" tint="-4.9989318521683403E-2"/>
      </right>
      <top style="medium">
        <color theme="3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3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3"/>
      </right>
      <top style="medium">
        <color theme="3"/>
      </top>
      <bottom style="medium">
        <color theme="0" tint="-4.9989318521683403E-2"/>
      </bottom>
      <diagonal/>
    </border>
    <border>
      <left style="medium">
        <color theme="3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3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3"/>
      </left>
      <right style="medium">
        <color theme="0" tint="-4.9989318521683403E-2"/>
      </right>
      <top style="medium">
        <color theme="0" tint="-4.9989318521683403E-2"/>
      </top>
      <bottom style="medium">
        <color theme="3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3"/>
      </bottom>
      <diagonal/>
    </border>
    <border>
      <left style="medium">
        <color theme="0" tint="-4.9989318521683403E-2"/>
      </left>
      <right style="medium">
        <color theme="3"/>
      </right>
      <top style="medium">
        <color theme="0" tint="-4.9989318521683403E-2"/>
      </top>
      <bottom style="medium">
        <color theme="3"/>
      </bottom>
      <diagonal/>
    </border>
    <border>
      <left style="medium">
        <color theme="3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medium">
        <color theme="3"/>
      </right>
      <top style="thin">
        <color theme="0" tint="-4.9989318521683403E-2"/>
      </top>
      <bottom/>
      <diagonal/>
    </border>
    <border>
      <left style="medium">
        <color theme="3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3"/>
      </right>
      <top style="medium">
        <color theme="0" tint="-4.9989318521683403E-2"/>
      </top>
      <bottom/>
      <diagonal/>
    </border>
    <border>
      <left style="medium">
        <color theme="3"/>
      </left>
      <right style="thin">
        <color theme="0" tint="-4.9989318521683403E-2"/>
      </right>
      <top style="mediumDashed">
        <color theme="3" tint="0.79998168889431442"/>
      </top>
      <bottom/>
      <diagonal/>
    </border>
    <border>
      <left style="medium">
        <color theme="3"/>
      </left>
      <right/>
      <top style="double">
        <color theme="5"/>
      </top>
      <bottom/>
      <diagonal/>
    </border>
    <border>
      <left/>
      <right/>
      <top style="double">
        <color theme="5"/>
      </top>
      <bottom/>
      <diagonal/>
    </border>
    <border>
      <left/>
      <right style="medium">
        <color theme="3"/>
      </right>
      <top style="double">
        <color theme="5"/>
      </top>
      <bottom/>
      <diagonal/>
    </border>
    <border>
      <left style="medium">
        <color theme="3"/>
      </left>
      <right style="medium">
        <color theme="0" tint="-4.9989318521683403E-2"/>
      </right>
      <top style="double">
        <color theme="5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double">
        <color theme="5"/>
      </top>
      <bottom/>
      <diagonal/>
    </border>
    <border>
      <left style="medium">
        <color theme="0" tint="-4.9989318521683403E-2"/>
      </left>
      <right style="medium">
        <color theme="3"/>
      </right>
      <top style="double">
        <color theme="5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35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3" xfId="0" applyFont="1" applyBorder="1"/>
    <xf numFmtId="0" fontId="2" fillId="0" borderId="16" xfId="0" applyFont="1" applyBorder="1"/>
    <xf numFmtId="0" fontId="2" fillId="0" borderId="25" xfId="0" applyFont="1" applyBorder="1"/>
    <xf numFmtId="0" fontId="2" fillId="0" borderId="0" xfId="0" applyFont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" fillId="0" borderId="2" xfId="0" applyFont="1" applyBorder="1" applyAlignment="1"/>
    <xf numFmtId="164" fontId="2" fillId="0" borderId="6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4" xfId="0" applyFont="1" applyBorder="1"/>
    <xf numFmtId="0" fontId="2" fillId="0" borderId="5" xfId="0" applyFont="1" applyBorder="1"/>
    <xf numFmtId="0" fontId="2" fillId="0" borderId="3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8" xfId="0" applyFont="1" applyFill="1" applyBorder="1" applyAlignment="1">
      <alignment horizontal="center" textRotation="90"/>
    </xf>
    <xf numFmtId="0" fontId="2" fillId="0" borderId="39" xfId="0" applyFont="1" applyFill="1" applyBorder="1" applyAlignment="1">
      <alignment horizontal="center" textRotation="90"/>
    </xf>
    <xf numFmtId="0" fontId="2" fillId="0" borderId="40" xfId="0" applyFont="1" applyFill="1" applyBorder="1" applyAlignment="1">
      <alignment horizontal="center" textRotation="90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5" fillId="0" borderId="0" xfId="0" applyFont="1"/>
    <xf numFmtId="0" fontId="2" fillId="0" borderId="1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30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1" xfId="0" applyFont="1" applyBorder="1"/>
    <xf numFmtId="0" fontId="1" fillId="0" borderId="27" xfId="0" applyFont="1" applyBorder="1" applyAlignment="1">
      <alignment horizontal="center"/>
    </xf>
    <xf numFmtId="0" fontId="2" fillId="0" borderId="45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64" fontId="2" fillId="0" borderId="33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  <xf numFmtId="0" fontId="2" fillId="0" borderId="31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/>
    <xf numFmtId="0" fontId="2" fillId="0" borderId="48" xfId="0" applyFont="1" applyBorder="1"/>
    <xf numFmtId="0" fontId="2" fillId="0" borderId="49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165" fontId="2" fillId="0" borderId="7" xfId="0" applyNumberFormat="1" applyFont="1" applyBorder="1" applyAlignment="1">
      <alignment horizontal="center"/>
    </xf>
    <xf numFmtId="0" fontId="2" fillId="0" borderId="50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textRotation="90"/>
    </xf>
    <xf numFmtId="0" fontId="2" fillId="0" borderId="0" xfId="0" applyFont="1" applyFill="1" applyBorder="1" applyAlignment="1">
      <alignment horizontal="center" vertical="center"/>
    </xf>
    <xf numFmtId="0" fontId="2" fillId="0" borderId="54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64" xfId="0" applyFont="1" applyFill="1" applyBorder="1" applyAlignment="1">
      <alignment horizontal="center" textRotation="90"/>
    </xf>
    <xf numFmtId="0" fontId="2" fillId="0" borderId="65" xfId="0" applyFont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4" fillId="5" borderId="62" xfId="0" applyFont="1" applyFill="1" applyBorder="1" applyAlignment="1">
      <alignment horizontal="center" vertical="center"/>
    </xf>
    <xf numFmtId="0" fontId="11" fillId="2" borderId="62" xfId="0" applyFont="1" applyFill="1" applyBorder="1" applyAlignment="1">
      <alignment horizontal="center" vertical="center"/>
    </xf>
    <xf numFmtId="0" fontId="11" fillId="4" borderId="62" xfId="0" applyFont="1" applyFill="1" applyBorder="1" applyAlignment="1">
      <alignment horizontal="center" vertical="center"/>
    </xf>
    <xf numFmtId="0" fontId="11" fillId="2" borderId="63" xfId="0" applyFont="1" applyFill="1" applyBorder="1" applyAlignment="1">
      <alignment horizontal="center" vertical="center"/>
    </xf>
    <xf numFmtId="0" fontId="11" fillId="4" borderId="63" xfId="0" applyFont="1" applyFill="1" applyBorder="1" applyAlignment="1">
      <alignment horizontal="center" vertical="center"/>
    </xf>
    <xf numFmtId="0" fontId="11" fillId="3" borderId="61" xfId="0" applyFont="1" applyFill="1" applyBorder="1" applyAlignment="1">
      <alignment horizontal="center" vertical="center"/>
    </xf>
    <xf numFmtId="0" fontId="11" fillId="3" borderId="62" xfId="0" applyFont="1" applyFill="1" applyBorder="1" applyAlignment="1">
      <alignment horizontal="center" vertical="center"/>
    </xf>
    <xf numFmtId="0" fontId="11" fillId="4" borderId="6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6" fontId="2" fillId="0" borderId="0" xfId="0" applyNumberFormat="1" applyFont="1"/>
    <xf numFmtId="1" fontId="2" fillId="0" borderId="0" xfId="0" applyNumberFormat="1" applyFont="1"/>
    <xf numFmtId="166" fontId="8" fillId="2" borderId="17" xfId="0" applyNumberFormat="1" applyFont="1" applyFill="1" applyBorder="1" applyAlignment="1">
      <alignment horizontal="center" vertical="center"/>
    </xf>
    <xf numFmtId="166" fontId="2" fillId="0" borderId="50" xfId="0" applyNumberFormat="1" applyFont="1" applyFill="1" applyBorder="1" applyAlignment="1">
      <alignment horizontal="center" vertical="center"/>
    </xf>
    <xf numFmtId="166" fontId="2" fillId="0" borderId="30" xfId="0" applyNumberFormat="1" applyFont="1" applyFill="1" applyBorder="1" applyAlignment="1">
      <alignment horizontal="center" vertical="center"/>
    </xf>
    <xf numFmtId="166" fontId="2" fillId="0" borderId="51" xfId="0" applyNumberFormat="1" applyFont="1" applyFill="1" applyBorder="1" applyAlignment="1">
      <alignment horizontal="center" vertical="center"/>
    </xf>
    <xf numFmtId="166" fontId="2" fillId="0" borderId="17" xfId="0" applyNumberFormat="1" applyFont="1" applyFill="1" applyBorder="1" applyAlignment="1">
      <alignment horizontal="center" vertical="center"/>
    </xf>
    <xf numFmtId="166" fontId="2" fillId="0" borderId="52" xfId="0" applyNumberFormat="1" applyFont="1" applyFill="1" applyBorder="1" applyAlignment="1">
      <alignment horizontal="center" vertical="center"/>
    </xf>
    <xf numFmtId="166" fontId="8" fillId="3" borderId="17" xfId="0" applyNumberFormat="1" applyFont="1" applyFill="1" applyBorder="1" applyAlignment="1">
      <alignment horizontal="center" vertical="center"/>
    </xf>
    <xf numFmtId="166" fontId="8" fillId="4" borderId="17" xfId="0" applyNumberFormat="1" applyFont="1" applyFill="1" applyBorder="1" applyAlignment="1">
      <alignment horizontal="center" vertical="center"/>
    </xf>
    <xf numFmtId="166" fontId="2" fillId="0" borderId="53" xfId="0" applyNumberFormat="1" applyFont="1" applyFill="1" applyBorder="1" applyAlignment="1">
      <alignment horizontal="center" vertical="center"/>
    </xf>
    <xf numFmtId="166" fontId="2" fillId="0" borderId="45" xfId="0" applyNumberFormat="1" applyFont="1" applyFill="1" applyBorder="1" applyAlignment="1">
      <alignment horizontal="center" vertical="center"/>
    </xf>
    <xf numFmtId="166" fontId="8" fillId="2" borderId="28" xfId="0" applyNumberFormat="1" applyFont="1" applyFill="1" applyBorder="1" applyAlignment="1">
      <alignment horizontal="center" vertical="center"/>
    </xf>
    <xf numFmtId="166" fontId="8" fillId="2" borderId="31" xfId="0" applyNumberFormat="1" applyFont="1" applyFill="1" applyBorder="1" applyAlignment="1">
      <alignment horizontal="center" vertical="center"/>
    </xf>
    <xf numFmtId="166" fontId="8" fillId="3" borderId="52" xfId="0" applyNumberFormat="1" applyFont="1" applyFill="1" applyBorder="1" applyAlignment="1">
      <alignment horizontal="center" vertical="center"/>
    </xf>
    <xf numFmtId="166" fontId="8" fillId="2" borderId="10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4" borderId="0" xfId="0" applyFont="1" applyFill="1"/>
    <xf numFmtId="0" fontId="2" fillId="3" borderId="0" xfId="0" applyFont="1" applyFill="1"/>
    <xf numFmtId="0" fontId="2" fillId="0" borderId="77" xfId="0" applyFont="1" applyBorder="1"/>
    <xf numFmtId="0" fontId="2" fillId="0" borderId="84" xfId="0" applyFont="1" applyFill="1" applyBorder="1" applyAlignment="1">
      <alignment horizontal="center" textRotation="90"/>
    </xf>
    <xf numFmtId="0" fontId="2" fillId="0" borderId="84" xfId="0" applyFont="1" applyBorder="1" applyAlignment="1">
      <alignment horizontal="center"/>
    </xf>
    <xf numFmtId="166" fontId="2" fillId="0" borderId="0" xfId="0" applyNumberFormat="1" applyFont="1" applyFill="1" applyBorder="1" applyAlignment="1">
      <alignment horizontal="center" vertical="center"/>
    </xf>
    <xf numFmtId="166" fontId="2" fillId="0" borderId="84" xfId="0" applyNumberFormat="1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horizontal="center" vertical="center"/>
    </xf>
    <xf numFmtId="0" fontId="4" fillId="0" borderId="6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6" fontId="8" fillId="4" borderId="31" xfId="0" applyNumberFormat="1" applyFont="1" applyFill="1" applyBorder="1" applyAlignment="1">
      <alignment horizontal="center" vertical="center"/>
    </xf>
    <xf numFmtId="166" fontId="8" fillId="3" borderId="50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6" fontId="2" fillId="0" borderId="32" xfId="0" applyNumberFormat="1" applyFont="1" applyBorder="1" applyAlignment="1">
      <alignment horizontal="center" vertical="center"/>
    </xf>
    <xf numFmtId="166" fontId="2" fillId="0" borderId="85" xfId="0" applyNumberFormat="1" applyFont="1" applyFill="1" applyBorder="1" applyAlignment="1">
      <alignment horizontal="center" vertical="center"/>
    </xf>
    <xf numFmtId="166" fontId="2" fillId="0" borderId="86" xfId="0" applyNumberFormat="1" applyFont="1" applyBorder="1" applyAlignment="1">
      <alignment horizontal="center" vertical="center"/>
    </xf>
    <xf numFmtId="166" fontId="2" fillId="0" borderId="87" xfId="0" applyNumberFormat="1" applyFont="1" applyBorder="1" applyAlignment="1">
      <alignment horizontal="center" vertical="center"/>
    </xf>
    <xf numFmtId="166" fontId="2" fillId="0" borderId="91" xfId="0" applyNumberFormat="1" applyFont="1" applyFill="1" applyBorder="1" applyAlignment="1">
      <alignment horizontal="center" vertical="center"/>
    </xf>
    <xf numFmtId="166" fontId="2" fillId="0" borderId="92" xfId="0" applyNumberFormat="1" applyFont="1" applyBorder="1" applyAlignment="1">
      <alignment horizontal="center" vertical="center"/>
    </xf>
    <xf numFmtId="166" fontId="2" fillId="0" borderId="93" xfId="0" applyNumberFormat="1" applyFont="1" applyBorder="1" applyAlignment="1">
      <alignment horizontal="center" vertical="center"/>
    </xf>
    <xf numFmtId="166" fontId="2" fillId="0" borderId="90" xfId="0" applyNumberFormat="1" applyFont="1" applyFill="1" applyBorder="1" applyAlignment="1">
      <alignment horizontal="center" vertical="center"/>
    </xf>
    <xf numFmtId="0" fontId="4" fillId="0" borderId="97" xfId="0" applyFont="1" applyFill="1" applyBorder="1" applyAlignment="1">
      <alignment horizontal="center" vertical="center"/>
    </xf>
    <xf numFmtId="0" fontId="4" fillId="0" borderId="96" xfId="0" applyFont="1" applyFill="1" applyBorder="1" applyAlignment="1">
      <alignment horizontal="center" vertical="center"/>
    </xf>
    <xf numFmtId="0" fontId="2" fillId="0" borderId="98" xfId="0" applyFont="1" applyBorder="1"/>
    <xf numFmtId="0" fontId="2" fillId="0" borderId="81" xfId="0" applyFont="1" applyBorder="1"/>
    <xf numFmtId="0" fontId="2" fillId="0" borderId="78" xfId="0" applyFont="1" applyBorder="1"/>
    <xf numFmtId="0" fontId="2" fillId="0" borderId="79" xfId="0" applyFont="1" applyBorder="1"/>
    <xf numFmtId="0" fontId="2" fillId="0" borderId="99" xfId="0" applyFont="1" applyBorder="1" applyAlignment="1">
      <alignment horizontal="center"/>
    </xf>
    <xf numFmtId="0" fontId="2" fillId="0" borderId="52" xfId="0" applyFont="1" applyBorder="1"/>
    <xf numFmtId="0" fontId="2" fillId="0" borderId="33" xfId="0" applyFont="1" applyBorder="1"/>
    <xf numFmtId="0" fontId="2" fillId="0" borderId="83" xfId="0" applyFont="1" applyBorder="1"/>
    <xf numFmtId="0" fontId="2" fillId="0" borderId="34" xfId="0" applyFont="1" applyBorder="1"/>
    <xf numFmtId="0" fontId="2" fillId="0" borderId="80" xfId="0" applyFont="1" applyBorder="1"/>
    <xf numFmtId="10" fontId="2" fillId="0" borderId="6" xfId="1" applyNumberFormat="1" applyFont="1" applyFill="1" applyBorder="1" applyAlignment="1">
      <alignment horizontal="center" vertical="center"/>
    </xf>
    <xf numFmtId="10" fontId="2" fillId="0" borderId="26" xfId="1" applyNumberFormat="1" applyFont="1" applyFill="1" applyBorder="1" applyAlignment="1">
      <alignment horizontal="center" vertical="center"/>
    </xf>
    <xf numFmtId="10" fontId="8" fillId="3" borderId="32" xfId="1" applyNumberFormat="1" applyFont="1" applyFill="1" applyBorder="1" applyAlignment="1">
      <alignment horizontal="center" vertical="center"/>
    </xf>
    <xf numFmtId="10" fontId="2" fillId="0" borderId="32" xfId="1" applyNumberFormat="1" applyFont="1" applyFill="1" applyBorder="1" applyAlignment="1">
      <alignment horizontal="center" vertical="center"/>
    </xf>
    <xf numFmtId="10" fontId="2" fillId="0" borderId="1" xfId="1" applyNumberFormat="1" applyFont="1" applyFill="1" applyBorder="1" applyAlignment="1">
      <alignment horizontal="center" vertical="center"/>
    </xf>
    <xf numFmtId="10" fontId="8" fillId="3" borderId="1" xfId="1" applyNumberFormat="1" applyFont="1" applyFill="1" applyBorder="1" applyAlignment="1">
      <alignment horizontal="center" vertical="center"/>
    </xf>
    <xf numFmtId="10" fontId="2" fillId="0" borderId="27" xfId="1" applyNumberFormat="1" applyFont="1" applyFill="1" applyBorder="1" applyAlignment="1">
      <alignment horizontal="center" vertical="center"/>
    </xf>
    <xf numFmtId="10" fontId="2" fillId="0" borderId="46" xfId="1" applyNumberFormat="1" applyFont="1" applyFill="1" applyBorder="1" applyAlignment="1">
      <alignment horizontal="center" vertical="center"/>
    </xf>
    <xf numFmtId="10" fontId="2" fillId="0" borderId="7" xfId="1" applyNumberFormat="1" applyFont="1" applyFill="1" applyBorder="1" applyAlignment="1">
      <alignment horizontal="center" vertical="center"/>
    </xf>
    <xf numFmtId="10" fontId="8" fillId="2" borderId="31" xfId="1" applyNumberFormat="1" applyFont="1" applyFill="1" applyBorder="1" applyAlignment="1">
      <alignment horizontal="center" vertical="center"/>
    </xf>
    <xf numFmtId="10" fontId="8" fillId="2" borderId="1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6" fontId="2" fillId="0" borderId="57" xfId="0" applyNumberFormat="1" applyFont="1" applyBorder="1" applyAlignment="1">
      <alignment horizontal="center" vertical="center"/>
    </xf>
    <xf numFmtId="10" fontId="8" fillId="3" borderId="7" xfId="1" applyNumberFormat="1" applyFont="1" applyFill="1" applyBorder="1" applyAlignment="1">
      <alignment horizontal="center" vertical="center"/>
    </xf>
    <xf numFmtId="10" fontId="8" fillId="3" borderId="27" xfId="1" applyNumberFormat="1" applyFont="1" applyFill="1" applyBorder="1" applyAlignment="1">
      <alignment horizontal="center" vertical="center"/>
    </xf>
    <xf numFmtId="10" fontId="8" fillId="2" borderId="28" xfId="1" applyNumberFormat="1" applyFont="1" applyFill="1" applyBorder="1" applyAlignment="1">
      <alignment horizontal="center" vertical="center"/>
    </xf>
    <xf numFmtId="0" fontId="2" fillId="0" borderId="102" xfId="0" applyFont="1" applyBorder="1" applyAlignment="1">
      <alignment horizontal="center"/>
    </xf>
    <xf numFmtId="0" fontId="2" fillId="0" borderId="103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2" fillId="0" borderId="105" xfId="0" applyFont="1" applyBorder="1" applyAlignment="1">
      <alignment horizontal="center"/>
    </xf>
    <xf numFmtId="0" fontId="2" fillId="0" borderId="106" xfId="0" applyFont="1" applyBorder="1" applyAlignment="1">
      <alignment horizontal="center"/>
    </xf>
    <xf numFmtId="0" fontId="2" fillId="0" borderId="107" xfId="0" applyFont="1" applyBorder="1" applyAlignment="1">
      <alignment horizontal="center"/>
    </xf>
    <xf numFmtId="0" fontId="2" fillId="0" borderId="114" xfId="0" applyFont="1" applyBorder="1" applyAlignment="1">
      <alignment horizontal="center"/>
    </xf>
    <xf numFmtId="0" fontId="2" fillId="0" borderId="115" xfId="0" applyFont="1" applyBorder="1" applyAlignment="1">
      <alignment horizontal="center"/>
    </xf>
    <xf numFmtId="0" fontId="2" fillId="0" borderId="116" xfId="0" applyFont="1" applyBorder="1" applyAlignment="1">
      <alignment horizontal="center"/>
    </xf>
    <xf numFmtId="0" fontId="8" fillId="3" borderId="39" xfId="0" applyFont="1" applyFill="1" applyBorder="1" applyAlignment="1">
      <alignment horizontal="center" textRotation="90"/>
    </xf>
    <xf numFmtId="0" fontId="8" fillId="3" borderId="42" xfId="0" applyFont="1" applyFill="1" applyBorder="1" applyAlignment="1">
      <alignment horizontal="center"/>
    </xf>
    <xf numFmtId="0" fontId="8" fillId="3" borderId="103" xfId="0" applyFont="1" applyFill="1" applyBorder="1" applyAlignment="1">
      <alignment horizontal="center"/>
    </xf>
    <xf numFmtId="0" fontId="8" fillId="3" borderId="106" xfId="0" applyFont="1" applyFill="1" applyBorder="1" applyAlignment="1">
      <alignment horizontal="center"/>
    </xf>
    <xf numFmtId="0" fontId="8" fillId="3" borderId="115" xfId="0" applyFont="1" applyFill="1" applyBorder="1" applyAlignment="1">
      <alignment horizontal="center"/>
    </xf>
    <xf numFmtId="10" fontId="2" fillId="0" borderId="0" xfId="0" applyNumberFormat="1" applyFont="1"/>
    <xf numFmtId="0" fontId="2" fillId="0" borderId="13" xfId="0" applyFont="1" applyBorder="1"/>
    <xf numFmtId="167" fontId="8" fillId="2" borderId="31" xfId="1" applyNumberFormat="1" applyFont="1" applyFill="1" applyBorder="1" applyAlignment="1">
      <alignment horizontal="center" vertical="center"/>
    </xf>
    <xf numFmtId="0" fontId="2" fillId="0" borderId="117" xfId="0" applyFont="1" applyBorder="1" applyAlignment="1">
      <alignment horizontal="center"/>
    </xf>
    <xf numFmtId="167" fontId="2" fillId="0" borderId="6" xfId="1" applyNumberFormat="1" applyFont="1" applyFill="1" applyBorder="1" applyAlignment="1">
      <alignment horizontal="center" vertical="center"/>
    </xf>
    <xf numFmtId="167" fontId="2" fillId="0" borderId="26" xfId="1" applyNumberFormat="1" applyFont="1" applyFill="1" applyBorder="1" applyAlignment="1">
      <alignment horizontal="center" vertical="center"/>
    </xf>
    <xf numFmtId="167" fontId="2" fillId="0" borderId="32" xfId="1" applyNumberFormat="1" applyFont="1" applyFill="1" applyBorder="1" applyAlignment="1">
      <alignment horizontal="center" vertical="center"/>
    </xf>
    <xf numFmtId="167" fontId="2" fillId="0" borderId="46" xfId="1" applyNumberFormat="1" applyFont="1" applyFill="1" applyBorder="1" applyAlignment="1">
      <alignment horizontal="center" vertical="center"/>
    </xf>
    <xf numFmtId="167" fontId="2" fillId="0" borderId="1" xfId="1" applyNumberFormat="1" applyFont="1" applyFill="1" applyBorder="1" applyAlignment="1">
      <alignment horizontal="center" vertical="center"/>
    </xf>
    <xf numFmtId="167" fontId="2" fillId="0" borderId="7" xfId="1" applyNumberFormat="1" applyFont="1" applyFill="1" applyBorder="1" applyAlignment="1">
      <alignment horizontal="center" vertical="center"/>
    </xf>
    <xf numFmtId="167" fontId="2" fillId="0" borderId="27" xfId="1" applyNumberFormat="1" applyFont="1" applyFill="1" applyBorder="1" applyAlignment="1">
      <alignment horizontal="center" vertical="center"/>
    </xf>
    <xf numFmtId="167" fontId="8" fillId="2" borderId="1" xfId="1" applyNumberFormat="1" applyFont="1" applyFill="1" applyBorder="1" applyAlignment="1">
      <alignment horizontal="center" vertical="center"/>
    </xf>
    <xf numFmtId="167" fontId="8" fillId="2" borderId="28" xfId="1" applyNumberFormat="1" applyFont="1" applyFill="1" applyBorder="1" applyAlignment="1">
      <alignment horizontal="center" vertical="center"/>
    </xf>
    <xf numFmtId="167" fontId="8" fillId="3" borderId="32" xfId="1" applyNumberFormat="1" applyFont="1" applyFill="1" applyBorder="1" applyAlignment="1">
      <alignment horizontal="center" vertical="center"/>
    </xf>
    <xf numFmtId="167" fontId="8" fillId="3" borderId="1" xfId="1" applyNumberFormat="1" applyFont="1" applyFill="1" applyBorder="1" applyAlignment="1">
      <alignment horizontal="center" vertical="center"/>
    </xf>
    <xf numFmtId="0" fontId="1" fillId="0" borderId="121" xfId="0" applyFont="1" applyBorder="1" applyAlignment="1">
      <alignment horizontal="center"/>
    </xf>
    <xf numFmtId="0" fontId="12" fillId="3" borderId="122" xfId="0" applyFont="1" applyFill="1" applyBorder="1" applyAlignment="1">
      <alignment horizontal="center"/>
    </xf>
    <xf numFmtId="0" fontId="1" fillId="0" borderId="122" xfId="0" applyFont="1" applyBorder="1" applyAlignment="1">
      <alignment horizontal="center"/>
    </xf>
    <xf numFmtId="0" fontId="1" fillId="0" borderId="123" xfId="0" applyFont="1" applyBorder="1" applyAlignment="1">
      <alignment horizontal="center"/>
    </xf>
    <xf numFmtId="0" fontId="8" fillId="3" borderId="109" xfId="0" applyFont="1" applyFill="1" applyBorder="1" applyAlignment="1">
      <alignment horizontal="center"/>
    </xf>
    <xf numFmtId="0" fontId="2" fillId="7" borderId="108" xfId="0" applyFont="1" applyFill="1" applyBorder="1" applyAlignment="1">
      <alignment horizontal="center"/>
    </xf>
    <xf numFmtId="0" fontId="2" fillId="7" borderId="109" xfId="0" applyFont="1" applyFill="1" applyBorder="1" applyAlignment="1">
      <alignment horizontal="center"/>
    </xf>
    <xf numFmtId="0" fontId="2" fillId="7" borderId="110" xfId="0" applyFont="1" applyFill="1" applyBorder="1" applyAlignment="1">
      <alignment horizontal="center"/>
    </xf>
    <xf numFmtId="0" fontId="2" fillId="0" borderId="12" xfId="0" applyFont="1" applyBorder="1"/>
    <xf numFmtId="9" fontId="2" fillId="0" borderId="13" xfId="1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9" fontId="2" fillId="0" borderId="102" xfId="1" applyFont="1" applyBorder="1" applyAlignment="1">
      <alignment horizontal="center"/>
    </xf>
    <xf numFmtId="9" fontId="8" fillId="3" borderId="103" xfId="1" applyFont="1" applyFill="1" applyBorder="1" applyAlignment="1">
      <alignment horizontal="center"/>
    </xf>
    <xf numFmtId="9" fontId="2" fillId="0" borderId="103" xfId="1" applyFont="1" applyBorder="1" applyAlignment="1">
      <alignment horizontal="center"/>
    </xf>
    <xf numFmtId="9" fontId="2" fillId="0" borderId="104" xfId="1" applyFont="1" applyBorder="1" applyAlignment="1">
      <alignment horizontal="center"/>
    </xf>
    <xf numFmtId="9" fontId="2" fillId="0" borderId="105" xfId="1" applyFont="1" applyBorder="1" applyAlignment="1">
      <alignment horizontal="center"/>
    </xf>
    <xf numFmtId="9" fontId="8" fillId="3" borderId="106" xfId="1" applyFont="1" applyFill="1" applyBorder="1" applyAlignment="1">
      <alignment horizontal="center"/>
    </xf>
    <xf numFmtId="9" fontId="2" fillId="0" borderId="106" xfId="1" applyFont="1" applyBorder="1" applyAlignment="1">
      <alignment horizontal="center"/>
    </xf>
    <xf numFmtId="9" fontId="2" fillId="0" borderId="107" xfId="1" applyFont="1" applyBorder="1" applyAlignment="1">
      <alignment horizontal="center"/>
    </xf>
    <xf numFmtId="9" fontId="2" fillId="0" borderId="114" xfId="1" applyFont="1" applyBorder="1" applyAlignment="1">
      <alignment horizontal="center"/>
    </xf>
    <xf numFmtId="9" fontId="8" fillId="3" borderId="115" xfId="1" applyFont="1" applyFill="1" applyBorder="1" applyAlignment="1">
      <alignment horizontal="center"/>
    </xf>
    <xf numFmtId="9" fontId="2" fillId="0" borderId="115" xfId="1" applyFont="1" applyBorder="1" applyAlignment="1">
      <alignment horizontal="center"/>
    </xf>
    <xf numFmtId="9" fontId="2" fillId="0" borderId="116" xfId="1" applyFont="1" applyBorder="1" applyAlignment="1">
      <alignment horizontal="center"/>
    </xf>
    <xf numFmtId="9" fontId="12" fillId="3" borderId="122" xfId="0" applyNumberFormat="1" applyFont="1" applyFill="1" applyBorder="1" applyAlignment="1">
      <alignment horizontal="center"/>
    </xf>
    <xf numFmtId="9" fontId="1" fillId="0" borderId="122" xfId="1" applyFont="1" applyBorder="1" applyAlignment="1">
      <alignment horizontal="center"/>
    </xf>
    <xf numFmtId="9" fontId="1" fillId="0" borderId="123" xfId="1" applyFont="1" applyBorder="1" applyAlignment="1">
      <alignment horizontal="center"/>
    </xf>
    <xf numFmtId="0" fontId="2" fillId="0" borderId="26" xfId="0" applyFont="1" applyFill="1" applyBorder="1" applyAlignment="1">
      <alignment horizontal="right" vertical="center"/>
    </xf>
    <xf numFmtId="0" fontId="2" fillId="0" borderId="27" xfId="0" applyFont="1" applyFill="1" applyBorder="1" applyAlignment="1">
      <alignment horizontal="right" vertical="center"/>
    </xf>
    <xf numFmtId="0" fontId="2" fillId="0" borderId="37" xfId="0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36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1" xfId="0" applyFont="1" applyFill="1" applyBorder="1" applyAlignment="1">
      <alignment horizontal="right" vertical="center"/>
    </xf>
    <xf numFmtId="0" fontId="2" fillId="0" borderId="32" xfId="0" applyFont="1" applyFill="1" applyBorder="1" applyAlignment="1">
      <alignment horizontal="right" vertical="center"/>
    </xf>
    <xf numFmtId="0" fontId="2" fillId="0" borderId="35" xfId="0" applyFont="1" applyFill="1" applyBorder="1" applyAlignment="1">
      <alignment horizontal="right" vertical="center"/>
    </xf>
    <xf numFmtId="0" fontId="6" fillId="0" borderId="19" xfId="0" applyFont="1" applyBorder="1" applyAlignment="1">
      <alignment horizontal="center" vertical="center" textRotation="90"/>
    </xf>
    <xf numFmtId="0" fontId="6" fillId="0" borderId="44" xfId="0" applyFont="1" applyBorder="1" applyAlignment="1">
      <alignment horizontal="center" vertical="center" textRotation="90"/>
    </xf>
    <xf numFmtId="0" fontId="6" fillId="0" borderId="20" xfId="0" applyFont="1" applyBorder="1" applyAlignment="1">
      <alignment horizontal="center" vertical="center" textRotation="90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0" fillId="0" borderId="74" xfId="0" applyFont="1" applyBorder="1" applyAlignment="1">
      <alignment horizontal="right"/>
    </xf>
    <xf numFmtId="0" fontId="10" fillId="0" borderId="75" xfId="0" applyFont="1" applyBorder="1" applyAlignment="1">
      <alignment horizontal="right"/>
    </xf>
    <xf numFmtId="0" fontId="10" fillId="0" borderId="76" xfId="0" applyFont="1" applyBorder="1" applyAlignment="1">
      <alignment horizontal="right"/>
    </xf>
    <xf numFmtId="0" fontId="9" fillId="6" borderId="19" xfId="0" applyFont="1" applyFill="1" applyBorder="1" applyAlignment="1">
      <alignment horizontal="center" vertical="center" textRotation="90"/>
    </xf>
    <xf numFmtId="0" fontId="9" fillId="6" borderId="44" xfId="0" applyFont="1" applyFill="1" applyBorder="1" applyAlignment="1">
      <alignment horizontal="center" vertical="center" textRotation="90"/>
    </xf>
    <xf numFmtId="0" fontId="9" fillId="6" borderId="20" xfId="0" applyFont="1" applyFill="1" applyBorder="1" applyAlignment="1">
      <alignment horizontal="center" vertical="center" textRotation="90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8" xfId="0" applyFont="1" applyBorder="1" applyAlignment="1">
      <alignment horizontal="right"/>
    </xf>
    <xf numFmtId="0" fontId="2" fillId="0" borderId="69" xfId="0" applyFont="1" applyBorder="1" applyAlignment="1">
      <alignment horizontal="right"/>
    </xf>
    <xf numFmtId="0" fontId="2" fillId="0" borderId="70" xfId="0" applyFont="1" applyBorder="1" applyAlignment="1">
      <alignment horizontal="right"/>
    </xf>
    <xf numFmtId="0" fontId="2" fillId="0" borderId="71" xfId="0" applyFont="1" applyBorder="1" applyAlignment="1">
      <alignment horizontal="right"/>
    </xf>
    <xf numFmtId="0" fontId="2" fillId="0" borderId="72" xfId="0" applyFont="1" applyBorder="1" applyAlignment="1">
      <alignment horizontal="right"/>
    </xf>
    <xf numFmtId="0" fontId="2" fillId="0" borderId="73" xfId="0" applyFont="1" applyBorder="1" applyAlignment="1">
      <alignment horizontal="right"/>
    </xf>
    <xf numFmtId="0" fontId="4" fillId="0" borderId="60" xfId="0" applyFont="1" applyBorder="1" applyAlignment="1">
      <alignment horizontal="right"/>
    </xf>
    <xf numFmtId="0" fontId="4" fillId="0" borderId="66" xfId="0" applyFont="1" applyBorder="1" applyAlignment="1">
      <alignment horizontal="right"/>
    </xf>
    <xf numFmtId="0" fontId="4" fillId="0" borderId="67" xfId="0" applyFont="1" applyBorder="1" applyAlignment="1">
      <alignment horizontal="righ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68" xfId="0" applyFont="1" applyBorder="1" applyAlignment="1">
      <alignment horizontal="right" vertical="center"/>
    </xf>
    <xf numFmtId="0" fontId="2" fillId="0" borderId="69" xfId="0" applyFont="1" applyBorder="1" applyAlignment="1">
      <alignment horizontal="right" vertical="center"/>
    </xf>
    <xf numFmtId="0" fontId="2" fillId="0" borderId="70" xfId="0" applyFont="1" applyBorder="1" applyAlignment="1">
      <alignment horizontal="right" vertical="center"/>
    </xf>
    <xf numFmtId="0" fontId="2" fillId="0" borderId="71" xfId="0" applyFont="1" applyBorder="1" applyAlignment="1">
      <alignment horizontal="right" vertical="center"/>
    </xf>
    <xf numFmtId="0" fontId="2" fillId="0" borderId="72" xfId="0" applyFont="1" applyBorder="1" applyAlignment="1">
      <alignment horizontal="right" vertical="center"/>
    </xf>
    <xf numFmtId="0" fontId="2" fillId="0" borderId="73" xfId="0" applyFont="1" applyBorder="1" applyAlignment="1">
      <alignment horizontal="right" vertical="center"/>
    </xf>
    <xf numFmtId="0" fontId="4" fillId="0" borderId="60" xfId="0" applyFont="1" applyBorder="1" applyAlignment="1">
      <alignment horizontal="right" vertical="center"/>
    </xf>
    <xf numFmtId="0" fontId="4" fillId="0" borderId="66" xfId="0" applyFont="1" applyBorder="1" applyAlignment="1">
      <alignment horizontal="right" vertical="center"/>
    </xf>
    <xf numFmtId="0" fontId="4" fillId="0" borderId="67" xfId="0" applyFont="1" applyBorder="1" applyAlignment="1">
      <alignment horizontal="right" vertical="center"/>
    </xf>
    <xf numFmtId="0" fontId="9" fillId="6" borderId="0" xfId="0" applyFont="1" applyFill="1" applyBorder="1" applyAlignment="1">
      <alignment horizontal="center" vertical="center" textRotation="90" wrapText="1"/>
    </xf>
    <xf numFmtId="0" fontId="9" fillId="6" borderId="101" xfId="0" applyFont="1" applyFill="1" applyBorder="1" applyAlignment="1">
      <alignment horizontal="center" vertical="center" textRotation="90" wrapText="1"/>
    </xf>
    <xf numFmtId="0" fontId="2" fillId="0" borderId="56" xfId="0" applyFont="1" applyBorder="1" applyAlignment="1">
      <alignment horizontal="right"/>
    </xf>
    <xf numFmtId="0" fontId="2" fillId="0" borderId="82" xfId="0" applyFont="1" applyBorder="1" applyAlignment="1">
      <alignment horizontal="right"/>
    </xf>
    <xf numFmtId="0" fontId="2" fillId="0" borderId="30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0" fontId="2" fillId="0" borderId="81" xfId="0" applyFont="1" applyBorder="1" applyAlignment="1">
      <alignment horizontal="right"/>
    </xf>
    <xf numFmtId="0" fontId="2" fillId="0" borderId="33" xfId="0" applyFont="1" applyBorder="1" applyAlignment="1">
      <alignment horizontal="right"/>
    </xf>
    <xf numFmtId="0" fontId="2" fillId="0" borderId="111" xfId="0" applyFont="1" applyBorder="1" applyAlignment="1">
      <alignment horizontal="right"/>
    </xf>
    <xf numFmtId="0" fontId="2" fillId="0" borderId="112" xfId="0" applyFont="1" applyBorder="1" applyAlignment="1">
      <alignment horizontal="right"/>
    </xf>
    <xf numFmtId="0" fontId="2" fillId="0" borderId="113" xfId="0" applyFont="1" applyBorder="1" applyAlignment="1">
      <alignment horizontal="right"/>
    </xf>
    <xf numFmtId="0" fontId="1" fillId="0" borderId="118" xfId="0" applyFont="1" applyBorder="1" applyAlignment="1">
      <alignment horizontal="right"/>
    </xf>
    <xf numFmtId="0" fontId="1" fillId="0" borderId="119" xfId="0" applyFont="1" applyBorder="1" applyAlignment="1">
      <alignment horizontal="right"/>
    </xf>
    <xf numFmtId="0" fontId="1" fillId="0" borderId="120" xfId="0" applyFont="1" applyBorder="1" applyAlignment="1">
      <alignment horizontal="right"/>
    </xf>
    <xf numFmtId="0" fontId="1" fillId="7" borderId="94" xfId="0" applyFont="1" applyFill="1" applyBorder="1" applyAlignment="1">
      <alignment horizontal="right"/>
    </xf>
    <xf numFmtId="0" fontId="1" fillId="7" borderId="95" xfId="0" applyFont="1" applyFill="1" applyBorder="1" applyAlignment="1">
      <alignment horizontal="right"/>
    </xf>
    <xf numFmtId="0" fontId="1" fillId="7" borderId="96" xfId="0" applyFont="1" applyFill="1" applyBorder="1" applyAlignment="1">
      <alignment horizontal="right"/>
    </xf>
    <xf numFmtId="0" fontId="9" fillId="6" borderId="0" xfId="0" applyFont="1" applyFill="1" applyBorder="1" applyAlignment="1">
      <alignment horizontal="center" vertical="center" textRotation="90"/>
    </xf>
    <xf numFmtId="0" fontId="9" fillId="6" borderId="101" xfId="0" applyFont="1" applyFill="1" applyBorder="1" applyAlignment="1">
      <alignment horizontal="center" vertical="center" textRotation="90"/>
    </xf>
    <xf numFmtId="0" fontId="4" fillId="0" borderId="60" xfId="0" applyFont="1" applyFill="1" applyBorder="1" applyAlignment="1">
      <alignment horizontal="right" vertical="center"/>
    </xf>
    <xf numFmtId="0" fontId="4" fillId="0" borderId="66" xfId="0" applyFont="1" applyFill="1" applyBorder="1" applyAlignment="1">
      <alignment horizontal="right" vertical="center"/>
    </xf>
    <xf numFmtId="0" fontId="4" fillId="0" borderId="67" xfId="0" applyFont="1" applyFill="1" applyBorder="1" applyAlignment="1">
      <alignment horizontal="right" vertical="center"/>
    </xf>
    <xf numFmtId="0" fontId="4" fillId="0" borderId="60" xfId="0" applyFont="1" applyFill="1" applyBorder="1" applyAlignment="1">
      <alignment horizontal="right"/>
    </xf>
    <xf numFmtId="0" fontId="4" fillId="0" borderId="66" xfId="0" applyFont="1" applyFill="1" applyBorder="1" applyAlignment="1">
      <alignment horizontal="right"/>
    </xf>
    <xf numFmtId="0" fontId="4" fillId="0" borderId="67" xfId="0" applyFont="1" applyFill="1" applyBorder="1" applyAlignment="1">
      <alignment horizontal="right"/>
    </xf>
    <xf numFmtId="0" fontId="2" fillId="0" borderId="94" xfId="0" applyFont="1" applyBorder="1" applyAlignment="1">
      <alignment horizontal="right"/>
    </xf>
    <xf numFmtId="0" fontId="2" fillId="0" borderId="95" xfId="0" applyFont="1" applyBorder="1" applyAlignment="1">
      <alignment horizontal="right"/>
    </xf>
    <xf numFmtId="0" fontId="2" fillId="0" borderId="96" xfId="0" applyFont="1" applyBorder="1" applyAlignment="1">
      <alignment horizontal="right"/>
    </xf>
    <xf numFmtId="0" fontId="2" fillId="0" borderId="88" xfId="0" applyFont="1" applyBorder="1" applyAlignment="1">
      <alignment horizontal="right"/>
    </xf>
    <xf numFmtId="0" fontId="2" fillId="0" borderId="89" xfId="0" applyFont="1" applyBorder="1" applyAlignment="1">
      <alignment horizontal="right"/>
    </xf>
    <xf numFmtId="0" fontId="2" fillId="0" borderId="90" xfId="0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0" fontId="2" fillId="0" borderId="83" xfId="0" applyFont="1" applyBorder="1" applyAlignment="1">
      <alignment horizontal="right"/>
    </xf>
    <xf numFmtId="0" fontId="2" fillId="0" borderId="34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0" fillId="0" borderId="78" xfId="0" applyFont="1" applyBorder="1" applyAlignment="1">
      <alignment horizontal="left"/>
    </xf>
    <xf numFmtId="0" fontId="10" fillId="0" borderId="79" xfId="0" applyFont="1" applyBorder="1" applyAlignment="1">
      <alignment horizontal="left"/>
    </xf>
    <xf numFmtId="0" fontId="10" fillId="0" borderId="100" xfId="0" applyFont="1" applyBorder="1" applyAlignment="1">
      <alignment horizontal="left"/>
    </xf>
    <xf numFmtId="0" fontId="4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</dxf>
  </dxfs>
  <tableStyles count="0" defaultTableStyle="TableStyleMedium2" defaultPivotStyle="PivotStyleLight16"/>
  <colors>
    <mruColors>
      <color rgb="FFF3B7B7"/>
      <color rgb="FFFCEAEA"/>
      <color rgb="FFE76363"/>
      <color rgb="FFE452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Correctly Classified by Class by</a:t>
            </a:r>
            <a:r>
              <a:rPr lang="en-GB" baseline="0"/>
              <a:t>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'Models 1.1-1.8_Confusion Matrix'!$E$136:$H$136</c:f>
              <c:strCache>
                <c:ptCount val="4"/>
                <c:pt idx="0">
                  <c:v>Model 1.1a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'Models 1.1-1.8_Confusion Matrix'!$I$134:$R$134</c:f>
              <c:strCache>
                <c:ptCount val="10"/>
                <c:pt idx="0">
                  <c:v>speed limit 20</c:v>
                </c:pt>
                <c:pt idx="1">
                  <c:v>speed limit 30</c:v>
                </c:pt>
                <c:pt idx="2">
                  <c:v>speed limit 50</c:v>
                </c:pt>
                <c:pt idx="3">
                  <c:v>speed limit 60</c:v>
                </c:pt>
                <c:pt idx="4">
                  <c:v>speed limit 70</c:v>
                </c:pt>
                <c:pt idx="5">
                  <c:v>left turn</c:v>
                </c:pt>
                <c:pt idx="6">
                  <c:v>right turn</c:v>
                </c:pt>
                <c:pt idx="7">
                  <c:v>beware pedestrian crossing</c:v>
                </c:pt>
                <c:pt idx="8">
                  <c:v>beware children</c:v>
                </c:pt>
                <c:pt idx="9">
                  <c:v>beware cycle route ahead</c:v>
                </c:pt>
              </c:strCache>
            </c:strRef>
          </c:cat>
          <c:val>
            <c:numRef>
              <c:f>'Models 1.1-1.8_Confusion Matrix'!$I$136:$R$136</c:f>
              <c:numCache>
                <c:formatCode>General</c:formatCode>
                <c:ptCount val="10"/>
                <c:pt idx="0">
                  <c:v>40.680557336977749</c:v>
                </c:pt>
                <c:pt idx="1">
                  <c:v>57.837938248289468</c:v>
                </c:pt>
                <c:pt idx="2">
                  <c:v>37.885835344485706</c:v>
                </c:pt>
                <c:pt idx="3">
                  <c:v>74.387106570995982</c:v>
                </c:pt>
                <c:pt idx="4">
                  <c:v>4.8988792536613701</c:v>
                </c:pt>
                <c:pt idx="5">
                  <c:v>31.088354840564413</c:v>
                </c:pt>
                <c:pt idx="6">
                  <c:v>58.293736851338863</c:v>
                </c:pt>
                <c:pt idx="7">
                  <c:v>34.940586761020199</c:v>
                </c:pt>
                <c:pt idx="8">
                  <c:v>47.01061477222467</c:v>
                </c:pt>
                <c:pt idx="9">
                  <c:v>61.745583851536033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0-433A-956A-8E1E70E8DCE5}"/>
            </c:ext>
          </c:extLst>
        </c:ser>
        <c:ser>
          <c:idx val="1"/>
          <c:order val="1"/>
          <c:tx>
            <c:strRef>
              <c:f>'Models 1.1-1.8_Confusion Matrix'!$E$137:$H$137</c:f>
              <c:strCache>
                <c:ptCount val="4"/>
                <c:pt idx="0">
                  <c:v>Model 1.2a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'Models 1.1-1.8_Confusion Matrix'!$I$134:$R$134</c:f>
              <c:strCache>
                <c:ptCount val="10"/>
                <c:pt idx="0">
                  <c:v>speed limit 20</c:v>
                </c:pt>
                <c:pt idx="1">
                  <c:v>speed limit 30</c:v>
                </c:pt>
                <c:pt idx="2">
                  <c:v>speed limit 50</c:v>
                </c:pt>
                <c:pt idx="3">
                  <c:v>speed limit 60</c:v>
                </c:pt>
                <c:pt idx="4">
                  <c:v>speed limit 70</c:v>
                </c:pt>
                <c:pt idx="5">
                  <c:v>left turn</c:v>
                </c:pt>
                <c:pt idx="6">
                  <c:v>right turn</c:v>
                </c:pt>
                <c:pt idx="7">
                  <c:v>beware pedestrian crossing</c:v>
                </c:pt>
                <c:pt idx="8">
                  <c:v>beware children</c:v>
                </c:pt>
                <c:pt idx="9">
                  <c:v>beware cycle route ahead</c:v>
                </c:pt>
              </c:strCache>
            </c:strRef>
          </c:cat>
          <c:val>
            <c:numRef>
              <c:f>'Models 1.1-1.8_Confusion Matrix'!$I$137:$R$137</c:f>
              <c:numCache>
                <c:formatCode>General</c:formatCode>
                <c:ptCount val="10"/>
                <c:pt idx="0">
                  <c:v>40.068200313727345</c:v>
                </c:pt>
                <c:pt idx="1">
                  <c:v>58.455698068701146</c:v>
                </c:pt>
                <c:pt idx="2">
                  <c:v>40.184048627522664</c:v>
                </c:pt>
                <c:pt idx="3">
                  <c:v>74.731314370295237</c:v>
                </c:pt>
                <c:pt idx="4">
                  <c:v>4.7619960254043887</c:v>
                </c:pt>
                <c:pt idx="5">
                  <c:v>30.680353946813632</c:v>
                </c:pt>
                <c:pt idx="6">
                  <c:v>58.174272635466352</c:v>
                </c:pt>
                <c:pt idx="7">
                  <c:v>35.297907409427715</c:v>
                </c:pt>
                <c:pt idx="8">
                  <c:v>47.433801317707967</c:v>
                </c:pt>
                <c:pt idx="9">
                  <c:v>61.957013691400235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0-433A-956A-8E1E70E8DCE5}"/>
            </c:ext>
          </c:extLst>
        </c:ser>
        <c:ser>
          <c:idx val="2"/>
          <c:order val="2"/>
          <c:tx>
            <c:strRef>
              <c:f>'Models 1.1-1.8_Confusion Matrix'!$E$138:$H$138</c:f>
              <c:strCache>
                <c:ptCount val="4"/>
                <c:pt idx="0">
                  <c:v>Model 1.3a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'Models 1.1-1.8_Confusion Matrix'!$I$134:$R$134</c:f>
              <c:strCache>
                <c:ptCount val="10"/>
                <c:pt idx="0">
                  <c:v>speed limit 20</c:v>
                </c:pt>
                <c:pt idx="1">
                  <c:v>speed limit 30</c:v>
                </c:pt>
                <c:pt idx="2">
                  <c:v>speed limit 50</c:v>
                </c:pt>
                <c:pt idx="3">
                  <c:v>speed limit 60</c:v>
                </c:pt>
                <c:pt idx="4">
                  <c:v>speed limit 70</c:v>
                </c:pt>
                <c:pt idx="5">
                  <c:v>left turn</c:v>
                </c:pt>
                <c:pt idx="6">
                  <c:v>right turn</c:v>
                </c:pt>
                <c:pt idx="7">
                  <c:v>beware pedestrian crossing</c:v>
                </c:pt>
                <c:pt idx="8">
                  <c:v>beware children</c:v>
                </c:pt>
                <c:pt idx="9">
                  <c:v>beware cycle route ahead</c:v>
                </c:pt>
              </c:strCache>
            </c:strRef>
          </c:cat>
          <c:val>
            <c:numRef>
              <c:f>'Models 1.1-1.8_Confusion Matrix'!$I$138:$R$138</c:f>
              <c:numCache>
                <c:formatCode>General</c:formatCode>
                <c:ptCount val="10"/>
                <c:pt idx="0">
                  <c:v>36.394676668185177</c:v>
                </c:pt>
                <c:pt idx="1">
                  <c:v>62.207099492556409</c:v>
                </c:pt>
                <c:pt idx="2">
                  <c:v>39.453928939997049</c:v>
                </c:pt>
                <c:pt idx="3">
                  <c:v>69.625047361119499</c:v>
                </c:pt>
                <c:pt idx="4">
                  <c:v>12.849937859262658</c:v>
                </c:pt>
                <c:pt idx="5">
                  <c:v>29.931932672759352</c:v>
                </c:pt>
                <c:pt idx="6">
                  <c:v>55.198259187620899</c:v>
                </c:pt>
                <c:pt idx="7">
                  <c:v>30.773846380657528</c:v>
                </c:pt>
                <c:pt idx="8">
                  <c:v>37.962995724605634</c:v>
                </c:pt>
                <c:pt idx="9">
                  <c:v>75.872729443921074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0-433A-956A-8E1E70E8DCE5}"/>
            </c:ext>
          </c:extLst>
        </c:ser>
        <c:ser>
          <c:idx val="3"/>
          <c:order val="3"/>
          <c:tx>
            <c:strRef>
              <c:f>'Models 1.1-1.8_Confusion Matrix'!$E$139:$H$139</c:f>
              <c:strCache>
                <c:ptCount val="4"/>
                <c:pt idx="0">
                  <c:v>Model 1.4a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'Models 1.1-1.8_Confusion Matrix'!$I$134:$R$134</c:f>
              <c:strCache>
                <c:ptCount val="10"/>
                <c:pt idx="0">
                  <c:v>speed limit 20</c:v>
                </c:pt>
                <c:pt idx="1">
                  <c:v>speed limit 30</c:v>
                </c:pt>
                <c:pt idx="2">
                  <c:v>speed limit 50</c:v>
                </c:pt>
                <c:pt idx="3">
                  <c:v>speed limit 60</c:v>
                </c:pt>
                <c:pt idx="4">
                  <c:v>speed limit 70</c:v>
                </c:pt>
                <c:pt idx="5">
                  <c:v>left turn</c:v>
                </c:pt>
                <c:pt idx="6">
                  <c:v>right turn</c:v>
                </c:pt>
                <c:pt idx="7">
                  <c:v>beware pedestrian crossing</c:v>
                </c:pt>
                <c:pt idx="8">
                  <c:v>beware children</c:v>
                </c:pt>
                <c:pt idx="9">
                  <c:v>beware cycle route ahead</c:v>
                </c:pt>
              </c:strCache>
            </c:strRef>
          </c:cat>
          <c:val>
            <c:numRef>
              <c:f>'Models 1.1-1.8_Confusion Matrix'!$I$139:$R$139</c:f>
              <c:numCache>
                <c:formatCode>General</c:formatCode>
                <c:ptCount val="10"/>
                <c:pt idx="0">
                  <c:v>36.394676668185177</c:v>
                </c:pt>
                <c:pt idx="1">
                  <c:v>62.207099492556409</c:v>
                </c:pt>
                <c:pt idx="2">
                  <c:v>39.453928939997049</c:v>
                </c:pt>
                <c:pt idx="3">
                  <c:v>69.625047361119499</c:v>
                </c:pt>
                <c:pt idx="4">
                  <c:v>12.849937859262658</c:v>
                </c:pt>
                <c:pt idx="5">
                  <c:v>29.931932672759352</c:v>
                </c:pt>
                <c:pt idx="6">
                  <c:v>55.198259187620899</c:v>
                </c:pt>
                <c:pt idx="7">
                  <c:v>30.773993808049539</c:v>
                </c:pt>
                <c:pt idx="8">
                  <c:v>37.962995724605634</c:v>
                </c:pt>
                <c:pt idx="9">
                  <c:v>75.872729443921074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0-433A-956A-8E1E70E8DCE5}"/>
            </c:ext>
          </c:extLst>
        </c:ser>
        <c:ser>
          <c:idx val="4"/>
          <c:order val="4"/>
          <c:tx>
            <c:strRef>
              <c:f>'Models 1.1-1.8_Confusion Matrix'!$E$140:$H$140</c:f>
              <c:strCache>
                <c:ptCount val="4"/>
                <c:pt idx="0">
                  <c:v>Model 1.5a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'Models 1.1-1.8_Confusion Matrix'!$I$134:$R$134</c:f>
              <c:strCache>
                <c:ptCount val="10"/>
                <c:pt idx="0">
                  <c:v>speed limit 20</c:v>
                </c:pt>
                <c:pt idx="1">
                  <c:v>speed limit 30</c:v>
                </c:pt>
                <c:pt idx="2">
                  <c:v>speed limit 50</c:v>
                </c:pt>
                <c:pt idx="3">
                  <c:v>speed limit 60</c:v>
                </c:pt>
                <c:pt idx="4">
                  <c:v>speed limit 70</c:v>
                </c:pt>
                <c:pt idx="5">
                  <c:v>left turn</c:v>
                </c:pt>
                <c:pt idx="6">
                  <c:v>right turn</c:v>
                </c:pt>
                <c:pt idx="7">
                  <c:v>beware pedestrian crossing</c:v>
                </c:pt>
                <c:pt idx="8">
                  <c:v>beware children</c:v>
                </c:pt>
                <c:pt idx="9">
                  <c:v>beware cycle route ahead</c:v>
                </c:pt>
              </c:strCache>
            </c:strRef>
          </c:cat>
          <c:val>
            <c:numRef>
              <c:f>'Models 1.1-1.8_Confusion Matrix'!$I$140:$R$140</c:f>
              <c:numCache>
                <c:formatCode>General</c:formatCode>
                <c:ptCount val="10"/>
                <c:pt idx="0">
                  <c:v>36.394676668185177</c:v>
                </c:pt>
                <c:pt idx="1">
                  <c:v>62.207099492556409</c:v>
                </c:pt>
                <c:pt idx="2">
                  <c:v>39.453928939997049</c:v>
                </c:pt>
                <c:pt idx="3">
                  <c:v>69.625047361119499</c:v>
                </c:pt>
                <c:pt idx="4">
                  <c:v>12.849937859262658</c:v>
                </c:pt>
                <c:pt idx="5">
                  <c:v>29.931932672759352</c:v>
                </c:pt>
                <c:pt idx="6">
                  <c:v>55.198259187620899</c:v>
                </c:pt>
                <c:pt idx="7">
                  <c:v>30.773993808049532</c:v>
                </c:pt>
                <c:pt idx="8">
                  <c:v>37.962995724605634</c:v>
                </c:pt>
                <c:pt idx="9">
                  <c:v>75.872729443921074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0-433A-956A-8E1E70E8DCE5}"/>
            </c:ext>
          </c:extLst>
        </c:ser>
        <c:ser>
          <c:idx val="5"/>
          <c:order val="5"/>
          <c:tx>
            <c:strRef>
              <c:f>'Models 1.1-1.8_Confusion Matrix'!$E$141:$H$141</c:f>
              <c:strCache>
                <c:ptCount val="4"/>
                <c:pt idx="0">
                  <c:v>Model 1.6a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'Models 1.1-1.8_Confusion Matrix'!$I$134:$R$134</c:f>
              <c:strCache>
                <c:ptCount val="10"/>
                <c:pt idx="0">
                  <c:v>speed limit 20</c:v>
                </c:pt>
                <c:pt idx="1">
                  <c:v>speed limit 30</c:v>
                </c:pt>
                <c:pt idx="2">
                  <c:v>speed limit 50</c:v>
                </c:pt>
                <c:pt idx="3">
                  <c:v>speed limit 60</c:v>
                </c:pt>
                <c:pt idx="4">
                  <c:v>speed limit 70</c:v>
                </c:pt>
                <c:pt idx="5">
                  <c:v>left turn</c:v>
                </c:pt>
                <c:pt idx="6">
                  <c:v>right turn</c:v>
                </c:pt>
                <c:pt idx="7">
                  <c:v>beware pedestrian crossing</c:v>
                </c:pt>
                <c:pt idx="8">
                  <c:v>beware children</c:v>
                </c:pt>
                <c:pt idx="9">
                  <c:v>beware cycle route ahead</c:v>
                </c:pt>
              </c:strCache>
            </c:strRef>
          </c:cat>
          <c:val>
            <c:numRef>
              <c:f>'Models 1.1-1.8_Confusion Matrix'!$I$141:$R$141</c:f>
              <c:numCache>
                <c:formatCode>General</c:formatCode>
                <c:ptCount val="10"/>
                <c:pt idx="0">
                  <c:v>36.394676668185177</c:v>
                </c:pt>
                <c:pt idx="1">
                  <c:v>62.207099492556409</c:v>
                </c:pt>
                <c:pt idx="2">
                  <c:v>39.453928939997049</c:v>
                </c:pt>
                <c:pt idx="3">
                  <c:v>69.65546218487394</c:v>
                </c:pt>
                <c:pt idx="4">
                  <c:v>12.878667256376236</c:v>
                </c:pt>
                <c:pt idx="5">
                  <c:v>29.931932672759352</c:v>
                </c:pt>
                <c:pt idx="6">
                  <c:v>55.198259187620899</c:v>
                </c:pt>
                <c:pt idx="7">
                  <c:v>30.77389174980355</c:v>
                </c:pt>
                <c:pt idx="8">
                  <c:v>37.962995724605634</c:v>
                </c:pt>
                <c:pt idx="9">
                  <c:v>75.872729443921074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F0-433A-956A-8E1E70E8DCE5}"/>
            </c:ext>
          </c:extLst>
        </c:ser>
        <c:ser>
          <c:idx val="6"/>
          <c:order val="6"/>
          <c:tx>
            <c:strRef>
              <c:f>'Models 1.1-1.8_Confusion Matrix'!$E$142:$H$142</c:f>
              <c:strCache>
                <c:ptCount val="4"/>
                <c:pt idx="0">
                  <c:v>Model 1.7a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'Models 1.1-1.8_Confusion Matrix'!$I$134:$R$134</c:f>
              <c:strCache>
                <c:ptCount val="10"/>
                <c:pt idx="0">
                  <c:v>speed limit 20</c:v>
                </c:pt>
                <c:pt idx="1">
                  <c:v>speed limit 30</c:v>
                </c:pt>
                <c:pt idx="2">
                  <c:v>speed limit 50</c:v>
                </c:pt>
                <c:pt idx="3">
                  <c:v>speed limit 60</c:v>
                </c:pt>
                <c:pt idx="4">
                  <c:v>speed limit 70</c:v>
                </c:pt>
                <c:pt idx="5">
                  <c:v>left turn</c:v>
                </c:pt>
                <c:pt idx="6">
                  <c:v>right turn</c:v>
                </c:pt>
                <c:pt idx="7">
                  <c:v>beware pedestrian crossing</c:v>
                </c:pt>
                <c:pt idx="8">
                  <c:v>beware children</c:v>
                </c:pt>
                <c:pt idx="9">
                  <c:v>beware cycle route ahead</c:v>
                </c:pt>
              </c:strCache>
            </c:strRef>
          </c:cat>
          <c:val>
            <c:numRef>
              <c:f>'Models 1.1-1.8_Confusion Matrix'!$I$142:$R$142</c:f>
              <c:numCache>
                <c:formatCode>General</c:formatCode>
                <c:ptCount val="10"/>
                <c:pt idx="0">
                  <c:v>36.394676668185177</c:v>
                </c:pt>
                <c:pt idx="1">
                  <c:v>62.207099492556409</c:v>
                </c:pt>
                <c:pt idx="2">
                  <c:v>39.453928939997049</c:v>
                </c:pt>
                <c:pt idx="3">
                  <c:v>69.625047361119499</c:v>
                </c:pt>
                <c:pt idx="4">
                  <c:v>12.849937859262658</c:v>
                </c:pt>
                <c:pt idx="5">
                  <c:v>29.931932672759352</c:v>
                </c:pt>
                <c:pt idx="6">
                  <c:v>55.198259187620899</c:v>
                </c:pt>
                <c:pt idx="7">
                  <c:v>30.774039177412909</c:v>
                </c:pt>
                <c:pt idx="8">
                  <c:v>37.962995724605634</c:v>
                </c:pt>
                <c:pt idx="9">
                  <c:v>75.872729443921074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F0-433A-956A-8E1E70E8DCE5}"/>
            </c:ext>
          </c:extLst>
        </c:ser>
        <c:ser>
          <c:idx val="7"/>
          <c:order val="7"/>
          <c:tx>
            <c:strRef>
              <c:f>'Models 1.1-1.8_Confusion Matrix'!$E$143:$H$143</c:f>
              <c:strCache>
                <c:ptCount val="4"/>
                <c:pt idx="0">
                  <c:v>Model 1.8a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'Models 1.1-1.8_Confusion Matrix'!$I$134:$R$134</c:f>
              <c:strCache>
                <c:ptCount val="10"/>
                <c:pt idx="0">
                  <c:v>speed limit 20</c:v>
                </c:pt>
                <c:pt idx="1">
                  <c:v>speed limit 30</c:v>
                </c:pt>
                <c:pt idx="2">
                  <c:v>speed limit 50</c:v>
                </c:pt>
                <c:pt idx="3">
                  <c:v>speed limit 60</c:v>
                </c:pt>
                <c:pt idx="4">
                  <c:v>speed limit 70</c:v>
                </c:pt>
                <c:pt idx="5">
                  <c:v>left turn</c:v>
                </c:pt>
                <c:pt idx="6">
                  <c:v>right turn</c:v>
                </c:pt>
                <c:pt idx="7">
                  <c:v>beware pedestrian crossing</c:v>
                </c:pt>
                <c:pt idx="8">
                  <c:v>beware children</c:v>
                </c:pt>
                <c:pt idx="9">
                  <c:v>beware cycle route ahead</c:v>
                </c:pt>
              </c:strCache>
            </c:strRef>
          </c:cat>
          <c:val>
            <c:numRef>
              <c:f>'Models 1.1-1.8_Confusion Matrix'!$I$143:$R$143</c:f>
              <c:numCache>
                <c:formatCode>General</c:formatCode>
                <c:ptCount val="10"/>
                <c:pt idx="0">
                  <c:v>36.394676668185177</c:v>
                </c:pt>
                <c:pt idx="1">
                  <c:v>62.207099492556409</c:v>
                </c:pt>
                <c:pt idx="2">
                  <c:v>39.453928939997049</c:v>
                </c:pt>
                <c:pt idx="3">
                  <c:v>69.624944714728002</c:v>
                </c:pt>
                <c:pt idx="4">
                  <c:v>12.871571765337219</c:v>
                </c:pt>
                <c:pt idx="5">
                  <c:v>29.931932672759352</c:v>
                </c:pt>
                <c:pt idx="6">
                  <c:v>55.198259187620899</c:v>
                </c:pt>
                <c:pt idx="7">
                  <c:v>30.774039177412909</c:v>
                </c:pt>
                <c:pt idx="8">
                  <c:v>37.962995724605634</c:v>
                </c:pt>
                <c:pt idx="9">
                  <c:v>75.872729443921074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F0-433A-956A-8E1E70E8DCE5}"/>
            </c:ext>
          </c:extLst>
        </c:ser>
        <c:ser>
          <c:idx val="8"/>
          <c:order val="8"/>
          <c:tx>
            <c:strRef>
              <c:f>'Models 1.1-1.8_Confusion Matrix'!$E$144:$H$144</c:f>
              <c:strCache>
                <c:ptCount val="4"/>
                <c:pt idx="0">
                  <c:v>All Models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'Models 1.1-1.8_Confusion Matrix'!$I$144:$R$144</c:f>
              <c:numCache>
                <c:formatCode>General</c:formatCode>
                <c:ptCount val="10"/>
                <c:pt idx="0">
                  <c:v>37.389601713851327</c:v>
                </c:pt>
                <c:pt idx="1">
                  <c:v>61.192416668586304</c:v>
                </c:pt>
                <c:pt idx="2">
                  <c:v>39.349363064661027</c:v>
                </c:pt>
                <c:pt idx="3">
                  <c:v>70.862666144525576</c:v>
                </c:pt>
                <c:pt idx="4">
                  <c:v>10.85140632558568</c:v>
                </c:pt>
                <c:pt idx="5">
                  <c:v>30.170104351431672</c:v>
                </c:pt>
                <c:pt idx="6">
                  <c:v>55.957761857593702</c:v>
                </c:pt>
                <c:pt idx="7">
                  <c:v>31.860404045057706</c:v>
                </c:pt>
                <c:pt idx="8">
                  <c:v>40.277975628296971</c:v>
                </c:pt>
                <c:pt idx="9">
                  <c:v>72.368127893851778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F-4F09-9C6B-167B6A76B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006496"/>
        <c:axId val="1550022720"/>
      </c:barChart>
      <c:catAx>
        <c:axId val="62100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</a:t>
                </a:r>
                <a:r>
                  <a:rPr lang="en-GB" baseline="0"/>
                  <a:t>: description of sign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22720"/>
        <c:crosses val="autoZero"/>
        <c:auto val="1"/>
        <c:lblAlgn val="ctr"/>
        <c:lblOffset val="100"/>
        <c:noMultiLvlLbl val="0"/>
      </c:catAx>
      <c:valAx>
        <c:axId val="15500227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0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that instances are most likely to be incorrectly classified 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'Models 1.1-1.8_Confusion Matrix'!$Y$168</c:f>
              <c:strCache>
                <c:ptCount val="1"/>
                <c:pt idx="0">
                  <c:v>speed limit 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'Models 1.1-1.8_Confusion Matrix'!$T$170:$W$178</c:f>
              <c:multiLvlStrCache>
                <c:ptCount val="9"/>
                <c:lvl/>
                <c:lvl/>
                <c:lvl/>
                <c:lvl>
                  <c:pt idx="0">
                    <c:v>Model 1.1a</c:v>
                  </c:pt>
                  <c:pt idx="1">
                    <c:v>Model 1.2a</c:v>
                  </c:pt>
                  <c:pt idx="2">
                    <c:v>Model 1.3a</c:v>
                  </c:pt>
                  <c:pt idx="3">
                    <c:v>Model 1.4a</c:v>
                  </c:pt>
                  <c:pt idx="4">
                    <c:v>Model 1.5a</c:v>
                  </c:pt>
                  <c:pt idx="5">
                    <c:v>Model 1.6a</c:v>
                  </c:pt>
                  <c:pt idx="6">
                    <c:v>Model 1.7a</c:v>
                  </c:pt>
                  <c:pt idx="7">
                    <c:v>Model 1.8a</c:v>
                  </c:pt>
                  <c:pt idx="8">
                    <c:v>All Models</c:v>
                  </c:pt>
                </c:lvl>
              </c:multiLvlStrCache>
            </c:multiLvlStrRef>
          </c:cat>
          <c:val>
            <c:numRef>
              <c:f>'Models 1.1-1.8_Confusion Matrix'!$Y$170:$Y$178</c:f>
              <c:numCache>
                <c:formatCode>0%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0-4EE7-A364-E276EAA5718B}"/>
            </c:ext>
          </c:extLst>
        </c:ser>
        <c:ser>
          <c:idx val="2"/>
          <c:order val="2"/>
          <c:tx>
            <c:strRef>
              <c:f>'Models 1.1-1.8_Confusion Matrix'!$Z$168</c:f>
              <c:strCache>
                <c:ptCount val="1"/>
                <c:pt idx="0">
                  <c:v>speed limit 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'Models 1.1-1.8_Confusion Matrix'!$T$170:$W$178</c:f>
              <c:multiLvlStrCache>
                <c:ptCount val="9"/>
                <c:lvl/>
                <c:lvl/>
                <c:lvl/>
                <c:lvl>
                  <c:pt idx="0">
                    <c:v>Model 1.1a</c:v>
                  </c:pt>
                  <c:pt idx="1">
                    <c:v>Model 1.2a</c:v>
                  </c:pt>
                  <c:pt idx="2">
                    <c:v>Model 1.3a</c:v>
                  </c:pt>
                  <c:pt idx="3">
                    <c:v>Model 1.4a</c:v>
                  </c:pt>
                  <c:pt idx="4">
                    <c:v>Model 1.5a</c:v>
                  </c:pt>
                  <c:pt idx="5">
                    <c:v>Model 1.6a</c:v>
                  </c:pt>
                  <c:pt idx="6">
                    <c:v>Model 1.7a</c:v>
                  </c:pt>
                  <c:pt idx="7">
                    <c:v>Model 1.8a</c:v>
                  </c:pt>
                  <c:pt idx="8">
                    <c:v>All Models</c:v>
                  </c:pt>
                </c:lvl>
              </c:multiLvlStrCache>
            </c:multiLvlStrRef>
          </c:cat>
          <c:val>
            <c:numRef>
              <c:f>'Models 1.1-1.8_Confusion Matrix'!$Z$170:$Z$178</c:f>
              <c:numCache>
                <c:formatCode>0%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40-4EE7-A364-E276EAA5718B}"/>
            </c:ext>
          </c:extLst>
        </c:ser>
        <c:ser>
          <c:idx val="3"/>
          <c:order val="3"/>
          <c:tx>
            <c:strRef>
              <c:f>'Models 1.1-1.8_Confusion Matrix'!$AA$168</c:f>
              <c:strCache>
                <c:ptCount val="1"/>
                <c:pt idx="0">
                  <c:v>speed limit 60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'Models 1.1-1.8_Confusion Matrix'!$T$170:$W$178</c:f>
              <c:multiLvlStrCache>
                <c:ptCount val="9"/>
                <c:lvl/>
                <c:lvl/>
                <c:lvl/>
                <c:lvl>
                  <c:pt idx="0">
                    <c:v>Model 1.1a</c:v>
                  </c:pt>
                  <c:pt idx="1">
                    <c:v>Model 1.2a</c:v>
                  </c:pt>
                  <c:pt idx="2">
                    <c:v>Model 1.3a</c:v>
                  </c:pt>
                  <c:pt idx="3">
                    <c:v>Model 1.4a</c:v>
                  </c:pt>
                  <c:pt idx="4">
                    <c:v>Model 1.5a</c:v>
                  </c:pt>
                  <c:pt idx="5">
                    <c:v>Model 1.6a</c:v>
                  </c:pt>
                  <c:pt idx="6">
                    <c:v>Model 1.7a</c:v>
                  </c:pt>
                  <c:pt idx="7">
                    <c:v>Model 1.8a</c:v>
                  </c:pt>
                  <c:pt idx="8">
                    <c:v>All Models</c:v>
                  </c:pt>
                </c:lvl>
              </c:multiLvlStrCache>
            </c:multiLvlStrRef>
          </c:cat>
          <c:val>
            <c:numRef>
              <c:f>'Models 1.1-1.8_Confusion Matrix'!$AA$170:$AA$178</c:f>
              <c:numCache>
                <c:formatCode>0%</c:formatCode>
                <c:ptCount val="9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40-4EE7-A364-E276EAA5718B}"/>
            </c:ext>
          </c:extLst>
        </c:ser>
        <c:ser>
          <c:idx val="6"/>
          <c:order val="6"/>
          <c:tx>
            <c:strRef>
              <c:f>'Models 1.1-1.8_Confusion Matrix'!$AD$168</c:f>
              <c:strCache>
                <c:ptCount val="1"/>
                <c:pt idx="0">
                  <c:v>right turn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'Models 1.1-1.8_Confusion Matrix'!$T$170:$W$178</c:f>
              <c:multiLvlStrCache>
                <c:ptCount val="9"/>
                <c:lvl/>
                <c:lvl/>
                <c:lvl/>
                <c:lvl>
                  <c:pt idx="0">
                    <c:v>Model 1.1a</c:v>
                  </c:pt>
                  <c:pt idx="1">
                    <c:v>Model 1.2a</c:v>
                  </c:pt>
                  <c:pt idx="2">
                    <c:v>Model 1.3a</c:v>
                  </c:pt>
                  <c:pt idx="3">
                    <c:v>Model 1.4a</c:v>
                  </c:pt>
                  <c:pt idx="4">
                    <c:v>Model 1.5a</c:v>
                  </c:pt>
                  <c:pt idx="5">
                    <c:v>Model 1.6a</c:v>
                  </c:pt>
                  <c:pt idx="6">
                    <c:v>Model 1.7a</c:v>
                  </c:pt>
                  <c:pt idx="7">
                    <c:v>Model 1.8a</c:v>
                  </c:pt>
                  <c:pt idx="8">
                    <c:v>All Models</c:v>
                  </c:pt>
                </c:lvl>
              </c:multiLvlStrCache>
            </c:multiLvlStrRef>
          </c:cat>
          <c:val>
            <c:numRef>
              <c:f>'Models 1.1-1.8_Confusion Matrix'!$AD$170:$AD$178</c:f>
              <c:numCache>
                <c:formatCode>0%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40-4EE7-A364-E276EAA5718B}"/>
            </c:ext>
          </c:extLst>
        </c:ser>
        <c:ser>
          <c:idx val="9"/>
          <c:order val="9"/>
          <c:tx>
            <c:strRef>
              <c:f>'Models 1.1-1.8_Confusion Matrix'!$AG$168</c:f>
              <c:strCache>
                <c:ptCount val="1"/>
                <c:pt idx="0">
                  <c:v>beware cycle route ahead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'Models 1.1-1.8_Confusion Matrix'!$T$170:$W$178</c:f>
              <c:multiLvlStrCache>
                <c:ptCount val="9"/>
                <c:lvl/>
                <c:lvl/>
                <c:lvl/>
                <c:lvl>
                  <c:pt idx="0">
                    <c:v>Model 1.1a</c:v>
                  </c:pt>
                  <c:pt idx="1">
                    <c:v>Model 1.2a</c:v>
                  </c:pt>
                  <c:pt idx="2">
                    <c:v>Model 1.3a</c:v>
                  </c:pt>
                  <c:pt idx="3">
                    <c:v>Model 1.4a</c:v>
                  </c:pt>
                  <c:pt idx="4">
                    <c:v>Model 1.5a</c:v>
                  </c:pt>
                  <c:pt idx="5">
                    <c:v>Model 1.6a</c:v>
                  </c:pt>
                  <c:pt idx="6">
                    <c:v>Model 1.7a</c:v>
                  </c:pt>
                  <c:pt idx="7">
                    <c:v>Model 1.8a</c:v>
                  </c:pt>
                  <c:pt idx="8">
                    <c:v>All Models</c:v>
                  </c:pt>
                </c:lvl>
              </c:multiLvlStrCache>
            </c:multiLvlStrRef>
          </c:cat>
          <c:val>
            <c:numRef>
              <c:f>'Models 1.1-1.8_Confusion Matrix'!$AG$170:$AG$178</c:f>
              <c:numCache>
                <c:formatCode>0%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40-4EE7-A364-E276EAA57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0"/>
        <c:axId val="2074128560"/>
        <c:axId val="1172727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'Models 1.1-1.8_Confusion Matrix'!$X$168</c15:sqref>
                        </c15:formulaRef>
                      </c:ext>
                    </c:extLst>
                    <c:strCache>
                      <c:ptCount val="1"/>
                      <c:pt idx="0">
                        <c:v>speed limit 20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'Models 1.1-1.8_Confusion Matrix'!$T$170:$W$178</c15:sqref>
                        </c15:formulaRef>
                      </c:ext>
                    </c:extLst>
                    <c:multiLvlStrCache>
                      <c:ptCount val="9"/>
                      <c:lvl/>
                      <c:lvl/>
                      <c:lvl/>
                      <c:lvl>
                        <c:pt idx="0">
                          <c:v>Model 1.1a</c:v>
                        </c:pt>
                        <c:pt idx="1">
                          <c:v>Model 1.2a</c:v>
                        </c:pt>
                        <c:pt idx="2">
                          <c:v>Model 1.3a</c:v>
                        </c:pt>
                        <c:pt idx="3">
                          <c:v>Model 1.4a</c:v>
                        </c:pt>
                        <c:pt idx="4">
                          <c:v>Model 1.5a</c:v>
                        </c:pt>
                        <c:pt idx="5">
                          <c:v>Model 1.6a</c:v>
                        </c:pt>
                        <c:pt idx="6">
                          <c:v>Model 1.7a</c:v>
                        </c:pt>
                        <c:pt idx="7">
                          <c:v>Model 1.8a</c:v>
                        </c:pt>
                        <c:pt idx="8">
                          <c:v>All Models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'Models 1.1-1.8_Confusion Matrix'!$X$170:$X$178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 formatCode="General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E40-4EE7-A364-E276EAA5718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'Models 1.1-1.8_Confusion Matrix'!$AB$168</c15:sqref>
                        </c15:formulaRef>
                      </c:ext>
                    </c:extLst>
                    <c:strCache>
                      <c:ptCount val="1"/>
                      <c:pt idx="0">
                        <c:v>speed limit 70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'Models 1.1-1.8_Confusion Matrix'!$T$170:$W$178</c15:sqref>
                        </c15:formulaRef>
                      </c:ext>
                    </c:extLst>
                    <c:multiLvlStrCache>
                      <c:ptCount val="9"/>
                      <c:lvl/>
                      <c:lvl/>
                      <c:lvl/>
                      <c:lvl>
                        <c:pt idx="0">
                          <c:v>Model 1.1a</c:v>
                        </c:pt>
                        <c:pt idx="1">
                          <c:v>Model 1.2a</c:v>
                        </c:pt>
                        <c:pt idx="2">
                          <c:v>Model 1.3a</c:v>
                        </c:pt>
                        <c:pt idx="3">
                          <c:v>Model 1.4a</c:v>
                        </c:pt>
                        <c:pt idx="4">
                          <c:v>Model 1.5a</c:v>
                        </c:pt>
                        <c:pt idx="5">
                          <c:v>Model 1.6a</c:v>
                        </c:pt>
                        <c:pt idx="6">
                          <c:v>Model 1.7a</c:v>
                        </c:pt>
                        <c:pt idx="7">
                          <c:v>Model 1.8a</c:v>
                        </c:pt>
                        <c:pt idx="8">
                          <c:v>All Models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'Models 1.1-1.8_Confusion Matrix'!$AB$170:$AB$178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E40-4EE7-A364-E276EAA5718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'Models 1.1-1.8_Confusion Matrix'!$AC$168</c15:sqref>
                        </c15:formulaRef>
                      </c:ext>
                    </c:extLst>
                    <c:strCache>
                      <c:ptCount val="1"/>
                      <c:pt idx="0">
                        <c:v>left turn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'Models 1.1-1.8_Confusion Matrix'!$T$170:$W$178</c15:sqref>
                        </c15:formulaRef>
                      </c:ext>
                    </c:extLst>
                    <c:multiLvlStrCache>
                      <c:ptCount val="9"/>
                      <c:lvl/>
                      <c:lvl/>
                      <c:lvl/>
                      <c:lvl>
                        <c:pt idx="0">
                          <c:v>Model 1.1a</c:v>
                        </c:pt>
                        <c:pt idx="1">
                          <c:v>Model 1.2a</c:v>
                        </c:pt>
                        <c:pt idx="2">
                          <c:v>Model 1.3a</c:v>
                        </c:pt>
                        <c:pt idx="3">
                          <c:v>Model 1.4a</c:v>
                        </c:pt>
                        <c:pt idx="4">
                          <c:v>Model 1.5a</c:v>
                        </c:pt>
                        <c:pt idx="5">
                          <c:v>Model 1.6a</c:v>
                        </c:pt>
                        <c:pt idx="6">
                          <c:v>Model 1.7a</c:v>
                        </c:pt>
                        <c:pt idx="7">
                          <c:v>Model 1.8a</c:v>
                        </c:pt>
                        <c:pt idx="8">
                          <c:v>All Models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'Models 1.1-1.8_Confusion Matrix'!$AC$170:$AC$178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E40-4EE7-A364-E276EAA5718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'Models 1.1-1.8_Confusion Matrix'!$AE$168</c15:sqref>
                        </c15:formulaRef>
                      </c:ext>
                    </c:extLst>
                    <c:strCache>
                      <c:ptCount val="1"/>
                      <c:pt idx="0">
                        <c:v>beware pedestrian crossing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'Models 1.1-1.8_Confusion Matrix'!$T$170:$W$178</c15:sqref>
                        </c15:formulaRef>
                      </c:ext>
                    </c:extLst>
                    <c:multiLvlStrCache>
                      <c:ptCount val="9"/>
                      <c:lvl/>
                      <c:lvl/>
                      <c:lvl/>
                      <c:lvl>
                        <c:pt idx="0">
                          <c:v>Model 1.1a</c:v>
                        </c:pt>
                        <c:pt idx="1">
                          <c:v>Model 1.2a</c:v>
                        </c:pt>
                        <c:pt idx="2">
                          <c:v>Model 1.3a</c:v>
                        </c:pt>
                        <c:pt idx="3">
                          <c:v>Model 1.4a</c:v>
                        </c:pt>
                        <c:pt idx="4">
                          <c:v>Model 1.5a</c:v>
                        </c:pt>
                        <c:pt idx="5">
                          <c:v>Model 1.6a</c:v>
                        </c:pt>
                        <c:pt idx="6">
                          <c:v>Model 1.7a</c:v>
                        </c:pt>
                        <c:pt idx="7">
                          <c:v>Model 1.8a</c:v>
                        </c:pt>
                        <c:pt idx="8">
                          <c:v>All Models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'Models 1.1-1.8_Confusion Matrix'!$AE$170:$AE$178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E40-4EE7-A364-E276EAA5718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'Models 1.1-1.8_Confusion Matrix'!$AF$168</c15:sqref>
                        </c15:formulaRef>
                      </c:ext>
                    </c:extLst>
                    <c:strCache>
                      <c:ptCount val="1"/>
                      <c:pt idx="0">
                        <c:v>beware children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'Models 1.1-1.8_Confusion Matrix'!$T$170:$W$178</c15:sqref>
                        </c15:formulaRef>
                      </c:ext>
                    </c:extLst>
                    <c:multiLvlStrCache>
                      <c:ptCount val="9"/>
                      <c:lvl/>
                      <c:lvl/>
                      <c:lvl/>
                      <c:lvl>
                        <c:pt idx="0">
                          <c:v>Model 1.1a</c:v>
                        </c:pt>
                        <c:pt idx="1">
                          <c:v>Model 1.2a</c:v>
                        </c:pt>
                        <c:pt idx="2">
                          <c:v>Model 1.3a</c:v>
                        </c:pt>
                        <c:pt idx="3">
                          <c:v>Model 1.4a</c:v>
                        </c:pt>
                        <c:pt idx="4">
                          <c:v>Model 1.5a</c:v>
                        </c:pt>
                        <c:pt idx="5">
                          <c:v>Model 1.6a</c:v>
                        </c:pt>
                        <c:pt idx="6">
                          <c:v>Model 1.7a</c:v>
                        </c:pt>
                        <c:pt idx="7">
                          <c:v>Model 1.8a</c:v>
                        </c:pt>
                        <c:pt idx="8">
                          <c:v>All Models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'Models 1.1-1.8_Confusion Matrix'!$AF$170:$AF$178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E40-4EE7-A364-E276EAA5718B}"/>
                  </c:ext>
                </c:extLst>
              </c15:ser>
            </c15:filteredBarSeries>
          </c:ext>
        </c:extLst>
      </c:barChart>
      <c:catAx>
        <c:axId val="207412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27168"/>
        <c:crosses val="autoZero"/>
        <c:auto val="1"/>
        <c:lblAlgn val="ctr"/>
        <c:lblOffset val="100"/>
        <c:noMultiLvlLbl val="0"/>
      </c:catAx>
      <c:valAx>
        <c:axId val="1172727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2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Correctly Classified by Class by</a:t>
            </a:r>
            <a:r>
              <a:rPr lang="en-GB" baseline="0"/>
              <a:t>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'Models 1.1-1.8_Confusion Matrix'!$I$134</c:f>
              <c:strCache>
                <c:ptCount val="1"/>
                <c:pt idx="0">
                  <c:v>speed limit 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'Models 1.1-1.8_Confusion Matrix'!$E$136:$H$144</c:f>
              <c:multiLvlStrCache>
                <c:ptCount val="9"/>
                <c:lvl/>
                <c:lvl/>
                <c:lvl/>
                <c:lvl>
                  <c:pt idx="0">
                    <c:v>Model 1.1a</c:v>
                  </c:pt>
                  <c:pt idx="1">
                    <c:v>Model 1.2a</c:v>
                  </c:pt>
                  <c:pt idx="2">
                    <c:v>Model 1.3a</c:v>
                  </c:pt>
                  <c:pt idx="3">
                    <c:v>Model 1.4a</c:v>
                  </c:pt>
                  <c:pt idx="4">
                    <c:v>Model 1.5a</c:v>
                  </c:pt>
                  <c:pt idx="5">
                    <c:v>Model 1.6a</c:v>
                  </c:pt>
                  <c:pt idx="6">
                    <c:v>Model 1.7a</c:v>
                  </c:pt>
                  <c:pt idx="7">
                    <c:v>Model 1.8a</c:v>
                  </c:pt>
                  <c:pt idx="8">
                    <c:v>All Models</c:v>
                  </c:pt>
                </c:lvl>
              </c:multiLvlStrCache>
            </c:multiLvlStrRef>
          </c:cat>
          <c:val>
            <c:numRef>
              <c:f>'Models 1.1-1.8_Confusion Matrix'!$I$136:$I$144</c:f>
              <c:numCache>
                <c:formatCode>General</c:formatCode>
                <c:ptCount val="9"/>
                <c:pt idx="0">
                  <c:v>40.680557336977749</c:v>
                </c:pt>
                <c:pt idx="1">
                  <c:v>40.068200313727345</c:v>
                </c:pt>
                <c:pt idx="2">
                  <c:v>36.394676668185177</c:v>
                </c:pt>
                <c:pt idx="3">
                  <c:v>36.394676668185177</c:v>
                </c:pt>
                <c:pt idx="4">
                  <c:v>36.394676668185177</c:v>
                </c:pt>
                <c:pt idx="5">
                  <c:v>36.394676668185177</c:v>
                </c:pt>
                <c:pt idx="6">
                  <c:v>36.394676668185177</c:v>
                </c:pt>
                <c:pt idx="7">
                  <c:v>36.394676668185177</c:v>
                </c:pt>
                <c:pt idx="8">
                  <c:v>37.389601713851327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F-41B1-A160-DEBEA83EE5B6}"/>
            </c:ext>
          </c:extLst>
        </c:ser>
        <c:ser>
          <c:idx val="1"/>
          <c:order val="1"/>
          <c:tx>
            <c:strRef>
              <c:f>'Models 1.1-1.8_Confusion Matrix'!$J$134</c:f>
              <c:strCache>
                <c:ptCount val="1"/>
                <c:pt idx="0">
                  <c:v>speed limit 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'Models 1.1-1.8_Confusion Matrix'!$E$136:$H$144</c:f>
              <c:multiLvlStrCache>
                <c:ptCount val="9"/>
                <c:lvl/>
                <c:lvl/>
                <c:lvl/>
                <c:lvl>
                  <c:pt idx="0">
                    <c:v>Model 1.1a</c:v>
                  </c:pt>
                  <c:pt idx="1">
                    <c:v>Model 1.2a</c:v>
                  </c:pt>
                  <c:pt idx="2">
                    <c:v>Model 1.3a</c:v>
                  </c:pt>
                  <c:pt idx="3">
                    <c:v>Model 1.4a</c:v>
                  </c:pt>
                  <c:pt idx="4">
                    <c:v>Model 1.5a</c:v>
                  </c:pt>
                  <c:pt idx="5">
                    <c:v>Model 1.6a</c:v>
                  </c:pt>
                  <c:pt idx="6">
                    <c:v>Model 1.7a</c:v>
                  </c:pt>
                  <c:pt idx="7">
                    <c:v>Model 1.8a</c:v>
                  </c:pt>
                  <c:pt idx="8">
                    <c:v>All Models</c:v>
                  </c:pt>
                </c:lvl>
              </c:multiLvlStrCache>
            </c:multiLvlStrRef>
          </c:cat>
          <c:val>
            <c:numRef>
              <c:f>'Models 1.1-1.8_Confusion Matrix'!$J$136:$J$144</c:f>
              <c:numCache>
                <c:formatCode>General</c:formatCode>
                <c:ptCount val="9"/>
                <c:pt idx="0">
                  <c:v>57.837938248289468</c:v>
                </c:pt>
                <c:pt idx="1">
                  <c:v>58.455698068701146</c:v>
                </c:pt>
                <c:pt idx="2">
                  <c:v>62.207099492556409</c:v>
                </c:pt>
                <c:pt idx="3">
                  <c:v>62.207099492556409</c:v>
                </c:pt>
                <c:pt idx="4">
                  <c:v>62.207099492556409</c:v>
                </c:pt>
                <c:pt idx="5">
                  <c:v>62.207099492556409</c:v>
                </c:pt>
                <c:pt idx="6">
                  <c:v>62.207099492556409</c:v>
                </c:pt>
                <c:pt idx="7">
                  <c:v>62.207099492556409</c:v>
                </c:pt>
                <c:pt idx="8">
                  <c:v>61.192416668586304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F-41B1-A160-DEBEA83EE5B6}"/>
            </c:ext>
          </c:extLst>
        </c:ser>
        <c:ser>
          <c:idx val="2"/>
          <c:order val="2"/>
          <c:tx>
            <c:strRef>
              <c:f>'Models 1.1-1.8_Confusion Matrix'!$K$134</c:f>
              <c:strCache>
                <c:ptCount val="1"/>
                <c:pt idx="0">
                  <c:v>speed limit 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'Models 1.1-1.8_Confusion Matrix'!$E$136:$H$144</c:f>
              <c:multiLvlStrCache>
                <c:ptCount val="9"/>
                <c:lvl/>
                <c:lvl/>
                <c:lvl/>
                <c:lvl>
                  <c:pt idx="0">
                    <c:v>Model 1.1a</c:v>
                  </c:pt>
                  <c:pt idx="1">
                    <c:v>Model 1.2a</c:v>
                  </c:pt>
                  <c:pt idx="2">
                    <c:v>Model 1.3a</c:v>
                  </c:pt>
                  <c:pt idx="3">
                    <c:v>Model 1.4a</c:v>
                  </c:pt>
                  <c:pt idx="4">
                    <c:v>Model 1.5a</c:v>
                  </c:pt>
                  <c:pt idx="5">
                    <c:v>Model 1.6a</c:v>
                  </c:pt>
                  <c:pt idx="6">
                    <c:v>Model 1.7a</c:v>
                  </c:pt>
                  <c:pt idx="7">
                    <c:v>Model 1.8a</c:v>
                  </c:pt>
                  <c:pt idx="8">
                    <c:v>All Models</c:v>
                  </c:pt>
                </c:lvl>
              </c:multiLvlStrCache>
            </c:multiLvlStrRef>
          </c:cat>
          <c:val>
            <c:numRef>
              <c:f>'Models 1.1-1.8_Confusion Matrix'!$K$136:$K$144</c:f>
              <c:numCache>
                <c:formatCode>General</c:formatCode>
                <c:ptCount val="9"/>
                <c:pt idx="0">
                  <c:v>37.885835344485706</c:v>
                </c:pt>
                <c:pt idx="1">
                  <c:v>40.184048627522664</c:v>
                </c:pt>
                <c:pt idx="2">
                  <c:v>39.453928939997049</c:v>
                </c:pt>
                <c:pt idx="3">
                  <c:v>39.453928939997049</c:v>
                </c:pt>
                <c:pt idx="4">
                  <c:v>39.453928939997049</c:v>
                </c:pt>
                <c:pt idx="5">
                  <c:v>39.453928939997049</c:v>
                </c:pt>
                <c:pt idx="6">
                  <c:v>39.453928939997049</c:v>
                </c:pt>
                <c:pt idx="7">
                  <c:v>39.453928939997049</c:v>
                </c:pt>
                <c:pt idx="8">
                  <c:v>39.349363064661027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F-41B1-A160-DEBEA83EE5B6}"/>
            </c:ext>
          </c:extLst>
        </c:ser>
        <c:ser>
          <c:idx val="3"/>
          <c:order val="3"/>
          <c:tx>
            <c:strRef>
              <c:f>'Models 1.1-1.8_Confusion Matrix'!$L$134</c:f>
              <c:strCache>
                <c:ptCount val="1"/>
                <c:pt idx="0">
                  <c:v>speed limit 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'Models 1.1-1.8_Confusion Matrix'!$E$136:$H$144</c:f>
              <c:multiLvlStrCache>
                <c:ptCount val="9"/>
                <c:lvl/>
                <c:lvl/>
                <c:lvl/>
                <c:lvl>
                  <c:pt idx="0">
                    <c:v>Model 1.1a</c:v>
                  </c:pt>
                  <c:pt idx="1">
                    <c:v>Model 1.2a</c:v>
                  </c:pt>
                  <c:pt idx="2">
                    <c:v>Model 1.3a</c:v>
                  </c:pt>
                  <c:pt idx="3">
                    <c:v>Model 1.4a</c:v>
                  </c:pt>
                  <c:pt idx="4">
                    <c:v>Model 1.5a</c:v>
                  </c:pt>
                  <c:pt idx="5">
                    <c:v>Model 1.6a</c:v>
                  </c:pt>
                  <c:pt idx="6">
                    <c:v>Model 1.7a</c:v>
                  </c:pt>
                  <c:pt idx="7">
                    <c:v>Model 1.8a</c:v>
                  </c:pt>
                  <c:pt idx="8">
                    <c:v>All Models</c:v>
                  </c:pt>
                </c:lvl>
              </c:multiLvlStrCache>
            </c:multiLvlStrRef>
          </c:cat>
          <c:val>
            <c:numRef>
              <c:f>'Models 1.1-1.8_Confusion Matrix'!$L$136:$L$144</c:f>
              <c:numCache>
                <c:formatCode>General</c:formatCode>
                <c:ptCount val="9"/>
                <c:pt idx="0">
                  <c:v>74.387106570995982</c:v>
                </c:pt>
                <c:pt idx="1">
                  <c:v>74.731314370295237</c:v>
                </c:pt>
                <c:pt idx="2">
                  <c:v>69.625047361119499</c:v>
                </c:pt>
                <c:pt idx="3">
                  <c:v>69.625047361119499</c:v>
                </c:pt>
                <c:pt idx="4">
                  <c:v>69.625047361119499</c:v>
                </c:pt>
                <c:pt idx="5">
                  <c:v>69.65546218487394</c:v>
                </c:pt>
                <c:pt idx="6">
                  <c:v>69.625047361119499</c:v>
                </c:pt>
                <c:pt idx="7">
                  <c:v>69.624944714728002</c:v>
                </c:pt>
                <c:pt idx="8">
                  <c:v>70.862666144525576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F-41B1-A160-DEBEA83EE5B6}"/>
            </c:ext>
          </c:extLst>
        </c:ser>
        <c:ser>
          <c:idx val="4"/>
          <c:order val="4"/>
          <c:tx>
            <c:strRef>
              <c:f>'Models 1.1-1.8_Confusion Matrix'!$M$134</c:f>
              <c:strCache>
                <c:ptCount val="1"/>
                <c:pt idx="0">
                  <c:v>speed limit 70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'Models 1.1-1.8_Confusion Matrix'!$E$136:$H$144</c:f>
              <c:multiLvlStrCache>
                <c:ptCount val="9"/>
                <c:lvl/>
                <c:lvl/>
                <c:lvl/>
                <c:lvl>
                  <c:pt idx="0">
                    <c:v>Model 1.1a</c:v>
                  </c:pt>
                  <c:pt idx="1">
                    <c:v>Model 1.2a</c:v>
                  </c:pt>
                  <c:pt idx="2">
                    <c:v>Model 1.3a</c:v>
                  </c:pt>
                  <c:pt idx="3">
                    <c:v>Model 1.4a</c:v>
                  </c:pt>
                  <c:pt idx="4">
                    <c:v>Model 1.5a</c:v>
                  </c:pt>
                  <c:pt idx="5">
                    <c:v>Model 1.6a</c:v>
                  </c:pt>
                  <c:pt idx="6">
                    <c:v>Model 1.7a</c:v>
                  </c:pt>
                  <c:pt idx="7">
                    <c:v>Model 1.8a</c:v>
                  </c:pt>
                  <c:pt idx="8">
                    <c:v>All Models</c:v>
                  </c:pt>
                </c:lvl>
              </c:multiLvlStrCache>
            </c:multiLvlStrRef>
          </c:cat>
          <c:val>
            <c:numRef>
              <c:f>'Models 1.1-1.8_Confusion Matrix'!$M$136:$M$144</c:f>
              <c:numCache>
                <c:formatCode>General</c:formatCode>
                <c:ptCount val="9"/>
                <c:pt idx="0">
                  <c:v>4.8988792536613701</c:v>
                </c:pt>
                <c:pt idx="1">
                  <c:v>4.7619960254043887</c:v>
                </c:pt>
                <c:pt idx="2">
                  <c:v>12.849937859262658</c:v>
                </c:pt>
                <c:pt idx="3">
                  <c:v>12.849937859262658</c:v>
                </c:pt>
                <c:pt idx="4">
                  <c:v>12.849937859262658</c:v>
                </c:pt>
                <c:pt idx="5">
                  <c:v>12.878667256376236</c:v>
                </c:pt>
                <c:pt idx="6">
                  <c:v>12.849937859262658</c:v>
                </c:pt>
                <c:pt idx="7">
                  <c:v>12.871571765337219</c:v>
                </c:pt>
                <c:pt idx="8">
                  <c:v>10.85140632558568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F-41B1-A160-DEBEA83EE5B6}"/>
            </c:ext>
          </c:extLst>
        </c:ser>
        <c:ser>
          <c:idx val="5"/>
          <c:order val="5"/>
          <c:tx>
            <c:strRef>
              <c:f>'Models 1.1-1.8_Confusion Matrix'!$N$134</c:f>
              <c:strCache>
                <c:ptCount val="1"/>
                <c:pt idx="0">
                  <c:v>left turn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'Models 1.1-1.8_Confusion Matrix'!$E$136:$H$144</c:f>
              <c:multiLvlStrCache>
                <c:ptCount val="9"/>
                <c:lvl/>
                <c:lvl/>
                <c:lvl/>
                <c:lvl>
                  <c:pt idx="0">
                    <c:v>Model 1.1a</c:v>
                  </c:pt>
                  <c:pt idx="1">
                    <c:v>Model 1.2a</c:v>
                  </c:pt>
                  <c:pt idx="2">
                    <c:v>Model 1.3a</c:v>
                  </c:pt>
                  <c:pt idx="3">
                    <c:v>Model 1.4a</c:v>
                  </c:pt>
                  <c:pt idx="4">
                    <c:v>Model 1.5a</c:v>
                  </c:pt>
                  <c:pt idx="5">
                    <c:v>Model 1.6a</c:v>
                  </c:pt>
                  <c:pt idx="6">
                    <c:v>Model 1.7a</c:v>
                  </c:pt>
                  <c:pt idx="7">
                    <c:v>Model 1.8a</c:v>
                  </c:pt>
                  <c:pt idx="8">
                    <c:v>All Models</c:v>
                  </c:pt>
                </c:lvl>
              </c:multiLvlStrCache>
            </c:multiLvlStrRef>
          </c:cat>
          <c:val>
            <c:numRef>
              <c:f>'Models 1.1-1.8_Confusion Matrix'!$N$136:$N$144</c:f>
              <c:numCache>
                <c:formatCode>General</c:formatCode>
                <c:ptCount val="9"/>
                <c:pt idx="0">
                  <c:v>31.088354840564413</c:v>
                </c:pt>
                <c:pt idx="1">
                  <c:v>30.680353946813632</c:v>
                </c:pt>
                <c:pt idx="2">
                  <c:v>29.931932672759352</c:v>
                </c:pt>
                <c:pt idx="3">
                  <c:v>29.931932672759352</c:v>
                </c:pt>
                <c:pt idx="4">
                  <c:v>29.931932672759352</c:v>
                </c:pt>
                <c:pt idx="5">
                  <c:v>29.931932672759352</c:v>
                </c:pt>
                <c:pt idx="6">
                  <c:v>29.931932672759352</c:v>
                </c:pt>
                <c:pt idx="7">
                  <c:v>29.931932672759352</c:v>
                </c:pt>
                <c:pt idx="8">
                  <c:v>30.170104351431672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F-41B1-A160-DEBEA83EE5B6}"/>
            </c:ext>
          </c:extLst>
        </c:ser>
        <c:ser>
          <c:idx val="6"/>
          <c:order val="6"/>
          <c:tx>
            <c:strRef>
              <c:f>'Models 1.1-1.8_Confusion Matrix'!$O$134</c:f>
              <c:strCache>
                <c:ptCount val="1"/>
                <c:pt idx="0">
                  <c:v>right turn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'Models 1.1-1.8_Confusion Matrix'!$E$136:$H$144</c:f>
              <c:multiLvlStrCache>
                <c:ptCount val="9"/>
                <c:lvl/>
                <c:lvl/>
                <c:lvl/>
                <c:lvl>
                  <c:pt idx="0">
                    <c:v>Model 1.1a</c:v>
                  </c:pt>
                  <c:pt idx="1">
                    <c:v>Model 1.2a</c:v>
                  </c:pt>
                  <c:pt idx="2">
                    <c:v>Model 1.3a</c:v>
                  </c:pt>
                  <c:pt idx="3">
                    <c:v>Model 1.4a</c:v>
                  </c:pt>
                  <c:pt idx="4">
                    <c:v>Model 1.5a</c:v>
                  </c:pt>
                  <c:pt idx="5">
                    <c:v>Model 1.6a</c:v>
                  </c:pt>
                  <c:pt idx="6">
                    <c:v>Model 1.7a</c:v>
                  </c:pt>
                  <c:pt idx="7">
                    <c:v>Model 1.8a</c:v>
                  </c:pt>
                  <c:pt idx="8">
                    <c:v>All Models</c:v>
                  </c:pt>
                </c:lvl>
              </c:multiLvlStrCache>
            </c:multiLvlStrRef>
          </c:cat>
          <c:val>
            <c:numRef>
              <c:f>'Models 1.1-1.8_Confusion Matrix'!$O$136:$O$144</c:f>
              <c:numCache>
                <c:formatCode>General</c:formatCode>
                <c:ptCount val="9"/>
                <c:pt idx="0">
                  <c:v>58.293736851338863</c:v>
                </c:pt>
                <c:pt idx="1">
                  <c:v>58.174272635466352</c:v>
                </c:pt>
                <c:pt idx="2">
                  <c:v>55.198259187620899</c:v>
                </c:pt>
                <c:pt idx="3">
                  <c:v>55.198259187620899</c:v>
                </c:pt>
                <c:pt idx="4">
                  <c:v>55.198259187620899</c:v>
                </c:pt>
                <c:pt idx="5">
                  <c:v>55.198259187620899</c:v>
                </c:pt>
                <c:pt idx="6">
                  <c:v>55.198259187620899</c:v>
                </c:pt>
                <c:pt idx="7">
                  <c:v>55.198259187620899</c:v>
                </c:pt>
                <c:pt idx="8">
                  <c:v>55.957761857593702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F-41B1-A160-DEBEA83EE5B6}"/>
            </c:ext>
          </c:extLst>
        </c:ser>
        <c:ser>
          <c:idx val="7"/>
          <c:order val="7"/>
          <c:tx>
            <c:strRef>
              <c:f>'Models 1.1-1.8_Confusion Matrix'!$P$134</c:f>
              <c:strCache>
                <c:ptCount val="1"/>
                <c:pt idx="0">
                  <c:v>beware pedestrian crossing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'Models 1.1-1.8_Confusion Matrix'!$E$136:$H$144</c:f>
              <c:multiLvlStrCache>
                <c:ptCount val="9"/>
                <c:lvl/>
                <c:lvl/>
                <c:lvl/>
                <c:lvl>
                  <c:pt idx="0">
                    <c:v>Model 1.1a</c:v>
                  </c:pt>
                  <c:pt idx="1">
                    <c:v>Model 1.2a</c:v>
                  </c:pt>
                  <c:pt idx="2">
                    <c:v>Model 1.3a</c:v>
                  </c:pt>
                  <c:pt idx="3">
                    <c:v>Model 1.4a</c:v>
                  </c:pt>
                  <c:pt idx="4">
                    <c:v>Model 1.5a</c:v>
                  </c:pt>
                  <c:pt idx="5">
                    <c:v>Model 1.6a</c:v>
                  </c:pt>
                  <c:pt idx="6">
                    <c:v>Model 1.7a</c:v>
                  </c:pt>
                  <c:pt idx="7">
                    <c:v>Model 1.8a</c:v>
                  </c:pt>
                  <c:pt idx="8">
                    <c:v>All Models</c:v>
                  </c:pt>
                </c:lvl>
              </c:multiLvlStrCache>
            </c:multiLvlStrRef>
          </c:cat>
          <c:val>
            <c:numRef>
              <c:f>'Models 1.1-1.8_Confusion Matrix'!$P$136:$P$144</c:f>
              <c:numCache>
                <c:formatCode>General</c:formatCode>
                <c:ptCount val="9"/>
                <c:pt idx="0">
                  <c:v>34.940586761020199</c:v>
                </c:pt>
                <c:pt idx="1">
                  <c:v>35.297907409427715</c:v>
                </c:pt>
                <c:pt idx="2">
                  <c:v>30.773846380657528</c:v>
                </c:pt>
                <c:pt idx="3">
                  <c:v>30.773993808049539</c:v>
                </c:pt>
                <c:pt idx="4">
                  <c:v>30.773993808049532</c:v>
                </c:pt>
                <c:pt idx="5">
                  <c:v>30.77389174980355</c:v>
                </c:pt>
                <c:pt idx="6">
                  <c:v>30.774039177412909</c:v>
                </c:pt>
                <c:pt idx="7">
                  <c:v>30.774039177412909</c:v>
                </c:pt>
                <c:pt idx="8">
                  <c:v>31.860404045057706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2F-41B1-A160-DEBEA83EE5B6}"/>
            </c:ext>
          </c:extLst>
        </c:ser>
        <c:ser>
          <c:idx val="8"/>
          <c:order val="8"/>
          <c:tx>
            <c:strRef>
              <c:f>'Models 1.1-1.8_Confusion Matrix'!$Q$134</c:f>
              <c:strCache>
                <c:ptCount val="1"/>
                <c:pt idx="0">
                  <c:v>beware children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'Models 1.1-1.8_Confusion Matrix'!$E$136:$H$144</c:f>
              <c:multiLvlStrCache>
                <c:ptCount val="9"/>
                <c:lvl/>
                <c:lvl/>
                <c:lvl/>
                <c:lvl>
                  <c:pt idx="0">
                    <c:v>Model 1.1a</c:v>
                  </c:pt>
                  <c:pt idx="1">
                    <c:v>Model 1.2a</c:v>
                  </c:pt>
                  <c:pt idx="2">
                    <c:v>Model 1.3a</c:v>
                  </c:pt>
                  <c:pt idx="3">
                    <c:v>Model 1.4a</c:v>
                  </c:pt>
                  <c:pt idx="4">
                    <c:v>Model 1.5a</c:v>
                  </c:pt>
                  <c:pt idx="5">
                    <c:v>Model 1.6a</c:v>
                  </c:pt>
                  <c:pt idx="6">
                    <c:v>Model 1.7a</c:v>
                  </c:pt>
                  <c:pt idx="7">
                    <c:v>Model 1.8a</c:v>
                  </c:pt>
                  <c:pt idx="8">
                    <c:v>All Models</c:v>
                  </c:pt>
                </c:lvl>
              </c:multiLvlStrCache>
            </c:multiLvlStrRef>
          </c:cat>
          <c:val>
            <c:numRef>
              <c:f>'Models 1.1-1.8_Confusion Matrix'!$Q$136:$Q$144</c:f>
              <c:numCache>
                <c:formatCode>General</c:formatCode>
                <c:ptCount val="9"/>
                <c:pt idx="0">
                  <c:v>47.01061477222467</c:v>
                </c:pt>
                <c:pt idx="1">
                  <c:v>47.433801317707967</c:v>
                </c:pt>
                <c:pt idx="2">
                  <c:v>37.962995724605634</c:v>
                </c:pt>
                <c:pt idx="3">
                  <c:v>37.962995724605634</c:v>
                </c:pt>
                <c:pt idx="4">
                  <c:v>37.962995724605634</c:v>
                </c:pt>
                <c:pt idx="5">
                  <c:v>37.962995724605634</c:v>
                </c:pt>
                <c:pt idx="6">
                  <c:v>37.962995724605634</c:v>
                </c:pt>
                <c:pt idx="7">
                  <c:v>37.962995724605634</c:v>
                </c:pt>
                <c:pt idx="8">
                  <c:v>40.277975628296971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2F-41B1-A160-DEBEA83EE5B6}"/>
            </c:ext>
          </c:extLst>
        </c:ser>
        <c:ser>
          <c:idx val="9"/>
          <c:order val="9"/>
          <c:tx>
            <c:strRef>
              <c:f>'Models 1.1-1.8_Confusion Matrix'!$R$134</c:f>
              <c:strCache>
                <c:ptCount val="1"/>
                <c:pt idx="0">
                  <c:v>beware cycle route ahead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'Models 1.1-1.8_Confusion Matrix'!$E$136:$H$144</c:f>
              <c:multiLvlStrCache>
                <c:ptCount val="9"/>
                <c:lvl/>
                <c:lvl/>
                <c:lvl/>
                <c:lvl>
                  <c:pt idx="0">
                    <c:v>Model 1.1a</c:v>
                  </c:pt>
                  <c:pt idx="1">
                    <c:v>Model 1.2a</c:v>
                  </c:pt>
                  <c:pt idx="2">
                    <c:v>Model 1.3a</c:v>
                  </c:pt>
                  <c:pt idx="3">
                    <c:v>Model 1.4a</c:v>
                  </c:pt>
                  <c:pt idx="4">
                    <c:v>Model 1.5a</c:v>
                  </c:pt>
                  <c:pt idx="5">
                    <c:v>Model 1.6a</c:v>
                  </c:pt>
                  <c:pt idx="6">
                    <c:v>Model 1.7a</c:v>
                  </c:pt>
                  <c:pt idx="7">
                    <c:v>Model 1.8a</c:v>
                  </c:pt>
                  <c:pt idx="8">
                    <c:v>All Models</c:v>
                  </c:pt>
                </c:lvl>
              </c:multiLvlStrCache>
            </c:multiLvlStrRef>
          </c:cat>
          <c:val>
            <c:numRef>
              <c:f>'Models 1.1-1.8_Confusion Matrix'!$R$136:$R$144</c:f>
              <c:numCache>
                <c:formatCode>General</c:formatCode>
                <c:ptCount val="9"/>
                <c:pt idx="0">
                  <c:v>61.745583851536033</c:v>
                </c:pt>
                <c:pt idx="1">
                  <c:v>61.957013691400235</c:v>
                </c:pt>
                <c:pt idx="2">
                  <c:v>75.872729443921074</c:v>
                </c:pt>
                <c:pt idx="3">
                  <c:v>75.872729443921074</c:v>
                </c:pt>
                <c:pt idx="4">
                  <c:v>75.872729443921074</c:v>
                </c:pt>
                <c:pt idx="5">
                  <c:v>75.872729443921074</c:v>
                </c:pt>
                <c:pt idx="6">
                  <c:v>75.872729443921074</c:v>
                </c:pt>
                <c:pt idx="7">
                  <c:v>75.872729443921074</c:v>
                </c:pt>
                <c:pt idx="8">
                  <c:v>72.368127893851778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2F-41B1-A160-DEBEA83E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006496"/>
        <c:axId val="1550022720"/>
      </c:barChart>
      <c:catAx>
        <c:axId val="62100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22720"/>
        <c:crosses val="autoZero"/>
        <c:auto val="1"/>
        <c:lblAlgn val="ctr"/>
        <c:lblOffset val="100"/>
        <c:noMultiLvlLbl val="0"/>
      </c:catAx>
      <c:valAx>
        <c:axId val="15500227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0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that instances are most likely to be incorrectly classified 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'Models 1.1-1.8_Confusion Matrix'!$T$170:$W$170</c:f>
              <c:strCache>
                <c:ptCount val="4"/>
                <c:pt idx="0">
                  <c:v>Model 1.1a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'Models 1.1-1.8_Confusion Matrix'!$X$168:$AG$168</c:f>
              <c:strCache>
                <c:ptCount val="10"/>
                <c:pt idx="0">
                  <c:v>speed limit 20</c:v>
                </c:pt>
                <c:pt idx="1">
                  <c:v>speed limit 30</c:v>
                </c:pt>
                <c:pt idx="2">
                  <c:v>speed limit 50</c:v>
                </c:pt>
                <c:pt idx="3">
                  <c:v>speed limit 60</c:v>
                </c:pt>
                <c:pt idx="4">
                  <c:v>speed limit 70</c:v>
                </c:pt>
                <c:pt idx="5">
                  <c:v>left turn</c:v>
                </c:pt>
                <c:pt idx="6">
                  <c:v>right turn</c:v>
                </c:pt>
                <c:pt idx="7">
                  <c:v>beware pedestrian crossing</c:v>
                </c:pt>
                <c:pt idx="8">
                  <c:v>beware children</c:v>
                </c:pt>
                <c:pt idx="9">
                  <c:v>beware cycle route ahead</c:v>
                </c:pt>
              </c:strCache>
            </c:strRef>
          </c:cat>
          <c:val>
            <c:numRef>
              <c:f>'Models 1.1-1.8_Confusion Matrix'!$X$170:$AG$170</c:f>
              <c:numCache>
                <c:formatCode>0%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50-4088-938A-B4853C7B38D4}"/>
            </c:ext>
          </c:extLst>
        </c:ser>
        <c:ser>
          <c:idx val="1"/>
          <c:order val="1"/>
          <c:tx>
            <c:strRef>
              <c:f>'Models 1.1-1.8_Confusion Matrix'!$T$171:$W$171</c:f>
              <c:strCache>
                <c:ptCount val="4"/>
                <c:pt idx="0">
                  <c:v>Model 1.2a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'Models 1.1-1.8_Confusion Matrix'!$X$168:$AG$168</c:f>
              <c:strCache>
                <c:ptCount val="10"/>
                <c:pt idx="0">
                  <c:v>speed limit 20</c:v>
                </c:pt>
                <c:pt idx="1">
                  <c:v>speed limit 30</c:v>
                </c:pt>
                <c:pt idx="2">
                  <c:v>speed limit 50</c:v>
                </c:pt>
                <c:pt idx="3">
                  <c:v>speed limit 60</c:v>
                </c:pt>
                <c:pt idx="4">
                  <c:v>speed limit 70</c:v>
                </c:pt>
                <c:pt idx="5">
                  <c:v>left turn</c:v>
                </c:pt>
                <c:pt idx="6">
                  <c:v>right turn</c:v>
                </c:pt>
                <c:pt idx="7">
                  <c:v>beware pedestrian crossing</c:v>
                </c:pt>
                <c:pt idx="8">
                  <c:v>beware children</c:v>
                </c:pt>
                <c:pt idx="9">
                  <c:v>beware cycle route ahead</c:v>
                </c:pt>
              </c:strCache>
            </c:strRef>
          </c:cat>
          <c:val>
            <c:numRef>
              <c:f>'Models 1.1-1.8_Confusion Matrix'!$X$171:$AG$171</c:f>
              <c:numCache>
                <c:formatCode>0%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4088-938A-B4853C7B38D4}"/>
            </c:ext>
          </c:extLst>
        </c:ser>
        <c:ser>
          <c:idx val="2"/>
          <c:order val="2"/>
          <c:tx>
            <c:strRef>
              <c:f>'Models 1.1-1.8_Confusion Matrix'!$T$172:$W$172</c:f>
              <c:strCache>
                <c:ptCount val="4"/>
                <c:pt idx="0">
                  <c:v>Model 1.3a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'Models 1.1-1.8_Confusion Matrix'!$X$168:$AG$168</c:f>
              <c:strCache>
                <c:ptCount val="10"/>
                <c:pt idx="0">
                  <c:v>speed limit 20</c:v>
                </c:pt>
                <c:pt idx="1">
                  <c:v>speed limit 30</c:v>
                </c:pt>
                <c:pt idx="2">
                  <c:v>speed limit 50</c:v>
                </c:pt>
                <c:pt idx="3">
                  <c:v>speed limit 60</c:v>
                </c:pt>
                <c:pt idx="4">
                  <c:v>speed limit 70</c:v>
                </c:pt>
                <c:pt idx="5">
                  <c:v>left turn</c:v>
                </c:pt>
                <c:pt idx="6">
                  <c:v>right turn</c:v>
                </c:pt>
                <c:pt idx="7">
                  <c:v>beware pedestrian crossing</c:v>
                </c:pt>
                <c:pt idx="8">
                  <c:v>beware children</c:v>
                </c:pt>
                <c:pt idx="9">
                  <c:v>beware cycle route ahead</c:v>
                </c:pt>
              </c:strCache>
            </c:strRef>
          </c:cat>
          <c:val>
            <c:numRef>
              <c:f>'Models 1.1-1.8_Confusion Matrix'!$X$172:$AG$172</c:f>
              <c:numCache>
                <c:formatCode>0%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0-4088-938A-B4853C7B38D4}"/>
            </c:ext>
          </c:extLst>
        </c:ser>
        <c:ser>
          <c:idx val="3"/>
          <c:order val="3"/>
          <c:tx>
            <c:strRef>
              <c:f>'Models 1.1-1.8_Confusion Matrix'!$T$173:$W$173</c:f>
              <c:strCache>
                <c:ptCount val="4"/>
                <c:pt idx="0">
                  <c:v>Model 1.4a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'Models 1.1-1.8_Confusion Matrix'!$X$168:$AG$168</c:f>
              <c:strCache>
                <c:ptCount val="10"/>
                <c:pt idx="0">
                  <c:v>speed limit 20</c:v>
                </c:pt>
                <c:pt idx="1">
                  <c:v>speed limit 30</c:v>
                </c:pt>
                <c:pt idx="2">
                  <c:v>speed limit 50</c:v>
                </c:pt>
                <c:pt idx="3">
                  <c:v>speed limit 60</c:v>
                </c:pt>
                <c:pt idx="4">
                  <c:v>speed limit 70</c:v>
                </c:pt>
                <c:pt idx="5">
                  <c:v>left turn</c:v>
                </c:pt>
                <c:pt idx="6">
                  <c:v>right turn</c:v>
                </c:pt>
                <c:pt idx="7">
                  <c:v>beware pedestrian crossing</c:v>
                </c:pt>
                <c:pt idx="8">
                  <c:v>beware children</c:v>
                </c:pt>
                <c:pt idx="9">
                  <c:v>beware cycle route ahead</c:v>
                </c:pt>
              </c:strCache>
            </c:strRef>
          </c:cat>
          <c:val>
            <c:numRef>
              <c:f>'Models 1.1-1.8_Confusion Matrix'!$X$173:$AG$173</c:f>
              <c:numCache>
                <c:formatCode>0%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50-4088-938A-B4853C7B38D4}"/>
            </c:ext>
          </c:extLst>
        </c:ser>
        <c:ser>
          <c:idx val="4"/>
          <c:order val="4"/>
          <c:tx>
            <c:strRef>
              <c:f>'Models 1.1-1.8_Confusion Matrix'!$T$174:$W$174</c:f>
              <c:strCache>
                <c:ptCount val="4"/>
                <c:pt idx="0">
                  <c:v>Model 1.5a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'Models 1.1-1.8_Confusion Matrix'!$X$168:$AG$168</c:f>
              <c:strCache>
                <c:ptCount val="10"/>
                <c:pt idx="0">
                  <c:v>speed limit 20</c:v>
                </c:pt>
                <c:pt idx="1">
                  <c:v>speed limit 30</c:v>
                </c:pt>
                <c:pt idx="2">
                  <c:v>speed limit 50</c:v>
                </c:pt>
                <c:pt idx="3">
                  <c:v>speed limit 60</c:v>
                </c:pt>
                <c:pt idx="4">
                  <c:v>speed limit 70</c:v>
                </c:pt>
                <c:pt idx="5">
                  <c:v>left turn</c:v>
                </c:pt>
                <c:pt idx="6">
                  <c:v>right turn</c:v>
                </c:pt>
                <c:pt idx="7">
                  <c:v>beware pedestrian crossing</c:v>
                </c:pt>
                <c:pt idx="8">
                  <c:v>beware children</c:v>
                </c:pt>
                <c:pt idx="9">
                  <c:v>beware cycle route ahead</c:v>
                </c:pt>
              </c:strCache>
            </c:strRef>
          </c:cat>
          <c:val>
            <c:numRef>
              <c:f>'Models 1.1-1.8_Confusion Matrix'!$X$174:$AG$174</c:f>
              <c:numCache>
                <c:formatCode>0%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50-4088-938A-B4853C7B38D4}"/>
            </c:ext>
          </c:extLst>
        </c:ser>
        <c:ser>
          <c:idx val="5"/>
          <c:order val="5"/>
          <c:tx>
            <c:strRef>
              <c:f>'Models 1.1-1.8_Confusion Matrix'!$T$175:$W$175</c:f>
              <c:strCache>
                <c:ptCount val="4"/>
                <c:pt idx="0">
                  <c:v>Model 1.6a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'Models 1.1-1.8_Confusion Matrix'!$X$168:$AG$168</c:f>
              <c:strCache>
                <c:ptCount val="10"/>
                <c:pt idx="0">
                  <c:v>speed limit 20</c:v>
                </c:pt>
                <c:pt idx="1">
                  <c:v>speed limit 30</c:v>
                </c:pt>
                <c:pt idx="2">
                  <c:v>speed limit 50</c:v>
                </c:pt>
                <c:pt idx="3">
                  <c:v>speed limit 60</c:v>
                </c:pt>
                <c:pt idx="4">
                  <c:v>speed limit 70</c:v>
                </c:pt>
                <c:pt idx="5">
                  <c:v>left turn</c:v>
                </c:pt>
                <c:pt idx="6">
                  <c:v>right turn</c:v>
                </c:pt>
                <c:pt idx="7">
                  <c:v>beware pedestrian crossing</c:v>
                </c:pt>
                <c:pt idx="8">
                  <c:v>beware children</c:v>
                </c:pt>
                <c:pt idx="9">
                  <c:v>beware cycle route ahead</c:v>
                </c:pt>
              </c:strCache>
            </c:strRef>
          </c:cat>
          <c:val>
            <c:numRef>
              <c:f>'Models 1.1-1.8_Confusion Matrix'!$X$175:$AG$175</c:f>
              <c:numCache>
                <c:formatCode>0%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50-4088-938A-B4853C7B38D4}"/>
            </c:ext>
          </c:extLst>
        </c:ser>
        <c:ser>
          <c:idx val="6"/>
          <c:order val="6"/>
          <c:tx>
            <c:strRef>
              <c:f>'Models 1.1-1.8_Confusion Matrix'!$T$176:$W$176</c:f>
              <c:strCache>
                <c:ptCount val="4"/>
                <c:pt idx="0">
                  <c:v>Model 1.7a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'Models 1.1-1.8_Confusion Matrix'!$X$168:$AG$168</c:f>
              <c:strCache>
                <c:ptCount val="10"/>
                <c:pt idx="0">
                  <c:v>speed limit 20</c:v>
                </c:pt>
                <c:pt idx="1">
                  <c:v>speed limit 30</c:v>
                </c:pt>
                <c:pt idx="2">
                  <c:v>speed limit 50</c:v>
                </c:pt>
                <c:pt idx="3">
                  <c:v>speed limit 60</c:v>
                </c:pt>
                <c:pt idx="4">
                  <c:v>speed limit 70</c:v>
                </c:pt>
                <c:pt idx="5">
                  <c:v>left turn</c:v>
                </c:pt>
                <c:pt idx="6">
                  <c:v>right turn</c:v>
                </c:pt>
                <c:pt idx="7">
                  <c:v>beware pedestrian crossing</c:v>
                </c:pt>
                <c:pt idx="8">
                  <c:v>beware children</c:v>
                </c:pt>
                <c:pt idx="9">
                  <c:v>beware cycle route ahead</c:v>
                </c:pt>
              </c:strCache>
            </c:strRef>
          </c:cat>
          <c:val>
            <c:numRef>
              <c:f>'Models 1.1-1.8_Confusion Matrix'!$X$176:$AG$176</c:f>
              <c:numCache>
                <c:formatCode>0%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50-4088-938A-B4853C7B38D4}"/>
            </c:ext>
          </c:extLst>
        </c:ser>
        <c:ser>
          <c:idx val="7"/>
          <c:order val="7"/>
          <c:tx>
            <c:strRef>
              <c:f>'Models 1.1-1.8_Confusion Matrix'!$T$177:$W$177</c:f>
              <c:strCache>
                <c:ptCount val="4"/>
                <c:pt idx="0">
                  <c:v>Model 1.8a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'Models 1.1-1.8_Confusion Matrix'!$X$168:$AG$168</c:f>
              <c:strCache>
                <c:ptCount val="10"/>
                <c:pt idx="0">
                  <c:v>speed limit 20</c:v>
                </c:pt>
                <c:pt idx="1">
                  <c:v>speed limit 30</c:v>
                </c:pt>
                <c:pt idx="2">
                  <c:v>speed limit 50</c:v>
                </c:pt>
                <c:pt idx="3">
                  <c:v>speed limit 60</c:v>
                </c:pt>
                <c:pt idx="4">
                  <c:v>speed limit 70</c:v>
                </c:pt>
                <c:pt idx="5">
                  <c:v>left turn</c:v>
                </c:pt>
                <c:pt idx="6">
                  <c:v>right turn</c:v>
                </c:pt>
                <c:pt idx="7">
                  <c:v>beware pedestrian crossing</c:v>
                </c:pt>
                <c:pt idx="8">
                  <c:v>beware children</c:v>
                </c:pt>
                <c:pt idx="9">
                  <c:v>beware cycle route ahead</c:v>
                </c:pt>
              </c:strCache>
            </c:strRef>
          </c:cat>
          <c:val>
            <c:numRef>
              <c:f>'Models 1.1-1.8_Confusion Matrix'!$X$177:$AG$177</c:f>
              <c:numCache>
                <c:formatCode>0%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50-4088-938A-B4853C7B38D4}"/>
            </c:ext>
          </c:extLst>
        </c:ser>
        <c:ser>
          <c:idx val="8"/>
          <c:order val="8"/>
          <c:tx>
            <c:strRef>
              <c:f>'Models 1.1-1.8_Confusion Matrix'!$T$178:$W$178</c:f>
              <c:strCache>
                <c:ptCount val="4"/>
                <c:pt idx="0">
                  <c:v>All Models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'Models 1.1-1.8_Confusion Matrix'!$X$168:$AG$168</c:f>
              <c:strCache>
                <c:ptCount val="10"/>
                <c:pt idx="0">
                  <c:v>speed limit 20</c:v>
                </c:pt>
                <c:pt idx="1">
                  <c:v>speed limit 30</c:v>
                </c:pt>
                <c:pt idx="2">
                  <c:v>speed limit 50</c:v>
                </c:pt>
                <c:pt idx="3">
                  <c:v>speed limit 60</c:v>
                </c:pt>
                <c:pt idx="4">
                  <c:v>speed limit 70</c:v>
                </c:pt>
                <c:pt idx="5">
                  <c:v>left turn</c:v>
                </c:pt>
                <c:pt idx="6">
                  <c:v>right turn</c:v>
                </c:pt>
                <c:pt idx="7">
                  <c:v>beware pedestrian crossing</c:v>
                </c:pt>
                <c:pt idx="8">
                  <c:v>beware children</c:v>
                </c:pt>
                <c:pt idx="9">
                  <c:v>beware cycle route ahead</c:v>
                </c:pt>
              </c:strCache>
            </c:strRef>
          </c:cat>
          <c:val>
            <c:numRef>
              <c:f>'Models 1.1-1.8_Confusion Matrix'!$X$178:$AG$178</c:f>
              <c:numCache>
                <c:formatCode>0%</c:formatCode>
                <c:ptCount val="10"/>
                <c:pt idx="0" formatCode="General">
                  <c:v>0</c:v>
                </c:pt>
                <c:pt idx="1">
                  <c:v>0.5</c:v>
                </c:pt>
                <c:pt idx="2">
                  <c:v>0.125</c:v>
                </c:pt>
                <c:pt idx="3">
                  <c:v>0.22500000000000001</c:v>
                </c:pt>
                <c:pt idx="4">
                  <c:v>0</c:v>
                </c:pt>
                <c:pt idx="5">
                  <c:v>0</c:v>
                </c:pt>
                <c:pt idx="6">
                  <c:v>2.5000000000000001E-2</c:v>
                </c:pt>
                <c:pt idx="7">
                  <c:v>0</c:v>
                </c:pt>
                <c:pt idx="8">
                  <c:v>0</c:v>
                </c:pt>
                <c:pt idx="9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50-4088-938A-B4853C7B3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074128560"/>
        <c:axId val="1172727168"/>
        <c:extLst/>
      </c:barChart>
      <c:catAx>
        <c:axId val="207412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27168"/>
        <c:crosses val="autoZero"/>
        <c:auto val="1"/>
        <c:lblAlgn val="ctr"/>
        <c:lblOffset val="100"/>
        <c:noMultiLvlLbl val="0"/>
      </c:catAx>
      <c:valAx>
        <c:axId val="1172727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2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All Models: a. Class Balancer vs b. No Class Balancer</a:t>
            </a:r>
            <a:endParaRPr lang="en-GB" sz="1200">
              <a:effectLst/>
            </a:endParaRPr>
          </a:p>
        </c:rich>
      </c:tx>
      <c:layout>
        <c:manualLayout>
          <c:xMode val="edge"/>
          <c:yMode val="edge"/>
          <c:x val="0.38273803430513409"/>
          <c:y val="1.0914050278537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'Models1.1-1.8_Classified Instan'!$B$72</c:f>
              <c:strCache>
                <c:ptCount val="1"/>
                <c:pt idx="0">
                  <c:v>random 1_norm_nomi_disc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'Models1.1-1.8_Classified Instan'!$C$71:$R$71</c:f>
              <c:strCache>
                <c:ptCount val="16"/>
                <c:pt idx="0">
                  <c:v>Model 1.1a </c:v>
                </c:pt>
                <c:pt idx="1">
                  <c:v>Model 1.1b</c:v>
                </c:pt>
                <c:pt idx="2">
                  <c:v>Model 1.2a</c:v>
                </c:pt>
                <c:pt idx="3">
                  <c:v>Model 1.2b</c:v>
                </c:pt>
                <c:pt idx="4">
                  <c:v>Model 1.3a</c:v>
                </c:pt>
                <c:pt idx="5">
                  <c:v>Model 1.3b</c:v>
                </c:pt>
                <c:pt idx="6">
                  <c:v>Model1.4a</c:v>
                </c:pt>
                <c:pt idx="7">
                  <c:v>Model 1.4b</c:v>
                </c:pt>
                <c:pt idx="8">
                  <c:v>Model 1.5a</c:v>
                </c:pt>
                <c:pt idx="9">
                  <c:v>Model 1.5b</c:v>
                </c:pt>
                <c:pt idx="10">
                  <c:v>Model 1.6a</c:v>
                </c:pt>
                <c:pt idx="11">
                  <c:v>Model 1.6b</c:v>
                </c:pt>
                <c:pt idx="12">
                  <c:v>Model 1.7a</c:v>
                </c:pt>
                <c:pt idx="13">
                  <c:v>Model 1.7b</c:v>
                </c:pt>
                <c:pt idx="14">
                  <c:v>Model 1.8a</c:v>
                </c:pt>
                <c:pt idx="15">
                  <c:v>Model 1.8b</c:v>
                </c:pt>
              </c:strCache>
            </c:strRef>
          </c:cat>
          <c:val>
            <c:numRef>
              <c:f>'Models1.1-1.8_Classified Instan'!$C$72:$R$72</c:f>
              <c:numCache>
                <c:formatCode>0.0000</c:formatCode>
                <c:ptCount val="16"/>
                <c:pt idx="0">
                  <c:v>44.972200000000001</c:v>
                </c:pt>
                <c:pt idx="1">
                  <c:v>41.744100000000003</c:v>
                </c:pt>
                <c:pt idx="2">
                  <c:v>46.197400000000002</c:v>
                </c:pt>
                <c:pt idx="3">
                  <c:v>43.2714</c:v>
                </c:pt>
                <c:pt idx="4">
                  <c:v>39.263399999999997</c:v>
                </c:pt>
                <c:pt idx="5">
                  <c:v>38.482999999999997</c:v>
                </c:pt>
                <c:pt idx="6">
                  <c:v>39.263399999999997</c:v>
                </c:pt>
                <c:pt idx="7">
                  <c:v>38.482999999999997</c:v>
                </c:pt>
                <c:pt idx="8">
                  <c:v>39.263399999999997</c:v>
                </c:pt>
                <c:pt idx="9">
                  <c:v>38.482999999999997</c:v>
                </c:pt>
                <c:pt idx="10">
                  <c:v>39.275500000000001</c:v>
                </c:pt>
                <c:pt idx="11">
                  <c:v>38.482999999999997</c:v>
                </c:pt>
                <c:pt idx="12">
                  <c:v>39.263399999999997</c:v>
                </c:pt>
                <c:pt idx="13">
                  <c:v>38.482999999999997</c:v>
                </c:pt>
                <c:pt idx="14">
                  <c:v>39.2684</c:v>
                </c:pt>
                <c:pt idx="15">
                  <c:v>38.482999999999997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1-4D68-BD1F-517F922F3396}"/>
            </c:ext>
          </c:extLst>
        </c:ser>
        <c:ser>
          <c:idx val="1"/>
          <c:order val="1"/>
          <c:tx>
            <c:strRef>
              <c:f>'Models1.1-1.8_Classified Instan'!$B$73</c:f>
              <c:strCache>
                <c:ptCount val="1"/>
                <c:pt idx="0">
                  <c:v>random 2_norm_nomi_disc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'Models1.1-1.8_Classified Instan'!$C$71:$R$71</c:f>
              <c:strCache>
                <c:ptCount val="16"/>
                <c:pt idx="0">
                  <c:v>Model 1.1a </c:v>
                </c:pt>
                <c:pt idx="1">
                  <c:v>Model 1.1b</c:v>
                </c:pt>
                <c:pt idx="2">
                  <c:v>Model 1.2a</c:v>
                </c:pt>
                <c:pt idx="3">
                  <c:v>Model 1.2b</c:v>
                </c:pt>
                <c:pt idx="4">
                  <c:v>Model 1.3a</c:v>
                </c:pt>
                <c:pt idx="5">
                  <c:v>Model 1.3b</c:v>
                </c:pt>
                <c:pt idx="6">
                  <c:v>Model1.4a</c:v>
                </c:pt>
                <c:pt idx="7">
                  <c:v>Model 1.4b</c:v>
                </c:pt>
                <c:pt idx="8">
                  <c:v>Model 1.5a</c:v>
                </c:pt>
                <c:pt idx="9">
                  <c:v>Model 1.5b</c:v>
                </c:pt>
                <c:pt idx="10">
                  <c:v>Model 1.6a</c:v>
                </c:pt>
                <c:pt idx="11">
                  <c:v>Model 1.6b</c:v>
                </c:pt>
                <c:pt idx="12">
                  <c:v>Model 1.7a</c:v>
                </c:pt>
                <c:pt idx="13">
                  <c:v>Model 1.7b</c:v>
                </c:pt>
                <c:pt idx="14">
                  <c:v>Model 1.8a</c:v>
                </c:pt>
                <c:pt idx="15">
                  <c:v>Model 1.8b</c:v>
                </c:pt>
              </c:strCache>
            </c:strRef>
          </c:cat>
          <c:val>
            <c:numRef>
              <c:f>'Models1.1-1.8_Classified Instan'!$C$73:$R$73</c:f>
              <c:numCache>
                <c:formatCode>0.0000</c:formatCode>
                <c:ptCount val="16"/>
                <c:pt idx="0">
                  <c:v>44.2637</c:v>
                </c:pt>
                <c:pt idx="1">
                  <c:v>41.723399999999998</c:v>
                </c:pt>
                <c:pt idx="2">
                  <c:v>44.960999999999999</c:v>
                </c:pt>
                <c:pt idx="3">
                  <c:v>43.4572</c:v>
                </c:pt>
                <c:pt idx="4">
                  <c:v>39.624000000000002</c:v>
                </c:pt>
                <c:pt idx="5">
                  <c:v>38.431399999999996</c:v>
                </c:pt>
                <c:pt idx="6">
                  <c:v>39.624000000000002</c:v>
                </c:pt>
                <c:pt idx="7">
                  <c:v>38.431399999999996</c:v>
                </c:pt>
                <c:pt idx="8">
                  <c:v>39.624000000000002</c:v>
                </c:pt>
                <c:pt idx="9">
                  <c:v>38.431399999999996</c:v>
                </c:pt>
                <c:pt idx="10">
                  <c:v>39.636200000000002</c:v>
                </c:pt>
                <c:pt idx="11">
                  <c:v>38.431399999999996</c:v>
                </c:pt>
                <c:pt idx="12">
                  <c:v>39.624000000000002</c:v>
                </c:pt>
                <c:pt idx="13">
                  <c:v>38.431399999999996</c:v>
                </c:pt>
                <c:pt idx="14">
                  <c:v>39.629100000000001</c:v>
                </c:pt>
                <c:pt idx="15">
                  <c:v>38.431399999999996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1-4D68-BD1F-517F922F3396}"/>
            </c:ext>
          </c:extLst>
        </c:ser>
        <c:ser>
          <c:idx val="2"/>
          <c:order val="2"/>
          <c:tx>
            <c:strRef>
              <c:f>'Models1.1-1.8_Classified Instan'!$B$74</c:f>
              <c:strCache>
                <c:ptCount val="1"/>
                <c:pt idx="0">
                  <c:v>random 3_norm_nomi_disc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'Models1.1-1.8_Classified Instan'!$C$71:$R$71</c:f>
              <c:strCache>
                <c:ptCount val="16"/>
                <c:pt idx="0">
                  <c:v>Model 1.1a </c:v>
                </c:pt>
                <c:pt idx="1">
                  <c:v>Model 1.1b</c:v>
                </c:pt>
                <c:pt idx="2">
                  <c:v>Model 1.2a</c:v>
                </c:pt>
                <c:pt idx="3">
                  <c:v>Model 1.2b</c:v>
                </c:pt>
                <c:pt idx="4">
                  <c:v>Model 1.3a</c:v>
                </c:pt>
                <c:pt idx="5">
                  <c:v>Model 1.3b</c:v>
                </c:pt>
                <c:pt idx="6">
                  <c:v>Model1.4a</c:v>
                </c:pt>
                <c:pt idx="7">
                  <c:v>Model 1.4b</c:v>
                </c:pt>
                <c:pt idx="8">
                  <c:v>Model 1.5a</c:v>
                </c:pt>
                <c:pt idx="9">
                  <c:v>Model 1.5b</c:v>
                </c:pt>
                <c:pt idx="10">
                  <c:v>Model 1.6a</c:v>
                </c:pt>
                <c:pt idx="11">
                  <c:v>Model 1.6b</c:v>
                </c:pt>
                <c:pt idx="12">
                  <c:v>Model 1.7a</c:v>
                </c:pt>
                <c:pt idx="13">
                  <c:v>Model 1.7b</c:v>
                </c:pt>
                <c:pt idx="14">
                  <c:v>Model 1.8a</c:v>
                </c:pt>
                <c:pt idx="15">
                  <c:v>Model 1.8b</c:v>
                </c:pt>
              </c:strCache>
            </c:strRef>
          </c:cat>
          <c:val>
            <c:numRef>
              <c:f>'Models1.1-1.8_Classified Instan'!$C$74:$R$74</c:f>
              <c:numCache>
                <c:formatCode>0.0000</c:formatCode>
                <c:ptCount val="16"/>
                <c:pt idx="0">
                  <c:v>45.332999999999998</c:v>
                </c:pt>
                <c:pt idx="1">
                  <c:v>41.960799999999999</c:v>
                </c:pt>
                <c:pt idx="2">
                  <c:v>45.734900000000003</c:v>
                </c:pt>
                <c:pt idx="3">
                  <c:v>43.4985</c:v>
                </c:pt>
                <c:pt idx="4">
                  <c:v>39.4955</c:v>
                </c:pt>
                <c:pt idx="5">
                  <c:v>38.637799999999999</c:v>
                </c:pt>
                <c:pt idx="6">
                  <c:v>39.4955</c:v>
                </c:pt>
                <c:pt idx="7">
                  <c:v>38.637799999999999</c:v>
                </c:pt>
                <c:pt idx="8">
                  <c:v>39.4955</c:v>
                </c:pt>
                <c:pt idx="9">
                  <c:v>38.637799999999999</c:v>
                </c:pt>
                <c:pt idx="10">
                  <c:v>39.512700000000002</c:v>
                </c:pt>
                <c:pt idx="11">
                  <c:v>38.637799999999999</c:v>
                </c:pt>
                <c:pt idx="12">
                  <c:v>39.4955</c:v>
                </c:pt>
                <c:pt idx="13">
                  <c:v>38.637799999999999</c:v>
                </c:pt>
                <c:pt idx="14">
                  <c:v>39.500599999999999</c:v>
                </c:pt>
                <c:pt idx="15">
                  <c:v>38.637799999999999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61-4D68-BD1F-517F922F3396}"/>
            </c:ext>
          </c:extLst>
        </c:ser>
        <c:ser>
          <c:idx val="3"/>
          <c:order val="3"/>
          <c:tx>
            <c:strRef>
              <c:f>'Models1.1-1.8_Classified Instan'!$B$75</c:f>
              <c:strCache>
                <c:ptCount val="1"/>
                <c:pt idx="0">
                  <c:v>top20_exploratory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'Models1.1-1.8_Classified Instan'!$C$71:$R$71</c:f>
              <c:strCache>
                <c:ptCount val="16"/>
                <c:pt idx="0">
                  <c:v>Model 1.1a </c:v>
                </c:pt>
                <c:pt idx="1">
                  <c:v>Model 1.1b</c:v>
                </c:pt>
                <c:pt idx="2">
                  <c:v>Model 1.2a</c:v>
                </c:pt>
                <c:pt idx="3">
                  <c:v>Model 1.2b</c:v>
                </c:pt>
                <c:pt idx="4">
                  <c:v>Model 1.3a</c:v>
                </c:pt>
                <c:pt idx="5">
                  <c:v>Model 1.3b</c:v>
                </c:pt>
                <c:pt idx="6">
                  <c:v>Model1.4a</c:v>
                </c:pt>
                <c:pt idx="7">
                  <c:v>Model 1.4b</c:v>
                </c:pt>
                <c:pt idx="8">
                  <c:v>Model 1.5a</c:v>
                </c:pt>
                <c:pt idx="9">
                  <c:v>Model 1.5b</c:v>
                </c:pt>
                <c:pt idx="10">
                  <c:v>Model 1.6a</c:v>
                </c:pt>
                <c:pt idx="11">
                  <c:v>Model 1.6b</c:v>
                </c:pt>
                <c:pt idx="12">
                  <c:v>Model 1.7a</c:v>
                </c:pt>
                <c:pt idx="13">
                  <c:v>Model 1.7b</c:v>
                </c:pt>
                <c:pt idx="14">
                  <c:v>Model 1.8a</c:v>
                </c:pt>
                <c:pt idx="15">
                  <c:v>Model 1.8b</c:v>
                </c:pt>
              </c:strCache>
            </c:strRef>
          </c:cat>
          <c:val>
            <c:numRef>
              <c:f>'Models1.1-1.8_Classified Instan'!$C$75:$R$75</c:f>
              <c:numCache>
                <c:formatCode>0.0000</c:formatCode>
                <c:ptCount val="16"/>
                <c:pt idx="0" formatCode="General">
                  <c:v>45.136200000000002</c:v>
                </c:pt>
                <c:pt idx="1">
                  <c:v>43.797699999999999</c:v>
                </c:pt>
                <c:pt idx="2" formatCode="General">
                  <c:v>45.136200000000002</c:v>
                </c:pt>
                <c:pt idx="3">
                  <c:v>43.797699999999999</c:v>
                </c:pt>
                <c:pt idx="4" formatCode="General">
                  <c:v>51.338500000000003</c:v>
                </c:pt>
                <c:pt idx="5">
                  <c:v>48.245600000000003</c:v>
                </c:pt>
                <c:pt idx="6" formatCode="General">
                  <c:v>51.338500000000003</c:v>
                </c:pt>
                <c:pt idx="7">
                  <c:v>48.245600000000003</c:v>
                </c:pt>
                <c:pt idx="8" formatCode="General">
                  <c:v>51.338500000000003</c:v>
                </c:pt>
                <c:pt idx="9">
                  <c:v>48.245600000000003</c:v>
                </c:pt>
                <c:pt idx="10" formatCode="General">
                  <c:v>51.338500000000003</c:v>
                </c:pt>
                <c:pt idx="11">
                  <c:v>48.245600000000003</c:v>
                </c:pt>
                <c:pt idx="12" formatCode="General">
                  <c:v>51.338500000000003</c:v>
                </c:pt>
                <c:pt idx="13">
                  <c:v>48.245600000000003</c:v>
                </c:pt>
                <c:pt idx="14" formatCode="General">
                  <c:v>51.338500000000003</c:v>
                </c:pt>
                <c:pt idx="15">
                  <c:v>48.245600000000003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961-4D68-BD1F-517F922F3396}"/>
            </c:ext>
          </c:extLst>
        </c:ser>
        <c:ser>
          <c:idx val="4"/>
          <c:order val="4"/>
          <c:tx>
            <c:strRef>
              <c:f>'Models1.1-1.8_Classified Instan'!$B$76</c:f>
              <c:strCache>
                <c:ptCount val="1"/>
                <c:pt idx="0">
                  <c:v>top20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'Models1.1-1.8_Classified Instan'!$C$71:$R$71</c:f>
              <c:strCache>
                <c:ptCount val="16"/>
                <c:pt idx="0">
                  <c:v>Model 1.1a </c:v>
                </c:pt>
                <c:pt idx="1">
                  <c:v>Model 1.1b</c:v>
                </c:pt>
                <c:pt idx="2">
                  <c:v>Model 1.2a</c:v>
                </c:pt>
                <c:pt idx="3">
                  <c:v>Model 1.2b</c:v>
                </c:pt>
                <c:pt idx="4">
                  <c:v>Model 1.3a</c:v>
                </c:pt>
                <c:pt idx="5">
                  <c:v>Model 1.3b</c:v>
                </c:pt>
                <c:pt idx="6">
                  <c:v>Model1.4a</c:v>
                </c:pt>
                <c:pt idx="7">
                  <c:v>Model 1.4b</c:v>
                </c:pt>
                <c:pt idx="8">
                  <c:v>Model 1.5a</c:v>
                </c:pt>
                <c:pt idx="9">
                  <c:v>Model 1.5b</c:v>
                </c:pt>
                <c:pt idx="10">
                  <c:v>Model 1.6a</c:v>
                </c:pt>
                <c:pt idx="11">
                  <c:v>Model 1.6b</c:v>
                </c:pt>
                <c:pt idx="12">
                  <c:v>Model 1.7a</c:v>
                </c:pt>
                <c:pt idx="13">
                  <c:v>Model 1.7b</c:v>
                </c:pt>
                <c:pt idx="14">
                  <c:v>Model 1.8a</c:v>
                </c:pt>
                <c:pt idx="15">
                  <c:v>Model 1.8b</c:v>
                </c:pt>
              </c:strCache>
            </c:strRef>
          </c:cat>
          <c:val>
            <c:numRef>
              <c:f>'Models1.1-1.8_Classified Instan'!$C$76:$R$76</c:f>
              <c:numCache>
                <c:formatCode>General</c:formatCode>
                <c:ptCount val="16"/>
                <c:pt idx="0">
                  <c:v>44.770400000000002</c:v>
                </c:pt>
                <c:pt idx="1">
                  <c:v>41.888500000000001</c:v>
                </c:pt>
                <c:pt idx="2">
                  <c:v>45.715600000000002</c:v>
                </c:pt>
                <c:pt idx="3">
                  <c:v>43.973199999999999</c:v>
                </c:pt>
                <c:pt idx="4">
                  <c:v>50.868400000000001</c:v>
                </c:pt>
                <c:pt idx="5" formatCode="0.0000">
                  <c:v>46.13</c:v>
                </c:pt>
                <c:pt idx="6">
                  <c:v>50.868400000000001</c:v>
                </c:pt>
                <c:pt idx="7" formatCode="0.0000">
                  <c:v>46.13</c:v>
                </c:pt>
                <c:pt idx="8">
                  <c:v>50.868400000000001</c:v>
                </c:pt>
                <c:pt idx="9" formatCode="0.0000">
                  <c:v>46.13</c:v>
                </c:pt>
                <c:pt idx="10">
                  <c:v>50.868400000000001</c:v>
                </c:pt>
                <c:pt idx="11" formatCode="0.0000">
                  <c:v>46.13</c:v>
                </c:pt>
                <c:pt idx="12">
                  <c:v>50.868400000000001</c:v>
                </c:pt>
                <c:pt idx="13" formatCode="0.0000">
                  <c:v>46.13</c:v>
                </c:pt>
                <c:pt idx="14">
                  <c:v>50.868400000000001</c:v>
                </c:pt>
                <c:pt idx="15" formatCode="0.0000">
                  <c:v>46.13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961-4D68-BD1F-517F922F3396}"/>
            </c:ext>
          </c:extLst>
        </c:ser>
        <c:ser>
          <c:idx val="5"/>
          <c:order val="5"/>
          <c:tx>
            <c:strRef>
              <c:f>'Models1.1-1.8_Classified Instan'!$B$77</c:f>
              <c:strCache>
                <c:ptCount val="1"/>
                <c:pt idx="0">
                  <c:v>top10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'Models1.1-1.8_Classified Instan'!$C$71:$R$71</c:f>
              <c:strCache>
                <c:ptCount val="16"/>
                <c:pt idx="0">
                  <c:v>Model 1.1a </c:v>
                </c:pt>
                <c:pt idx="1">
                  <c:v>Model 1.1b</c:v>
                </c:pt>
                <c:pt idx="2">
                  <c:v>Model 1.2a</c:v>
                </c:pt>
                <c:pt idx="3">
                  <c:v>Model 1.2b</c:v>
                </c:pt>
                <c:pt idx="4">
                  <c:v>Model 1.3a</c:v>
                </c:pt>
                <c:pt idx="5">
                  <c:v>Model 1.3b</c:v>
                </c:pt>
                <c:pt idx="6">
                  <c:v>Model1.4a</c:v>
                </c:pt>
                <c:pt idx="7">
                  <c:v>Model 1.4b</c:v>
                </c:pt>
                <c:pt idx="8">
                  <c:v>Model 1.5a</c:v>
                </c:pt>
                <c:pt idx="9">
                  <c:v>Model 1.5b</c:v>
                </c:pt>
                <c:pt idx="10">
                  <c:v>Model 1.6a</c:v>
                </c:pt>
                <c:pt idx="11">
                  <c:v>Model 1.6b</c:v>
                </c:pt>
                <c:pt idx="12">
                  <c:v>Model 1.7a</c:v>
                </c:pt>
                <c:pt idx="13">
                  <c:v>Model 1.7b</c:v>
                </c:pt>
                <c:pt idx="14">
                  <c:v>Model 1.8a</c:v>
                </c:pt>
                <c:pt idx="15">
                  <c:v>Model 1.8b</c:v>
                </c:pt>
              </c:strCache>
            </c:strRef>
          </c:cat>
          <c:val>
            <c:numRef>
              <c:f>'Models1.1-1.8_Classified Instan'!$C$77:$R$77</c:f>
              <c:numCache>
                <c:formatCode>General</c:formatCode>
                <c:ptCount val="16"/>
                <c:pt idx="0">
                  <c:v>44.962200000000003</c:v>
                </c:pt>
                <c:pt idx="1">
                  <c:v>44.4788</c:v>
                </c:pt>
                <c:pt idx="2">
                  <c:v>44.962200000000003</c:v>
                </c:pt>
                <c:pt idx="3">
                  <c:v>44.4788</c:v>
                </c:pt>
                <c:pt idx="4">
                  <c:v>47.4861</c:v>
                </c:pt>
                <c:pt idx="5">
                  <c:v>44.231200000000001</c:v>
                </c:pt>
                <c:pt idx="6">
                  <c:v>47.4861</c:v>
                </c:pt>
                <c:pt idx="7">
                  <c:v>44.231200000000001</c:v>
                </c:pt>
                <c:pt idx="8">
                  <c:v>47.4861</c:v>
                </c:pt>
                <c:pt idx="9">
                  <c:v>44.231200000000001</c:v>
                </c:pt>
                <c:pt idx="10">
                  <c:v>47.4861</c:v>
                </c:pt>
                <c:pt idx="11">
                  <c:v>44.231200000000001</c:v>
                </c:pt>
                <c:pt idx="12">
                  <c:v>47.4861</c:v>
                </c:pt>
                <c:pt idx="13">
                  <c:v>44.231200000000001</c:v>
                </c:pt>
                <c:pt idx="14">
                  <c:v>47.4861</c:v>
                </c:pt>
                <c:pt idx="15">
                  <c:v>44.231200000000001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961-4D68-BD1F-517F922F3396}"/>
            </c:ext>
          </c:extLst>
        </c:ser>
        <c:ser>
          <c:idx val="6"/>
          <c:order val="6"/>
          <c:tx>
            <c:strRef>
              <c:f>'Models1.1-1.8_Classified Instan'!$B$78</c:f>
              <c:strCache>
                <c:ptCount val="1"/>
                <c:pt idx="0">
                  <c:v>top5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'Models1.1-1.8_Classified Instan'!$C$71:$R$71</c:f>
              <c:strCache>
                <c:ptCount val="16"/>
                <c:pt idx="0">
                  <c:v>Model 1.1a </c:v>
                </c:pt>
                <c:pt idx="1">
                  <c:v>Model 1.1b</c:v>
                </c:pt>
                <c:pt idx="2">
                  <c:v>Model 1.2a</c:v>
                </c:pt>
                <c:pt idx="3">
                  <c:v>Model 1.2b</c:v>
                </c:pt>
                <c:pt idx="4">
                  <c:v>Model 1.3a</c:v>
                </c:pt>
                <c:pt idx="5">
                  <c:v>Model 1.3b</c:v>
                </c:pt>
                <c:pt idx="6">
                  <c:v>Model1.4a</c:v>
                </c:pt>
                <c:pt idx="7">
                  <c:v>Model 1.4b</c:v>
                </c:pt>
                <c:pt idx="8">
                  <c:v>Model 1.5a</c:v>
                </c:pt>
                <c:pt idx="9">
                  <c:v>Model 1.5b</c:v>
                </c:pt>
                <c:pt idx="10">
                  <c:v>Model 1.6a</c:v>
                </c:pt>
                <c:pt idx="11">
                  <c:v>Model 1.6b</c:v>
                </c:pt>
                <c:pt idx="12">
                  <c:v>Model 1.7a</c:v>
                </c:pt>
                <c:pt idx="13">
                  <c:v>Model 1.7b</c:v>
                </c:pt>
                <c:pt idx="14">
                  <c:v>Model 1.8a</c:v>
                </c:pt>
                <c:pt idx="15">
                  <c:v>Model 1.8b</c:v>
                </c:pt>
              </c:strCache>
            </c:strRef>
          </c:cat>
          <c:val>
            <c:numRef>
              <c:f>'Models1.1-1.8_Classified Instan'!$C$78:$R$78</c:f>
              <c:numCache>
                <c:formatCode>General</c:formatCode>
                <c:ptCount val="16"/>
                <c:pt idx="0">
                  <c:v>44.700499999999998</c:v>
                </c:pt>
                <c:pt idx="1">
                  <c:v>44.354999999999997</c:v>
                </c:pt>
                <c:pt idx="2">
                  <c:v>43.514299999999999</c:v>
                </c:pt>
                <c:pt idx="3">
                  <c:v>42.868899999999996</c:v>
                </c:pt>
                <c:pt idx="4">
                  <c:v>47.113799999999998</c:v>
                </c:pt>
                <c:pt idx="5">
                  <c:v>41.744100000000003</c:v>
                </c:pt>
                <c:pt idx="6">
                  <c:v>47.113799999999998</c:v>
                </c:pt>
                <c:pt idx="7">
                  <c:v>41.744100000000003</c:v>
                </c:pt>
                <c:pt idx="8">
                  <c:v>47.113799999999998</c:v>
                </c:pt>
                <c:pt idx="9">
                  <c:v>41.744100000000003</c:v>
                </c:pt>
                <c:pt idx="10">
                  <c:v>47.113799999999998</c:v>
                </c:pt>
                <c:pt idx="11">
                  <c:v>41.744100000000003</c:v>
                </c:pt>
                <c:pt idx="12">
                  <c:v>47.113799999999998</c:v>
                </c:pt>
                <c:pt idx="13">
                  <c:v>41.744100000000003</c:v>
                </c:pt>
                <c:pt idx="14">
                  <c:v>47.113799999999998</c:v>
                </c:pt>
                <c:pt idx="15">
                  <c:v>41.744100000000003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961-4D68-BD1F-517F922F3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299600"/>
        <c:axId val="1413889392"/>
      </c:barChart>
      <c:catAx>
        <c:axId val="142829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89392"/>
        <c:crosses val="autoZero"/>
        <c:auto val="1"/>
        <c:lblAlgn val="ctr"/>
        <c:lblOffset val="100"/>
        <c:noMultiLvlLbl val="0"/>
      </c:catAx>
      <c:valAx>
        <c:axId val="1413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correctly classified instances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 2: Class Balancer vs No Class</a:t>
            </a:r>
            <a:r>
              <a:rPr lang="en-GB" baseline="0"/>
              <a:t> Balancer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 Class Balancer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'Models1.1-1.8_Classified Instan'!$B$5:$B$11</c:f>
              <c:strCache>
                <c:ptCount val="7"/>
                <c:pt idx="0">
                  <c:v>random 1_norm_nomi_disc</c:v>
                </c:pt>
                <c:pt idx="1">
                  <c:v>random 2_norm_nomi_disc</c:v>
                </c:pt>
                <c:pt idx="2">
                  <c:v>random 3_norm_nomi_disc</c:v>
                </c:pt>
                <c:pt idx="3">
                  <c:v>top20_exploratory</c:v>
                </c:pt>
                <c:pt idx="4">
                  <c:v>top20</c:v>
                </c:pt>
                <c:pt idx="5">
                  <c:v>top10</c:v>
                </c:pt>
                <c:pt idx="6">
                  <c:v>top5</c:v>
                </c:pt>
              </c:strCache>
            </c:strRef>
          </c:cat>
          <c:val>
            <c:numRef>
              <c:f>'Models1.1-1.8_Classified Instan'!$D$5:$D$11</c:f>
              <c:numCache>
                <c:formatCode>0.0000</c:formatCode>
                <c:ptCount val="7"/>
                <c:pt idx="0">
                  <c:v>46.197400000000002</c:v>
                </c:pt>
                <c:pt idx="1">
                  <c:v>44.960999999999999</c:v>
                </c:pt>
                <c:pt idx="2">
                  <c:v>45.734900000000003</c:v>
                </c:pt>
                <c:pt idx="3" formatCode="General">
                  <c:v>45.136200000000002</c:v>
                </c:pt>
                <c:pt idx="4" formatCode="General">
                  <c:v>45.715600000000002</c:v>
                </c:pt>
                <c:pt idx="5" formatCode="General">
                  <c:v>44.962200000000003</c:v>
                </c:pt>
                <c:pt idx="6" formatCode="General">
                  <c:v>43.514299999999999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8-4038-B326-27A6CD6164B7}"/>
            </c:ext>
          </c:extLst>
        </c:ser>
        <c:ser>
          <c:idx val="1"/>
          <c:order val="1"/>
          <c:tx>
            <c:v>without Class Balancer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'Models1.1-1.8_Classified Instan'!$B$5:$B$11</c:f>
              <c:strCache>
                <c:ptCount val="7"/>
                <c:pt idx="0">
                  <c:v>random 1_norm_nomi_disc</c:v>
                </c:pt>
                <c:pt idx="1">
                  <c:v>random 2_norm_nomi_disc</c:v>
                </c:pt>
                <c:pt idx="2">
                  <c:v>random 3_norm_nomi_disc</c:v>
                </c:pt>
                <c:pt idx="3">
                  <c:v>top20_exploratory</c:v>
                </c:pt>
                <c:pt idx="4">
                  <c:v>top20</c:v>
                </c:pt>
                <c:pt idx="5">
                  <c:v>top10</c:v>
                </c:pt>
                <c:pt idx="6">
                  <c:v>top5</c:v>
                </c:pt>
              </c:strCache>
            </c:strRef>
          </c:cat>
          <c:val>
            <c:numRef>
              <c:f>'Models1.1-1.8_Classified Instan'!$L$5:$L$11</c:f>
              <c:numCache>
                <c:formatCode>0.0000</c:formatCode>
                <c:ptCount val="7"/>
                <c:pt idx="0">
                  <c:v>43.2714</c:v>
                </c:pt>
                <c:pt idx="1">
                  <c:v>43.4572</c:v>
                </c:pt>
                <c:pt idx="2">
                  <c:v>43.4985</c:v>
                </c:pt>
                <c:pt idx="3">
                  <c:v>43.797699999999999</c:v>
                </c:pt>
                <c:pt idx="4" formatCode="General">
                  <c:v>43.973199999999999</c:v>
                </c:pt>
                <c:pt idx="5" formatCode="General">
                  <c:v>44.4788</c:v>
                </c:pt>
                <c:pt idx="6" formatCode="General">
                  <c:v>42.868899999999996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C8-4038-B326-27A6CD61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017456"/>
        <c:axId val="1425114720"/>
      </c:barChart>
      <c:catAx>
        <c:axId val="143601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14720"/>
        <c:crosses val="autoZero"/>
        <c:auto val="1"/>
        <c:lblAlgn val="ctr"/>
        <c:lblOffset val="100"/>
        <c:noMultiLvlLbl val="0"/>
      </c:catAx>
      <c:valAx>
        <c:axId val="14251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correctly classfied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95728006526655"/>
          <c:y val="0.40835073821780465"/>
          <c:w val="0.2064719382604647"/>
          <c:h val="0.10169561496559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486833</xdr:colOff>
      <xdr:row>131</xdr:row>
      <xdr:rowOff>51856</xdr:rowOff>
    </xdr:from>
    <xdr:to>
      <xdr:col>36</xdr:col>
      <xdr:colOff>127000</xdr:colOff>
      <xdr:row>143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2B2DE-D34A-4DA0-957B-C0F6B236A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126999</xdr:colOff>
      <xdr:row>166</xdr:row>
      <xdr:rowOff>178858</xdr:rowOff>
    </xdr:from>
    <xdr:to>
      <xdr:col>64</xdr:col>
      <xdr:colOff>84665</xdr:colOff>
      <xdr:row>180</xdr:row>
      <xdr:rowOff>42336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06049-1B8F-416A-A185-9A6A019E9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370417</xdr:colOff>
      <xdr:row>131</xdr:row>
      <xdr:rowOff>74083</xdr:rowOff>
    </xdr:from>
    <xdr:to>
      <xdr:col>53</xdr:col>
      <xdr:colOff>381000</xdr:colOff>
      <xdr:row>143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B55001-6BA9-4ED0-8BB6-D356F319A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10582</xdr:colOff>
      <xdr:row>166</xdr:row>
      <xdr:rowOff>137583</xdr:rowOff>
    </xdr:from>
    <xdr:to>
      <xdr:col>48</xdr:col>
      <xdr:colOff>148165</xdr:colOff>
      <xdr:row>180</xdr:row>
      <xdr:rowOff>1061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D96A54-2724-4B98-9248-FBBFFBC62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25</xdr:row>
      <xdr:rowOff>23812</xdr:rowOff>
    </xdr:from>
    <xdr:to>
      <xdr:col>17</xdr:col>
      <xdr:colOff>361950</xdr:colOff>
      <xdr:row>43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75A2F-E178-47D4-A64C-219D37EE3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257174</xdr:colOff>
      <xdr:row>44</xdr:row>
      <xdr:rowOff>42861</xdr:rowOff>
    </xdr:from>
    <xdr:to>
      <xdr:col>7</xdr:col>
      <xdr:colOff>380999</xdr:colOff>
      <xdr:row>66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10AF14-ACAA-44F5-A9E9-1B5FDE5DA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9C3CC9-DE7F-427C-A1CC-81CCD9624CCF}" name="Table1" displayName="Table1" ref="B4:C14" totalsRowShown="0" headerRowDxfId="3" dataDxfId="2">
  <autoFilter ref="B4:C14" xr:uid="{1321C153-74F9-4B8A-A84D-E6C8682F6858}"/>
  <tableColumns count="2">
    <tableColumn id="1" xr3:uid="{72EDDC10-71E7-4AF9-99B9-21D98E9BC19B}" name="Class Label" dataDxfId="1"/>
    <tableColumn id="2" xr3:uid="{CFA10060-4F43-41AB-8E92-4053EFE04EBE}" name="Meaning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AG_CB_Friendly">
      <a:dk1>
        <a:sysClr val="windowText" lastClr="000000"/>
      </a:dk1>
      <a:lt1>
        <a:sysClr val="window" lastClr="FFFFFF"/>
      </a:lt1>
      <a:dk2>
        <a:srgbClr val="5B6770"/>
      </a:dk2>
      <a:lt2>
        <a:srgbClr val="E3DED1"/>
      </a:lt2>
      <a:accent1>
        <a:srgbClr val="006164"/>
      </a:accent1>
      <a:accent2>
        <a:srgbClr val="57C4AD"/>
      </a:accent2>
      <a:accent3>
        <a:srgbClr val="EFC94C"/>
      </a:accent3>
      <a:accent4>
        <a:srgbClr val="EDA247"/>
      </a:accent4>
      <a:accent5>
        <a:srgbClr val="DB2325"/>
      </a:accent5>
      <a:accent6>
        <a:srgbClr val="E6E1BC"/>
      </a:accent6>
      <a:hlink>
        <a:srgbClr val="006164"/>
      </a:hlink>
      <a:folHlink>
        <a:srgbClr val="57C4A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0B8D9-06DE-4800-9798-958FFB974220}">
  <dimension ref="B3:C14"/>
  <sheetViews>
    <sheetView showGridLines="0" zoomScale="90" zoomScaleNormal="90" workbookViewId="0">
      <selection activeCell="D27" sqref="D27"/>
    </sheetView>
  </sheetViews>
  <sheetFormatPr defaultRowHeight="15"/>
  <cols>
    <col min="1" max="1" width="2.7109375" style="1" customWidth="1"/>
    <col min="2" max="2" width="12.42578125" style="1" customWidth="1"/>
    <col min="3" max="3" width="25.85546875" style="1" bestFit="1" customWidth="1"/>
    <col min="4" max="16384" width="9.140625" style="1"/>
  </cols>
  <sheetData>
    <row r="3" spans="2:3">
      <c r="B3" s="2"/>
      <c r="C3" s="2"/>
    </row>
    <row r="4" spans="2:3">
      <c r="B4" s="2" t="s">
        <v>0</v>
      </c>
      <c r="C4" s="2" t="s">
        <v>1</v>
      </c>
    </row>
    <row r="5" spans="2:3">
      <c r="B5" s="1">
        <v>0</v>
      </c>
      <c r="C5" s="1" t="s">
        <v>2</v>
      </c>
    </row>
    <row r="6" spans="2:3">
      <c r="B6" s="1">
        <v>1</v>
      </c>
      <c r="C6" s="1" t="s">
        <v>3</v>
      </c>
    </row>
    <row r="7" spans="2:3">
      <c r="B7" s="1">
        <v>2</v>
      </c>
      <c r="C7" s="1" t="s">
        <v>4</v>
      </c>
    </row>
    <row r="8" spans="2:3">
      <c r="B8" s="1">
        <v>3</v>
      </c>
      <c r="C8" s="1" t="s">
        <v>5</v>
      </c>
    </row>
    <row r="9" spans="2:3">
      <c r="B9" s="1">
        <v>4</v>
      </c>
      <c r="C9" s="1" t="s">
        <v>6</v>
      </c>
    </row>
    <row r="10" spans="2:3">
      <c r="B10" s="1">
        <v>5</v>
      </c>
      <c r="C10" s="1" t="s">
        <v>7</v>
      </c>
    </row>
    <row r="11" spans="2:3">
      <c r="B11" s="1">
        <v>6</v>
      </c>
      <c r="C11" s="1" t="s">
        <v>8</v>
      </c>
    </row>
    <row r="12" spans="2:3">
      <c r="B12" s="1">
        <v>7</v>
      </c>
      <c r="C12" s="1" t="s">
        <v>9</v>
      </c>
    </row>
    <row r="13" spans="2:3">
      <c r="B13" s="1">
        <v>8</v>
      </c>
      <c r="C13" s="1" t="s">
        <v>10</v>
      </c>
    </row>
    <row r="14" spans="2:3">
      <c r="B14" s="1">
        <v>9</v>
      </c>
      <c r="C14" s="1" t="s">
        <v>11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5D371-A44F-4C58-B5DC-B4CAAA3111FB}">
  <dimension ref="B1:E11"/>
  <sheetViews>
    <sheetView showGridLines="0" workbookViewId="0">
      <selection activeCell="J24" sqref="J24"/>
    </sheetView>
  </sheetViews>
  <sheetFormatPr defaultRowHeight="15"/>
  <cols>
    <col min="2" max="2" width="10.5703125" customWidth="1"/>
  </cols>
  <sheetData>
    <row r="1" spans="2:5" s="1" customFormat="1"/>
    <row r="2" spans="2:5" s="1" customFormat="1" ht="18.75">
      <c r="B2" s="36" t="s">
        <v>12</v>
      </c>
    </row>
    <row r="3" spans="2:5" s="1" customFormat="1"/>
    <row r="4" spans="2:5" s="1" customFormat="1"/>
    <row r="5" spans="2:5" s="1" customFormat="1" ht="15.75" thickBot="1">
      <c r="B5" s="53"/>
      <c r="C5" s="52" t="s">
        <v>13</v>
      </c>
      <c r="D5" s="52" t="s">
        <v>14</v>
      </c>
      <c r="E5" s="52" t="s">
        <v>15</v>
      </c>
    </row>
    <row r="6" spans="2:5" s="1" customFormat="1">
      <c r="B6" s="51" t="s">
        <v>16</v>
      </c>
      <c r="C6" s="51">
        <v>31.651199999999999</v>
      </c>
      <c r="D6" s="51">
        <v>38.503599999999999</v>
      </c>
      <c r="E6" s="51">
        <v>38.503599999999999</v>
      </c>
    </row>
    <row r="7" spans="2:5" s="1" customFormat="1">
      <c r="B7" s="50" t="s">
        <v>17</v>
      </c>
      <c r="C7" s="50">
        <v>31.589300000000001</v>
      </c>
      <c r="D7" s="50">
        <v>38.462299999999999</v>
      </c>
      <c r="E7" s="50">
        <v>38.462299999999999</v>
      </c>
    </row>
    <row r="8" spans="2:5" s="1" customFormat="1">
      <c r="B8" s="50" t="s">
        <v>18</v>
      </c>
      <c r="C8" s="50">
        <v>31.785299999999999</v>
      </c>
      <c r="D8" s="50">
        <v>38.6584</v>
      </c>
      <c r="E8" s="50">
        <v>38.6584</v>
      </c>
    </row>
    <row r="9" spans="2:5" s="1" customFormat="1"/>
    <row r="10" spans="2:5" s="1" customFormat="1"/>
    <row r="11" spans="2:5" s="1" customForma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4089-F4F8-4F08-A213-B40228A2FCE5}">
  <dimension ref="B2:AV68"/>
  <sheetViews>
    <sheetView showGridLines="0" tabSelected="1" zoomScale="90" zoomScaleNormal="90" workbookViewId="0">
      <pane xSplit="2" ySplit="7" topLeftCell="R33" activePane="bottomRight" state="frozen"/>
      <selection pane="bottomRight" activeCell="B64" sqref="B64:B68"/>
      <selection pane="bottomLeft" activeCell="A8" sqref="A8"/>
      <selection pane="topRight" activeCell="C1" sqref="C1"/>
    </sheetView>
  </sheetViews>
  <sheetFormatPr defaultRowHeight="15"/>
  <cols>
    <col min="1" max="1" width="3" style="1" customWidth="1"/>
    <col min="2" max="2" width="6.7109375" style="1" customWidth="1"/>
    <col min="3" max="3" width="2.7109375" style="1" customWidth="1"/>
    <col min="4" max="5" width="9.140625" style="1"/>
    <col min="6" max="6" width="9.140625" style="1" customWidth="1"/>
    <col min="7" max="7" width="3.85546875" style="1" customWidth="1"/>
    <col min="8" max="17" width="6.7109375" style="1" customWidth="1"/>
    <col min="18" max="18" width="2.7109375" style="1" customWidth="1"/>
    <col min="19" max="21" width="9.140625" style="1"/>
    <col min="22" max="22" width="3.7109375" style="1" customWidth="1"/>
    <col min="23" max="23" width="6.7109375" style="1" customWidth="1"/>
    <col min="24" max="24" width="7.140625" style="1" bestFit="1" customWidth="1"/>
    <col min="25" max="25" width="6.7109375" style="1" customWidth="1"/>
    <col min="26" max="26" width="7.140625" style="1" bestFit="1" customWidth="1"/>
    <col min="27" max="32" width="6.7109375" style="1" customWidth="1"/>
    <col min="33" max="33" width="2.7109375" style="1" customWidth="1"/>
    <col min="34" max="36" width="9.140625" style="1"/>
    <col min="37" max="37" width="3.7109375" style="1" customWidth="1"/>
    <col min="38" max="38" width="6.7109375" style="1" customWidth="1"/>
    <col min="39" max="39" width="7.28515625" style="1" customWidth="1"/>
    <col min="40" max="47" width="6.7109375" style="1" customWidth="1"/>
    <col min="48" max="16384" width="9.140625" style="1"/>
  </cols>
  <sheetData>
    <row r="2" spans="2:47">
      <c r="D2" s="124"/>
      <c r="E2" s="1" t="s">
        <v>19</v>
      </c>
    </row>
    <row r="3" spans="2:47">
      <c r="D3" s="125"/>
      <c r="E3" s="1" t="s">
        <v>20</v>
      </c>
    </row>
    <row r="4" spans="2:47">
      <c r="D4" s="126"/>
      <c r="E4" s="1" t="s">
        <v>21</v>
      </c>
    </row>
    <row r="6" spans="2:47" ht="15.75" thickBot="1"/>
    <row r="7" spans="2:47" ht="24.95" customHeight="1" thickBot="1">
      <c r="D7" s="254" t="s">
        <v>13</v>
      </c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6"/>
      <c r="S7" s="254" t="s">
        <v>14</v>
      </c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6"/>
      <c r="AH7" s="254" t="s">
        <v>15</v>
      </c>
      <c r="AI7" s="255"/>
      <c r="AJ7" s="255"/>
      <c r="AK7" s="255"/>
      <c r="AL7" s="255"/>
      <c r="AM7" s="255"/>
      <c r="AN7" s="255"/>
      <c r="AO7" s="255"/>
      <c r="AP7" s="255"/>
      <c r="AQ7" s="255"/>
      <c r="AR7" s="255"/>
      <c r="AS7" s="255"/>
      <c r="AT7" s="255"/>
      <c r="AU7" s="256"/>
    </row>
    <row r="8" spans="2:47" ht="15" customHeight="1" thickBot="1">
      <c r="D8" s="36"/>
      <c r="S8" s="36"/>
      <c r="AH8" s="36"/>
    </row>
    <row r="9" spans="2:47" ht="131.25">
      <c r="B9" s="251" t="s">
        <v>22</v>
      </c>
      <c r="D9" s="257" t="s">
        <v>23</v>
      </c>
      <c r="E9" s="258"/>
      <c r="F9" s="258"/>
      <c r="G9" s="259"/>
      <c r="H9" s="30" t="s">
        <v>2</v>
      </c>
      <c r="I9" s="31" t="s">
        <v>3</v>
      </c>
      <c r="J9" s="31" t="s">
        <v>4</v>
      </c>
      <c r="K9" s="31" t="s">
        <v>5</v>
      </c>
      <c r="L9" s="31" t="s">
        <v>6</v>
      </c>
      <c r="M9" s="31" t="s">
        <v>7</v>
      </c>
      <c r="N9" s="31" t="s">
        <v>8</v>
      </c>
      <c r="O9" s="31" t="s">
        <v>9</v>
      </c>
      <c r="P9" s="31" t="s">
        <v>10</v>
      </c>
      <c r="Q9" s="32" t="s">
        <v>11</v>
      </c>
      <c r="S9" s="257" t="s">
        <v>23</v>
      </c>
      <c r="T9" s="258"/>
      <c r="U9" s="258"/>
      <c r="V9" s="259"/>
      <c r="W9" s="30" t="s">
        <v>2</v>
      </c>
      <c r="X9" s="31" t="s">
        <v>3</v>
      </c>
      <c r="Y9" s="31" t="s">
        <v>4</v>
      </c>
      <c r="Z9" s="31" t="s">
        <v>5</v>
      </c>
      <c r="AA9" s="31" t="s">
        <v>6</v>
      </c>
      <c r="AB9" s="31" t="s">
        <v>7</v>
      </c>
      <c r="AC9" s="31" t="s">
        <v>8</v>
      </c>
      <c r="AD9" s="31" t="s">
        <v>9</v>
      </c>
      <c r="AE9" s="31" t="s">
        <v>10</v>
      </c>
      <c r="AF9" s="32" t="s">
        <v>11</v>
      </c>
      <c r="AH9" s="257" t="s">
        <v>23</v>
      </c>
      <c r="AI9" s="258"/>
      <c r="AJ9" s="258"/>
      <c r="AK9" s="259"/>
      <c r="AL9" s="30" t="s">
        <v>2</v>
      </c>
      <c r="AM9" s="31" t="s">
        <v>3</v>
      </c>
      <c r="AN9" s="31" t="s">
        <v>4</v>
      </c>
      <c r="AO9" s="31" t="s">
        <v>5</v>
      </c>
      <c r="AP9" s="31" t="s">
        <v>6</v>
      </c>
      <c r="AQ9" s="31" t="s">
        <v>7</v>
      </c>
      <c r="AR9" s="31" t="s">
        <v>8</v>
      </c>
      <c r="AS9" s="31" t="s">
        <v>9</v>
      </c>
      <c r="AT9" s="31" t="s">
        <v>10</v>
      </c>
      <c r="AU9" s="32" t="s">
        <v>11</v>
      </c>
    </row>
    <row r="10" spans="2:47" ht="15.75" thickBot="1">
      <c r="B10" s="252"/>
      <c r="D10" s="245"/>
      <c r="E10" s="246"/>
      <c r="F10" s="246"/>
      <c r="G10" s="247"/>
      <c r="H10" s="33">
        <v>0</v>
      </c>
      <c r="I10" s="34">
        <v>1</v>
      </c>
      <c r="J10" s="34">
        <v>2</v>
      </c>
      <c r="K10" s="34">
        <v>3</v>
      </c>
      <c r="L10" s="34">
        <v>4</v>
      </c>
      <c r="M10" s="34">
        <v>5</v>
      </c>
      <c r="N10" s="34">
        <v>6</v>
      </c>
      <c r="O10" s="34">
        <v>7</v>
      </c>
      <c r="P10" s="34">
        <v>8</v>
      </c>
      <c r="Q10" s="35">
        <v>9</v>
      </c>
      <c r="S10" s="245"/>
      <c r="T10" s="246"/>
      <c r="U10" s="246"/>
      <c r="V10" s="247"/>
      <c r="W10" s="33">
        <v>0</v>
      </c>
      <c r="X10" s="34">
        <v>1</v>
      </c>
      <c r="Y10" s="34">
        <v>2</v>
      </c>
      <c r="Z10" s="34">
        <v>3</v>
      </c>
      <c r="AA10" s="34">
        <v>4</v>
      </c>
      <c r="AB10" s="34">
        <v>5</v>
      </c>
      <c r="AC10" s="34">
        <v>6</v>
      </c>
      <c r="AD10" s="34">
        <v>7</v>
      </c>
      <c r="AE10" s="34">
        <v>8</v>
      </c>
      <c r="AF10" s="35">
        <v>9</v>
      </c>
      <c r="AH10" s="245"/>
      <c r="AI10" s="246"/>
      <c r="AJ10" s="246"/>
      <c r="AK10" s="247"/>
      <c r="AL10" s="33">
        <v>0</v>
      </c>
      <c r="AM10" s="34">
        <v>1</v>
      </c>
      <c r="AN10" s="34">
        <v>2</v>
      </c>
      <c r="AO10" s="34">
        <v>3</v>
      </c>
      <c r="AP10" s="34">
        <v>4</v>
      </c>
      <c r="AQ10" s="34">
        <v>5</v>
      </c>
      <c r="AR10" s="34">
        <v>6</v>
      </c>
      <c r="AS10" s="34">
        <v>7</v>
      </c>
      <c r="AT10" s="34">
        <v>8</v>
      </c>
      <c r="AU10" s="35">
        <v>9</v>
      </c>
    </row>
    <row r="11" spans="2:47" ht="20.100000000000001" customHeight="1">
      <c r="B11" s="252"/>
      <c r="D11" s="248" t="s">
        <v>2</v>
      </c>
      <c r="E11" s="249"/>
      <c r="F11" s="250"/>
      <c r="G11" s="27">
        <v>0</v>
      </c>
      <c r="H11" s="77">
        <v>176</v>
      </c>
      <c r="I11" s="38">
        <v>20</v>
      </c>
      <c r="J11" s="38">
        <v>4</v>
      </c>
      <c r="K11" s="38">
        <v>0</v>
      </c>
      <c r="L11" s="38">
        <v>1</v>
      </c>
      <c r="M11" s="38">
        <v>0</v>
      </c>
      <c r="N11" s="38">
        <v>0</v>
      </c>
      <c r="O11" s="38">
        <v>8</v>
      </c>
      <c r="P11" s="38">
        <v>1</v>
      </c>
      <c r="Q11" s="44">
        <v>0</v>
      </c>
      <c r="R11" s="46"/>
      <c r="S11" s="248" t="s">
        <v>2</v>
      </c>
      <c r="T11" s="249"/>
      <c r="U11" s="250"/>
      <c r="V11" s="47">
        <v>0</v>
      </c>
      <c r="W11" s="77">
        <v>142</v>
      </c>
      <c r="X11" s="72">
        <v>55</v>
      </c>
      <c r="Y11" s="72">
        <v>10</v>
      </c>
      <c r="Z11" s="72">
        <v>1</v>
      </c>
      <c r="AA11" s="72">
        <v>1</v>
      </c>
      <c r="AB11" s="72">
        <v>0</v>
      </c>
      <c r="AC11" s="72">
        <v>0</v>
      </c>
      <c r="AD11" s="72">
        <v>0</v>
      </c>
      <c r="AE11" s="72">
        <v>1</v>
      </c>
      <c r="AF11" s="47">
        <v>0</v>
      </c>
      <c r="AH11" s="248" t="s">
        <v>2</v>
      </c>
      <c r="AI11" s="249"/>
      <c r="AJ11" s="250"/>
      <c r="AK11" s="27">
        <v>0</v>
      </c>
      <c r="AL11" s="110">
        <v>142</v>
      </c>
      <c r="AM11" s="111">
        <v>55</v>
      </c>
      <c r="AN11" s="111">
        <v>10</v>
      </c>
      <c r="AO11" s="111">
        <v>1</v>
      </c>
      <c r="AP11" s="111">
        <v>1</v>
      </c>
      <c r="AQ11" s="111">
        <v>0</v>
      </c>
      <c r="AR11" s="111">
        <v>0</v>
      </c>
      <c r="AS11" s="111">
        <v>0</v>
      </c>
      <c r="AT11" s="111">
        <v>1</v>
      </c>
      <c r="AU11" s="112">
        <v>0</v>
      </c>
    </row>
    <row r="12" spans="2:47" ht="20.100000000000001" customHeight="1">
      <c r="B12" s="252"/>
      <c r="D12" s="242" t="s">
        <v>3</v>
      </c>
      <c r="E12" s="243"/>
      <c r="F12" s="244"/>
      <c r="G12" s="28">
        <v>1</v>
      </c>
      <c r="H12" s="41">
        <v>598</v>
      </c>
      <c r="I12" s="103">
        <v>833</v>
      </c>
      <c r="J12" s="39">
        <v>181</v>
      </c>
      <c r="K12" s="39">
        <v>159</v>
      </c>
      <c r="L12" s="39">
        <v>48</v>
      </c>
      <c r="M12" s="39">
        <v>8</v>
      </c>
      <c r="N12" s="39">
        <v>39</v>
      </c>
      <c r="O12" s="39">
        <v>242</v>
      </c>
      <c r="P12" s="39">
        <v>1</v>
      </c>
      <c r="Q12" s="40">
        <v>111</v>
      </c>
      <c r="R12" s="46"/>
      <c r="S12" s="242" t="s">
        <v>3</v>
      </c>
      <c r="T12" s="243"/>
      <c r="U12" s="244"/>
      <c r="V12" s="48">
        <v>1</v>
      </c>
      <c r="W12" s="73">
        <v>390</v>
      </c>
      <c r="X12" s="77">
        <v>1085</v>
      </c>
      <c r="Y12" s="37">
        <v>459</v>
      </c>
      <c r="Z12" s="37">
        <v>221</v>
      </c>
      <c r="AA12" s="37">
        <v>28</v>
      </c>
      <c r="AB12" s="37">
        <v>0</v>
      </c>
      <c r="AC12" s="37">
        <v>0</v>
      </c>
      <c r="AD12" s="37">
        <v>4</v>
      </c>
      <c r="AE12" s="37">
        <v>0</v>
      </c>
      <c r="AF12" s="74">
        <v>33</v>
      </c>
      <c r="AH12" s="242" t="s">
        <v>3</v>
      </c>
      <c r="AI12" s="243"/>
      <c r="AJ12" s="244"/>
      <c r="AK12" s="28">
        <v>1</v>
      </c>
      <c r="AL12" s="113">
        <v>390</v>
      </c>
      <c r="AM12" s="110">
        <v>1085</v>
      </c>
      <c r="AN12" s="114">
        <v>459</v>
      </c>
      <c r="AO12" s="114">
        <v>221</v>
      </c>
      <c r="AP12" s="114">
        <v>28</v>
      </c>
      <c r="AQ12" s="114">
        <v>0</v>
      </c>
      <c r="AR12" s="114">
        <v>0</v>
      </c>
      <c r="AS12" s="114">
        <v>4</v>
      </c>
      <c r="AT12" s="114">
        <v>0</v>
      </c>
      <c r="AU12" s="115">
        <v>33</v>
      </c>
    </row>
    <row r="13" spans="2:47" ht="20.100000000000001" customHeight="1">
      <c r="B13" s="252"/>
      <c r="D13" s="242" t="s">
        <v>4</v>
      </c>
      <c r="E13" s="243"/>
      <c r="F13" s="244"/>
      <c r="G13" s="28">
        <v>2</v>
      </c>
      <c r="H13" s="41">
        <v>274</v>
      </c>
      <c r="I13" s="105">
        <v>641</v>
      </c>
      <c r="J13" s="102">
        <v>403</v>
      </c>
      <c r="K13" s="39">
        <v>290</v>
      </c>
      <c r="L13" s="39">
        <v>101</v>
      </c>
      <c r="M13" s="39">
        <v>44</v>
      </c>
      <c r="N13" s="39">
        <v>138</v>
      </c>
      <c r="O13" s="39">
        <v>131</v>
      </c>
      <c r="P13" s="39">
        <v>6</v>
      </c>
      <c r="Q13" s="40">
        <v>222</v>
      </c>
      <c r="R13" s="46"/>
      <c r="S13" s="242" t="s">
        <v>4</v>
      </c>
      <c r="T13" s="243"/>
      <c r="U13" s="244"/>
      <c r="V13" s="48">
        <v>2</v>
      </c>
      <c r="W13" s="73">
        <v>128</v>
      </c>
      <c r="X13" s="37">
        <v>759</v>
      </c>
      <c r="Y13" s="77">
        <v>796</v>
      </c>
      <c r="Z13" s="37">
        <v>414</v>
      </c>
      <c r="AA13" s="37">
        <v>59</v>
      </c>
      <c r="AB13" s="37">
        <v>0</v>
      </c>
      <c r="AC13" s="37">
        <v>43</v>
      </c>
      <c r="AD13" s="37">
        <v>25</v>
      </c>
      <c r="AE13" s="37">
        <v>1</v>
      </c>
      <c r="AF13" s="74">
        <v>25</v>
      </c>
      <c r="AH13" s="242" t="s">
        <v>4</v>
      </c>
      <c r="AI13" s="243"/>
      <c r="AJ13" s="244"/>
      <c r="AK13" s="28">
        <v>2</v>
      </c>
      <c r="AL13" s="113">
        <v>128</v>
      </c>
      <c r="AM13" s="114">
        <v>759</v>
      </c>
      <c r="AN13" s="110">
        <v>796</v>
      </c>
      <c r="AO13" s="114">
        <v>414</v>
      </c>
      <c r="AP13" s="114">
        <v>59</v>
      </c>
      <c r="AQ13" s="114">
        <v>0</v>
      </c>
      <c r="AR13" s="114">
        <v>43</v>
      </c>
      <c r="AS13" s="114">
        <v>25</v>
      </c>
      <c r="AT13" s="114">
        <v>1</v>
      </c>
      <c r="AU13" s="115">
        <v>25</v>
      </c>
    </row>
    <row r="14" spans="2:47" ht="20.100000000000001" customHeight="1">
      <c r="B14" s="252"/>
      <c r="D14" s="242" t="s">
        <v>5</v>
      </c>
      <c r="E14" s="243"/>
      <c r="F14" s="244"/>
      <c r="G14" s="28">
        <v>3</v>
      </c>
      <c r="H14" s="41">
        <v>52</v>
      </c>
      <c r="I14" s="39">
        <v>114</v>
      </c>
      <c r="J14" s="39">
        <v>52</v>
      </c>
      <c r="K14" s="103">
        <v>777</v>
      </c>
      <c r="L14" s="39">
        <v>32</v>
      </c>
      <c r="M14" s="39">
        <v>10</v>
      </c>
      <c r="N14" s="39">
        <v>188</v>
      </c>
      <c r="O14" s="39">
        <v>36</v>
      </c>
      <c r="P14" s="39">
        <v>12</v>
      </c>
      <c r="Q14" s="40">
        <v>135</v>
      </c>
      <c r="R14" s="46"/>
      <c r="S14" s="242" t="s">
        <v>5</v>
      </c>
      <c r="T14" s="243"/>
      <c r="U14" s="244"/>
      <c r="V14" s="48">
        <v>3</v>
      </c>
      <c r="W14" s="73">
        <v>23</v>
      </c>
      <c r="X14" s="37">
        <v>142</v>
      </c>
      <c r="Y14" s="37">
        <v>169</v>
      </c>
      <c r="Z14" s="77">
        <v>920</v>
      </c>
      <c r="AA14" s="37">
        <v>84</v>
      </c>
      <c r="AB14" s="37">
        <v>0</v>
      </c>
      <c r="AC14" s="37">
        <v>20</v>
      </c>
      <c r="AD14" s="37">
        <v>5</v>
      </c>
      <c r="AE14" s="37">
        <v>0</v>
      </c>
      <c r="AF14" s="74">
        <v>47</v>
      </c>
      <c r="AH14" s="242" t="s">
        <v>5</v>
      </c>
      <c r="AI14" s="243"/>
      <c r="AJ14" s="244"/>
      <c r="AK14" s="28">
        <v>3</v>
      </c>
      <c r="AL14" s="113">
        <v>23</v>
      </c>
      <c r="AM14" s="114">
        <v>142</v>
      </c>
      <c r="AN14" s="114">
        <v>169</v>
      </c>
      <c r="AO14" s="110">
        <v>920</v>
      </c>
      <c r="AP14" s="114">
        <v>84</v>
      </c>
      <c r="AQ14" s="114">
        <v>0</v>
      </c>
      <c r="AR14" s="114">
        <v>20</v>
      </c>
      <c r="AS14" s="114">
        <v>5</v>
      </c>
      <c r="AT14" s="114">
        <v>0</v>
      </c>
      <c r="AU14" s="115">
        <v>47</v>
      </c>
    </row>
    <row r="15" spans="2:47" ht="20.100000000000001" customHeight="1">
      <c r="B15" s="252"/>
      <c r="D15" s="242" t="s">
        <v>6</v>
      </c>
      <c r="E15" s="243"/>
      <c r="F15" s="244"/>
      <c r="G15" s="28">
        <v>4</v>
      </c>
      <c r="H15" s="41">
        <v>104</v>
      </c>
      <c r="I15" s="39">
        <v>404</v>
      </c>
      <c r="J15" s="39">
        <v>190</v>
      </c>
      <c r="K15" s="105">
        <v>658</v>
      </c>
      <c r="L15" s="102">
        <v>163</v>
      </c>
      <c r="M15" s="39">
        <v>27</v>
      </c>
      <c r="N15" s="39">
        <v>200</v>
      </c>
      <c r="O15" s="39">
        <v>88</v>
      </c>
      <c r="P15" s="39">
        <v>7</v>
      </c>
      <c r="Q15" s="40">
        <v>139</v>
      </c>
      <c r="R15" s="46"/>
      <c r="S15" s="242" t="s">
        <v>6</v>
      </c>
      <c r="T15" s="243"/>
      <c r="U15" s="244"/>
      <c r="V15" s="48">
        <v>4</v>
      </c>
      <c r="W15" s="73">
        <v>71</v>
      </c>
      <c r="X15" s="37">
        <v>454</v>
      </c>
      <c r="Y15" s="37">
        <v>426</v>
      </c>
      <c r="Z15" s="78">
        <v>553</v>
      </c>
      <c r="AA15" s="79">
        <v>353</v>
      </c>
      <c r="AB15" s="37">
        <v>34</v>
      </c>
      <c r="AC15" s="37">
        <v>69</v>
      </c>
      <c r="AD15" s="37">
        <v>18</v>
      </c>
      <c r="AE15" s="37">
        <v>0</v>
      </c>
      <c r="AF15" s="74">
        <v>2</v>
      </c>
      <c r="AH15" s="242" t="s">
        <v>6</v>
      </c>
      <c r="AI15" s="243"/>
      <c r="AJ15" s="244"/>
      <c r="AK15" s="28">
        <v>4</v>
      </c>
      <c r="AL15" s="113">
        <v>71</v>
      </c>
      <c r="AM15" s="114">
        <v>454</v>
      </c>
      <c r="AN15" s="114">
        <v>426</v>
      </c>
      <c r="AO15" s="116">
        <v>553</v>
      </c>
      <c r="AP15" s="117">
        <v>353</v>
      </c>
      <c r="AQ15" s="114">
        <v>34</v>
      </c>
      <c r="AR15" s="114">
        <v>69</v>
      </c>
      <c r="AS15" s="114">
        <v>18</v>
      </c>
      <c r="AT15" s="114">
        <v>0</v>
      </c>
      <c r="AU15" s="115">
        <v>2</v>
      </c>
    </row>
    <row r="16" spans="2:47" ht="20.100000000000001" customHeight="1">
      <c r="B16" s="252"/>
      <c r="D16" s="242" t="s">
        <v>7</v>
      </c>
      <c r="E16" s="243"/>
      <c r="F16" s="244"/>
      <c r="G16" s="28">
        <v>5</v>
      </c>
      <c r="H16" s="41">
        <v>23</v>
      </c>
      <c r="I16" s="39">
        <v>7</v>
      </c>
      <c r="J16" s="39">
        <v>0</v>
      </c>
      <c r="K16" s="39">
        <v>27</v>
      </c>
      <c r="L16" s="39">
        <v>0</v>
      </c>
      <c r="M16" s="102">
        <v>42</v>
      </c>
      <c r="N16" s="39">
        <v>33</v>
      </c>
      <c r="O16" s="39">
        <v>25</v>
      </c>
      <c r="P16" s="39">
        <v>9</v>
      </c>
      <c r="Q16" s="106">
        <v>44</v>
      </c>
      <c r="R16" s="46"/>
      <c r="S16" s="242" t="s">
        <v>7</v>
      </c>
      <c r="T16" s="243"/>
      <c r="U16" s="244"/>
      <c r="V16" s="48">
        <v>5</v>
      </c>
      <c r="W16" s="73">
        <v>19</v>
      </c>
      <c r="X16" s="37">
        <v>24</v>
      </c>
      <c r="Y16" s="78">
        <v>58</v>
      </c>
      <c r="Z16" s="37">
        <v>41</v>
      </c>
      <c r="AA16" s="37">
        <v>7</v>
      </c>
      <c r="AB16" s="79">
        <v>49</v>
      </c>
      <c r="AC16" s="37">
        <v>0</v>
      </c>
      <c r="AD16" s="37">
        <v>0</v>
      </c>
      <c r="AE16" s="37">
        <v>9</v>
      </c>
      <c r="AF16" s="74">
        <v>3</v>
      </c>
      <c r="AH16" s="242" t="s">
        <v>7</v>
      </c>
      <c r="AI16" s="243"/>
      <c r="AJ16" s="244"/>
      <c r="AK16" s="28">
        <v>5</v>
      </c>
      <c r="AL16" s="113">
        <v>19</v>
      </c>
      <c r="AM16" s="114">
        <v>24</v>
      </c>
      <c r="AN16" s="116">
        <v>57</v>
      </c>
      <c r="AO16" s="114">
        <v>41</v>
      </c>
      <c r="AP16" s="114">
        <v>7</v>
      </c>
      <c r="AQ16" s="117">
        <v>49</v>
      </c>
      <c r="AR16" s="114">
        <v>0</v>
      </c>
      <c r="AS16" s="114">
        <v>0</v>
      </c>
      <c r="AT16" s="114">
        <v>9</v>
      </c>
      <c r="AU16" s="115">
        <v>3</v>
      </c>
    </row>
    <row r="17" spans="2:47" ht="20.100000000000001" customHeight="1">
      <c r="B17" s="252"/>
      <c r="D17" s="242" t="s">
        <v>8</v>
      </c>
      <c r="E17" s="243"/>
      <c r="F17" s="244"/>
      <c r="G17" s="28">
        <v>6</v>
      </c>
      <c r="H17" s="41">
        <v>0</v>
      </c>
      <c r="I17" s="39">
        <v>27</v>
      </c>
      <c r="J17" s="39">
        <v>2</v>
      </c>
      <c r="K17" s="39">
        <v>14</v>
      </c>
      <c r="L17" s="39">
        <v>13</v>
      </c>
      <c r="M17" s="39">
        <v>17</v>
      </c>
      <c r="N17" s="103">
        <v>208</v>
      </c>
      <c r="O17" s="39">
        <v>30</v>
      </c>
      <c r="P17" s="39">
        <v>4</v>
      </c>
      <c r="Q17" s="40">
        <v>45</v>
      </c>
      <c r="R17" s="46"/>
      <c r="S17" s="242" t="s">
        <v>8</v>
      </c>
      <c r="T17" s="243"/>
      <c r="U17" s="244"/>
      <c r="V17" s="48">
        <v>6</v>
      </c>
      <c r="W17" s="73">
        <v>13</v>
      </c>
      <c r="X17" s="37">
        <v>14</v>
      </c>
      <c r="Y17" s="37">
        <v>78</v>
      </c>
      <c r="Z17" s="37">
        <v>86</v>
      </c>
      <c r="AA17" s="37">
        <v>4</v>
      </c>
      <c r="AB17" s="37">
        <v>0</v>
      </c>
      <c r="AC17" s="77">
        <v>148</v>
      </c>
      <c r="AD17" s="37">
        <v>0</v>
      </c>
      <c r="AE17" s="37">
        <v>2</v>
      </c>
      <c r="AF17" s="74">
        <v>15</v>
      </c>
      <c r="AH17" s="242" t="s">
        <v>8</v>
      </c>
      <c r="AI17" s="243"/>
      <c r="AJ17" s="244"/>
      <c r="AK17" s="28">
        <v>6</v>
      </c>
      <c r="AL17" s="113">
        <v>13</v>
      </c>
      <c r="AM17" s="114">
        <v>14</v>
      </c>
      <c r="AN17" s="114">
        <v>78</v>
      </c>
      <c r="AO17" s="114">
        <v>86</v>
      </c>
      <c r="AP17" s="114">
        <v>4</v>
      </c>
      <c r="AQ17" s="114">
        <v>0</v>
      </c>
      <c r="AR17" s="110">
        <v>148</v>
      </c>
      <c r="AS17" s="114">
        <v>0</v>
      </c>
      <c r="AT17" s="114">
        <v>2</v>
      </c>
      <c r="AU17" s="115">
        <v>15</v>
      </c>
    </row>
    <row r="18" spans="2:47" ht="20.100000000000001" customHeight="1">
      <c r="B18" s="252"/>
      <c r="D18" s="242" t="s">
        <v>9</v>
      </c>
      <c r="E18" s="243"/>
      <c r="F18" s="244"/>
      <c r="G18" s="28">
        <v>7</v>
      </c>
      <c r="H18" s="41">
        <v>16</v>
      </c>
      <c r="I18" s="39">
        <v>11</v>
      </c>
      <c r="J18" s="39">
        <v>0</v>
      </c>
      <c r="K18" s="39">
        <v>13</v>
      </c>
      <c r="L18" s="39">
        <v>6</v>
      </c>
      <c r="M18" s="39">
        <v>4</v>
      </c>
      <c r="N18" s="39">
        <v>35</v>
      </c>
      <c r="O18" s="103">
        <v>137</v>
      </c>
      <c r="P18" s="39">
        <v>0</v>
      </c>
      <c r="Q18" s="40">
        <v>18</v>
      </c>
      <c r="R18" s="46"/>
      <c r="S18" s="242" t="s">
        <v>9</v>
      </c>
      <c r="T18" s="243"/>
      <c r="U18" s="244"/>
      <c r="V18" s="48">
        <v>7</v>
      </c>
      <c r="W18" s="73">
        <v>5</v>
      </c>
      <c r="X18" s="37">
        <v>57</v>
      </c>
      <c r="Y18" s="78">
        <v>74</v>
      </c>
      <c r="Z18" s="37">
        <v>57</v>
      </c>
      <c r="AA18" s="37">
        <v>8</v>
      </c>
      <c r="AB18" s="37">
        <v>0</v>
      </c>
      <c r="AC18" s="37">
        <v>4</v>
      </c>
      <c r="AD18" s="79">
        <v>24</v>
      </c>
      <c r="AE18" s="37">
        <v>0</v>
      </c>
      <c r="AF18" s="74">
        <v>11</v>
      </c>
      <c r="AH18" s="242" t="s">
        <v>9</v>
      </c>
      <c r="AI18" s="243"/>
      <c r="AJ18" s="244"/>
      <c r="AK18" s="28">
        <v>7</v>
      </c>
      <c r="AL18" s="113">
        <v>5</v>
      </c>
      <c r="AM18" s="114">
        <v>57</v>
      </c>
      <c r="AN18" s="116">
        <v>74</v>
      </c>
      <c r="AO18" s="114">
        <v>57</v>
      </c>
      <c r="AP18" s="114">
        <v>8</v>
      </c>
      <c r="AQ18" s="114">
        <v>0</v>
      </c>
      <c r="AR18" s="114">
        <v>4</v>
      </c>
      <c r="AS18" s="117">
        <v>24</v>
      </c>
      <c r="AT18" s="114">
        <v>0</v>
      </c>
      <c r="AU18" s="115">
        <v>11</v>
      </c>
    </row>
    <row r="19" spans="2:47" ht="20.100000000000001" customHeight="1">
      <c r="B19" s="252"/>
      <c r="D19" s="242" t="s">
        <v>10</v>
      </c>
      <c r="E19" s="243"/>
      <c r="F19" s="244"/>
      <c r="G19" s="28">
        <v>8</v>
      </c>
      <c r="H19" s="41">
        <v>95</v>
      </c>
      <c r="I19" s="39">
        <v>50</v>
      </c>
      <c r="J19" s="39">
        <v>11</v>
      </c>
      <c r="K19" s="39">
        <v>1</v>
      </c>
      <c r="L19" s="39">
        <v>5</v>
      </c>
      <c r="M19" s="39">
        <v>29</v>
      </c>
      <c r="N19" s="39">
        <v>127</v>
      </c>
      <c r="O19" s="39">
        <v>66</v>
      </c>
      <c r="P19" s="103">
        <v>126</v>
      </c>
      <c r="Q19" s="40">
        <v>30</v>
      </c>
      <c r="R19" s="46"/>
      <c r="S19" s="242" t="s">
        <v>10</v>
      </c>
      <c r="T19" s="243"/>
      <c r="U19" s="244"/>
      <c r="V19" s="48">
        <v>8</v>
      </c>
      <c r="W19" s="73">
        <v>86</v>
      </c>
      <c r="X19" s="37">
        <v>83</v>
      </c>
      <c r="Y19" s="78">
        <v>113</v>
      </c>
      <c r="Z19" s="37">
        <v>112</v>
      </c>
      <c r="AA19" s="37">
        <v>6</v>
      </c>
      <c r="AB19" s="37">
        <v>0</v>
      </c>
      <c r="AC19" s="37">
        <v>8</v>
      </c>
      <c r="AD19" s="37">
        <v>0</v>
      </c>
      <c r="AE19" s="79">
        <v>100</v>
      </c>
      <c r="AF19" s="74">
        <v>32</v>
      </c>
      <c r="AH19" s="242" t="s">
        <v>10</v>
      </c>
      <c r="AI19" s="243"/>
      <c r="AJ19" s="244"/>
      <c r="AK19" s="28">
        <v>8</v>
      </c>
      <c r="AL19" s="113">
        <v>86</v>
      </c>
      <c r="AM19" s="114">
        <v>83</v>
      </c>
      <c r="AN19" s="116">
        <v>113</v>
      </c>
      <c r="AO19" s="114">
        <v>112</v>
      </c>
      <c r="AP19" s="114">
        <v>6</v>
      </c>
      <c r="AQ19" s="114">
        <v>0</v>
      </c>
      <c r="AR19" s="114">
        <v>8</v>
      </c>
      <c r="AS19" s="114">
        <v>0</v>
      </c>
      <c r="AT19" s="117">
        <v>100</v>
      </c>
      <c r="AU19" s="115">
        <v>32</v>
      </c>
    </row>
    <row r="20" spans="2:47" ht="20.100000000000001" customHeight="1" thickBot="1">
      <c r="B20" s="253"/>
      <c r="D20" s="239" t="s">
        <v>11</v>
      </c>
      <c r="E20" s="240"/>
      <c r="F20" s="241"/>
      <c r="G20" s="29">
        <v>9</v>
      </c>
      <c r="H20" s="42">
        <v>3</v>
      </c>
      <c r="I20" s="43">
        <v>21</v>
      </c>
      <c r="J20" s="43">
        <v>0</v>
      </c>
      <c r="K20" s="43">
        <v>2</v>
      </c>
      <c r="L20" s="43">
        <v>3</v>
      </c>
      <c r="M20" s="43">
        <v>7</v>
      </c>
      <c r="N20" s="43">
        <v>10</v>
      </c>
      <c r="O20" s="43">
        <v>14</v>
      </c>
      <c r="P20" s="43">
        <v>8</v>
      </c>
      <c r="Q20" s="104">
        <v>202</v>
      </c>
      <c r="R20" s="46"/>
      <c r="S20" s="239" t="s">
        <v>11</v>
      </c>
      <c r="T20" s="240"/>
      <c r="U20" s="241"/>
      <c r="V20" s="49">
        <v>9</v>
      </c>
      <c r="W20" s="75">
        <v>0</v>
      </c>
      <c r="X20" s="76">
        <v>45</v>
      </c>
      <c r="Y20" s="76">
        <v>83</v>
      </c>
      <c r="Z20" s="76">
        <v>24</v>
      </c>
      <c r="AA20" s="76">
        <v>3</v>
      </c>
      <c r="AB20" s="76">
        <v>0</v>
      </c>
      <c r="AC20" s="76">
        <v>0</v>
      </c>
      <c r="AD20" s="76">
        <v>0</v>
      </c>
      <c r="AE20" s="76">
        <v>1</v>
      </c>
      <c r="AF20" s="104">
        <v>114</v>
      </c>
      <c r="AH20" s="239" t="s">
        <v>11</v>
      </c>
      <c r="AI20" s="240"/>
      <c r="AJ20" s="241"/>
      <c r="AK20" s="29">
        <v>9</v>
      </c>
      <c r="AL20" s="118">
        <v>0</v>
      </c>
      <c r="AM20" s="119">
        <v>45</v>
      </c>
      <c r="AN20" s="119">
        <v>83</v>
      </c>
      <c r="AO20" s="119">
        <v>24</v>
      </c>
      <c r="AP20" s="119">
        <v>3</v>
      </c>
      <c r="AQ20" s="119">
        <v>0</v>
      </c>
      <c r="AR20" s="119">
        <v>0</v>
      </c>
      <c r="AS20" s="119">
        <v>0</v>
      </c>
      <c r="AT20" s="119">
        <v>1</v>
      </c>
      <c r="AU20" s="120">
        <v>114</v>
      </c>
    </row>
    <row r="21" spans="2:47" ht="15.75" thickBot="1"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</row>
    <row r="22" spans="2:47" ht="137.25" thickBot="1">
      <c r="B22" s="251" t="s">
        <v>24</v>
      </c>
      <c r="D22" s="257" t="s">
        <v>23</v>
      </c>
      <c r="E22" s="258"/>
      <c r="F22" s="258"/>
      <c r="G22" s="259"/>
      <c r="H22" s="30" t="s">
        <v>2</v>
      </c>
      <c r="I22" s="31" t="s">
        <v>3</v>
      </c>
      <c r="J22" s="31" t="s">
        <v>4</v>
      </c>
      <c r="K22" s="31" t="s">
        <v>5</v>
      </c>
      <c r="L22" s="31" t="s">
        <v>6</v>
      </c>
      <c r="M22" s="31" t="s">
        <v>7</v>
      </c>
      <c r="N22" s="31" t="s">
        <v>8</v>
      </c>
      <c r="O22" s="31" t="s">
        <v>9</v>
      </c>
      <c r="P22" s="31" t="s">
        <v>10</v>
      </c>
      <c r="Q22" s="32" t="s">
        <v>11</v>
      </c>
      <c r="S22" s="257" t="s">
        <v>23</v>
      </c>
      <c r="T22" s="258"/>
      <c r="U22" s="258"/>
      <c r="V22" s="259"/>
      <c r="W22" s="30" t="s">
        <v>2</v>
      </c>
      <c r="X22" s="31" t="s">
        <v>3</v>
      </c>
      <c r="Y22" s="31" t="s">
        <v>4</v>
      </c>
      <c r="Z22" s="31" t="s">
        <v>5</v>
      </c>
      <c r="AA22" s="31" t="s">
        <v>6</v>
      </c>
      <c r="AB22" s="31" t="s">
        <v>7</v>
      </c>
      <c r="AC22" s="31" t="s">
        <v>8</v>
      </c>
      <c r="AD22" s="31" t="s">
        <v>9</v>
      </c>
      <c r="AE22" s="31" t="s">
        <v>10</v>
      </c>
      <c r="AF22" s="32" t="s">
        <v>11</v>
      </c>
      <c r="AH22" s="257" t="s">
        <v>23</v>
      </c>
      <c r="AI22" s="258"/>
      <c r="AJ22" s="258"/>
      <c r="AK22" s="259"/>
      <c r="AL22" s="30" t="s">
        <v>2</v>
      </c>
      <c r="AM22" s="31" t="s">
        <v>3</v>
      </c>
      <c r="AN22" s="31" t="s">
        <v>4</v>
      </c>
      <c r="AO22" s="31" t="s">
        <v>5</v>
      </c>
      <c r="AP22" s="31" t="s">
        <v>6</v>
      </c>
      <c r="AQ22" s="31" t="s">
        <v>7</v>
      </c>
      <c r="AR22" s="31" t="s">
        <v>8</v>
      </c>
      <c r="AS22" s="31" t="s">
        <v>9</v>
      </c>
      <c r="AT22" s="31" t="s">
        <v>10</v>
      </c>
      <c r="AU22" s="32" t="s">
        <v>11</v>
      </c>
    </row>
    <row r="23" spans="2:47" ht="15.75" thickBot="1">
      <c r="B23" s="252"/>
      <c r="D23" s="245"/>
      <c r="E23" s="246"/>
      <c r="F23" s="246"/>
      <c r="G23" s="247"/>
      <c r="H23" s="33">
        <v>0</v>
      </c>
      <c r="I23" s="34">
        <v>1</v>
      </c>
      <c r="J23" s="34">
        <v>2</v>
      </c>
      <c r="K23" s="34">
        <v>3</v>
      </c>
      <c r="L23" s="34">
        <v>4</v>
      </c>
      <c r="M23" s="34">
        <v>5</v>
      </c>
      <c r="N23" s="34">
        <v>6</v>
      </c>
      <c r="O23" s="34">
        <v>7</v>
      </c>
      <c r="P23" s="34">
        <v>8</v>
      </c>
      <c r="Q23" s="35">
        <v>9</v>
      </c>
      <c r="S23" s="245"/>
      <c r="T23" s="246"/>
      <c r="U23" s="246"/>
      <c r="V23" s="247"/>
      <c r="W23" s="33">
        <v>0</v>
      </c>
      <c r="X23" s="34">
        <v>1</v>
      </c>
      <c r="Y23" s="34">
        <v>2</v>
      </c>
      <c r="Z23" s="34">
        <v>3</v>
      </c>
      <c r="AA23" s="34">
        <v>4</v>
      </c>
      <c r="AB23" s="34">
        <v>5</v>
      </c>
      <c r="AC23" s="34">
        <v>6</v>
      </c>
      <c r="AD23" s="34">
        <v>7</v>
      </c>
      <c r="AE23" s="34">
        <v>8</v>
      </c>
      <c r="AF23" s="35">
        <v>9</v>
      </c>
      <c r="AH23" s="245"/>
      <c r="AI23" s="246"/>
      <c r="AJ23" s="246"/>
      <c r="AK23" s="247"/>
      <c r="AL23" s="33">
        <v>0</v>
      </c>
      <c r="AM23" s="34">
        <v>1</v>
      </c>
      <c r="AN23" s="34">
        <v>2</v>
      </c>
      <c r="AO23" s="34">
        <v>3</v>
      </c>
      <c r="AP23" s="34">
        <v>4</v>
      </c>
      <c r="AQ23" s="34">
        <v>5</v>
      </c>
      <c r="AR23" s="34">
        <v>6</v>
      </c>
      <c r="AS23" s="34">
        <v>7</v>
      </c>
      <c r="AT23" s="34">
        <v>8</v>
      </c>
      <c r="AU23" s="35">
        <v>9</v>
      </c>
    </row>
    <row r="24" spans="2:47" ht="20.100000000000001" customHeight="1">
      <c r="B24" s="252"/>
      <c r="D24" s="248" t="s">
        <v>2</v>
      </c>
      <c r="E24" s="249"/>
      <c r="F24" s="250"/>
      <c r="G24" s="27">
        <v>0</v>
      </c>
      <c r="H24" s="77">
        <v>173</v>
      </c>
      <c r="I24" s="38">
        <v>22</v>
      </c>
      <c r="J24" s="38">
        <v>3</v>
      </c>
      <c r="K24" s="38">
        <v>0</v>
      </c>
      <c r="L24" s="38">
        <v>2</v>
      </c>
      <c r="M24" s="38">
        <v>0</v>
      </c>
      <c r="N24" s="38">
        <v>0</v>
      </c>
      <c r="O24" s="38">
        <v>9</v>
      </c>
      <c r="P24" s="38">
        <v>1</v>
      </c>
      <c r="Q24" s="44">
        <v>0</v>
      </c>
      <c r="S24" s="248" t="s">
        <v>2</v>
      </c>
      <c r="T24" s="249"/>
      <c r="U24" s="250"/>
      <c r="V24" s="27">
        <v>0</v>
      </c>
      <c r="W24" s="77">
        <v>142</v>
      </c>
      <c r="X24" s="72">
        <v>54</v>
      </c>
      <c r="Y24" s="72">
        <v>10</v>
      </c>
      <c r="Z24" s="72">
        <v>1</v>
      </c>
      <c r="AA24" s="72">
        <v>1</v>
      </c>
      <c r="AB24" s="72">
        <v>0</v>
      </c>
      <c r="AC24" s="72">
        <v>0</v>
      </c>
      <c r="AD24" s="72">
        <v>0</v>
      </c>
      <c r="AE24" s="72">
        <v>1</v>
      </c>
      <c r="AF24" s="47">
        <v>1</v>
      </c>
      <c r="AH24" s="248" t="s">
        <v>2</v>
      </c>
      <c r="AI24" s="249"/>
      <c r="AJ24" s="250"/>
      <c r="AK24" s="27">
        <v>0</v>
      </c>
      <c r="AL24" s="110">
        <v>142</v>
      </c>
      <c r="AM24" s="111">
        <v>54</v>
      </c>
      <c r="AN24" s="111">
        <v>10</v>
      </c>
      <c r="AO24" s="111">
        <v>1</v>
      </c>
      <c r="AP24" s="111">
        <v>1</v>
      </c>
      <c r="AQ24" s="111">
        <v>0</v>
      </c>
      <c r="AR24" s="111">
        <v>0</v>
      </c>
      <c r="AS24" s="111">
        <v>0</v>
      </c>
      <c r="AT24" s="111">
        <v>1</v>
      </c>
      <c r="AU24" s="112">
        <v>1</v>
      </c>
    </row>
    <row r="25" spans="2:47" ht="20.100000000000001" customHeight="1">
      <c r="B25" s="252"/>
      <c r="D25" s="242" t="s">
        <v>3</v>
      </c>
      <c r="E25" s="243"/>
      <c r="F25" s="244"/>
      <c r="G25" s="28">
        <v>1</v>
      </c>
      <c r="H25" s="41">
        <v>601</v>
      </c>
      <c r="I25" s="103">
        <v>832</v>
      </c>
      <c r="J25" s="39">
        <v>186</v>
      </c>
      <c r="K25" s="39">
        <v>160</v>
      </c>
      <c r="L25" s="39">
        <v>48</v>
      </c>
      <c r="M25" s="39">
        <v>7</v>
      </c>
      <c r="N25" s="39">
        <v>42</v>
      </c>
      <c r="O25" s="39">
        <v>235</v>
      </c>
      <c r="P25" s="39">
        <v>1</v>
      </c>
      <c r="Q25" s="40">
        <v>108</v>
      </c>
      <c r="S25" s="242" t="s">
        <v>3</v>
      </c>
      <c r="T25" s="243"/>
      <c r="U25" s="244"/>
      <c r="V25" s="28">
        <v>1</v>
      </c>
      <c r="W25" s="73">
        <v>391</v>
      </c>
      <c r="X25" s="77">
        <v>1089</v>
      </c>
      <c r="Y25" s="37">
        <v>455</v>
      </c>
      <c r="Z25" s="37">
        <v>222</v>
      </c>
      <c r="AA25" s="37">
        <v>26</v>
      </c>
      <c r="AB25" s="37">
        <v>0</v>
      </c>
      <c r="AC25" s="37">
        <v>0</v>
      </c>
      <c r="AD25" s="37">
        <v>5</v>
      </c>
      <c r="AE25" s="37">
        <v>0</v>
      </c>
      <c r="AF25" s="74">
        <v>32</v>
      </c>
      <c r="AH25" s="242" t="s">
        <v>3</v>
      </c>
      <c r="AI25" s="243"/>
      <c r="AJ25" s="244"/>
      <c r="AK25" s="28">
        <v>1</v>
      </c>
      <c r="AL25" s="113">
        <v>391</v>
      </c>
      <c r="AM25" s="110">
        <v>1089</v>
      </c>
      <c r="AN25" s="114">
        <v>455</v>
      </c>
      <c r="AO25" s="114">
        <v>222</v>
      </c>
      <c r="AP25" s="114">
        <v>26</v>
      </c>
      <c r="AQ25" s="114">
        <v>0</v>
      </c>
      <c r="AR25" s="114">
        <v>0</v>
      </c>
      <c r="AS25" s="114">
        <v>5</v>
      </c>
      <c r="AT25" s="114">
        <v>0</v>
      </c>
      <c r="AU25" s="115">
        <v>32</v>
      </c>
    </row>
    <row r="26" spans="2:47" ht="20.100000000000001" customHeight="1">
      <c r="B26" s="252"/>
      <c r="D26" s="242" t="s">
        <v>4</v>
      </c>
      <c r="E26" s="243"/>
      <c r="F26" s="244"/>
      <c r="G26" s="28">
        <v>2</v>
      </c>
      <c r="H26" s="41">
        <v>281</v>
      </c>
      <c r="I26" s="105">
        <v>622</v>
      </c>
      <c r="J26" s="102">
        <v>414</v>
      </c>
      <c r="K26" s="39">
        <v>306</v>
      </c>
      <c r="L26" s="39">
        <v>100</v>
      </c>
      <c r="M26" s="39">
        <v>44</v>
      </c>
      <c r="N26" s="39">
        <v>125</v>
      </c>
      <c r="O26" s="39">
        <v>136</v>
      </c>
      <c r="P26" s="39">
        <v>10</v>
      </c>
      <c r="Q26" s="40">
        <v>212</v>
      </c>
      <c r="S26" s="242" t="s">
        <v>4</v>
      </c>
      <c r="T26" s="243"/>
      <c r="U26" s="244"/>
      <c r="V26" s="28">
        <v>2</v>
      </c>
      <c r="W26" s="73">
        <v>126</v>
      </c>
      <c r="X26" s="37">
        <v>762</v>
      </c>
      <c r="Y26" s="77">
        <v>788</v>
      </c>
      <c r="Z26" s="37">
        <v>417</v>
      </c>
      <c r="AA26" s="37">
        <v>65</v>
      </c>
      <c r="AB26" s="37">
        <v>0</v>
      </c>
      <c r="AC26" s="37">
        <v>43</v>
      </c>
      <c r="AD26" s="37">
        <v>24</v>
      </c>
      <c r="AE26" s="37">
        <v>2</v>
      </c>
      <c r="AF26" s="74">
        <v>23</v>
      </c>
      <c r="AH26" s="242" t="s">
        <v>4</v>
      </c>
      <c r="AI26" s="243"/>
      <c r="AJ26" s="244"/>
      <c r="AK26" s="28">
        <v>2</v>
      </c>
      <c r="AL26" s="113">
        <v>126</v>
      </c>
      <c r="AM26" s="114">
        <v>762</v>
      </c>
      <c r="AN26" s="110">
        <v>788</v>
      </c>
      <c r="AO26" s="114">
        <v>417</v>
      </c>
      <c r="AP26" s="114">
        <v>65</v>
      </c>
      <c r="AQ26" s="114">
        <v>0</v>
      </c>
      <c r="AR26" s="114">
        <v>43</v>
      </c>
      <c r="AS26" s="114">
        <v>24</v>
      </c>
      <c r="AT26" s="114">
        <v>2</v>
      </c>
      <c r="AU26" s="115">
        <v>23</v>
      </c>
    </row>
    <row r="27" spans="2:47" ht="20.100000000000001" customHeight="1">
      <c r="B27" s="252"/>
      <c r="D27" s="242" t="s">
        <v>5</v>
      </c>
      <c r="E27" s="243"/>
      <c r="F27" s="244"/>
      <c r="G27" s="28">
        <v>3</v>
      </c>
      <c r="H27" s="41">
        <v>53</v>
      </c>
      <c r="I27" s="39">
        <v>119</v>
      </c>
      <c r="J27" s="39">
        <v>51</v>
      </c>
      <c r="K27" s="103">
        <v>758</v>
      </c>
      <c r="L27" s="39">
        <v>36</v>
      </c>
      <c r="M27" s="39">
        <v>9</v>
      </c>
      <c r="N27" s="39">
        <v>204</v>
      </c>
      <c r="O27" s="39">
        <v>35</v>
      </c>
      <c r="P27" s="39">
        <v>14</v>
      </c>
      <c r="Q27" s="40">
        <v>132</v>
      </c>
      <c r="S27" s="242" t="s">
        <v>5</v>
      </c>
      <c r="T27" s="243"/>
      <c r="U27" s="244"/>
      <c r="V27" s="28">
        <v>3</v>
      </c>
      <c r="W27" s="73">
        <v>19</v>
      </c>
      <c r="X27" s="37">
        <v>140</v>
      </c>
      <c r="Y27" s="37">
        <v>171</v>
      </c>
      <c r="Z27" s="77">
        <v>912</v>
      </c>
      <c r="AA27" s="37">
        <v>90</v>
      </c>
      <c r="AB27" s="37">
        <v>0</v>
      </c>
      <c r="AC27" s="37">
        <v>23</v>
      </c>
      <c r="AD27" s="37">
        <v>5</v>
      </c>
      <c r="AE27" s="37">
        <v>0</v>
      </c>
      <c r="AF27" s="74">
        <v>50</v>
      </c>
      <c r="AH27" s="242" t="s">
        <v>5</v>
      </c>
      <c r="AI27" s="243"/>
      <c r="AJ27" s="244"/>
      <c r="AK27" s="28">
        <v>3</v>
      </c>
      <c r="AL27" s="113">
        <v>19</v>
      </c>
      <c r="AM27" s="114">
        <v>140</v>
      </c>
      <c r="AN27" s="114">
        <v>171</v>
      </c>
      <c r="AO27" s="110">
        <v>912</v>
      </c>
      <c r="AP27" s="114">
        <v>90</v>
      </c>
      <c r="AQ27" s="114">
        <v>0</v>
      </c>
      <c r="AR27" s="114">
        <v>23</v>
      </c>
      <c r="AS27" s="114">
        <v>5</v>
      </c>
      <c r="AT27" s="114">
        <v>0</v>
      </c>
      <c r="AU27" s="115">
        <v>50</v>
      </c>
    </row>
    <row r="28" spans="2:47" ht="20.100000000000001" customHeight="1">
      <c r="B28" s="252"/>
      <c r="D28" s="242" t="s">
        <v>6</v>
      </c>
      <c r="E28" s="243"/>
      <c r="F28" s="244"/>
      <c r="G28" s="28">
        <v>4</v>
      </c>
      <c r="H28" s="41">
        <v>107</v>
      </c>
      <c r="I28" s="39">
        <v>401</v>
      </c>
      <c r="J28" s="39">
        <v>191</v>
      </c>
      <c r="K28" s="105">
        <v>609</v>
      </c>
      <c r="L28" s="102">
        <v>165</v>
      </c>
      <c r="M28" s="39">
        <v>27</v>
      </c>
      <c r="N28" s="39">
        <v>247</v>
      </c>
      <c r="O28" s="39">
        <v>85</v>
      </c>
      <c r="P28" s="39">
        <v>6</v>
      </c>
      <c r="Q28" s="40">
        <v>142</v>
      </c>
      <c r="S28" s="242" t="s">
        <v>6</v>
      </c>
      <c r="T28" s="243"/>
      <c r="U28" s="244"/>
      <c r="V28" s="28">
        <v>4</v>
      </c>
      <c r="W28" s="73">
        <v>71</v>
      </c>
      <c r="X28" s="37">
        <v>452</v>
      </c>
      <c r="Y28" s="37">
        <v>427</v>
      </c>
      <c r="Z28" s="78">
        <v>544</v>
      </c>
      <c r="AA28" s="79">
        <v>360</v>
      </c>
      <c r="AB28" s="37">
        <v>33</v>
      </c>
      <c r="AC28" s="37">
        <v>72</v>
      </c>
      <c r="AD28" s="37">
        <v>20</v>
      </c>
      <c r="AE28" s="37">
        <v>0</v>
      </c>
      <c r="AF28" s="74">
        <v>1</v>
      </c>
      <c r="AH28" s="242" t="s">
        <v>6</v>
      </c>
      <c r="AI28" s="243"/>
      <c r="AJ28" s="244"/>
      <c r="AK28" s="28">
        <v>4</v>
      </c>
      <c r="AL28" s="113">
        <v>71</v>
      </c>
      <c r="AM28" s="114">
        <v>451</v>
      </c>
      <c r="AN28" s="114">
        <v>427</v>
      </c>
      <c r="AO28" s="116">
        <v>544</v>
      </c>
      <c r="AP28" s="117">
        <v>360</v>
      </c>
      <c r="AQ28" s="114">
        <v>33</v>
      </c>
      <c r="AR28" s="114">
        <v>72</v>
      </c>
      <c r="AS28" s="114">
        <v>20</v>
      </c>
      <c r="AT28" s="114">
        <v>0</v>
      </c>
      <c r="AU28" s="115">
        <v>1</v>
      </c>
    </row>
    <row r="29" spans="2:47" ht="20.100000000000001" customHeight="1">
      <c r="B29" s="252"/>
      <c r="D29" s="242" t="s">
        <v>7</v>
      </c>
      <c r="E29" s="243"/>
      <c r="F29" s="244"/>
      <c r="G29" s="28">
        <v>5</v>
      </c>
      <c r="H29" s="41">
        <v>23</v>
      </c>
      <c r="I29" s="39">
        <v>6</v>
      </c>
      <c r="J29" s="39">
        <v>0</v>
      </c>
      <c r="K29" s="39">
        <v>23</v>
      </c>
      <c r="L29" s="39">
        <v>0</v>
      </c>
      <c r="M29" s="102">
        <v>42</v>
      </c>
      <c r="N29" s="39">
        <v>37</v>
      </c>
      <c r="O29" s="39">
        <v>26</v>
      </c>
      <c r="P29" s="39">
        <v>10</v>
      </c>
      <c r="Q29" s="106">
        <v>43</v>
      </c>
      <c r="S29" s="242" t="s">
        <v>7</v>
      </c>
      <c r="T29" s="243"/>
      <c r="U29" s="244"/>
      <c r="V29" s="28">
        <v>5</v>
      </c>
      <c r="W29" s="73">
        <v>19</v>
      </c>
      <c r="X29" s="37">
        <v>23</v>
      </c>
      <c r="Y29" s="78">
        <v>58</v>
      </c>
      <c r="Z29" s="37">
        <v>40</v>
      </c>
      <c r="AA29" s="37">
        <v>7</v>
      </c>
      <c r="AB29" s="79">
        <v>51</v>
      </c>
      <c r="AC29" s="37">
        <v>0</v>
      </c>
      <c r="AD29" s="37">
        <v>0</v>
      </c>
      <c r="AE29" s="37">
        <v>9</v>
      </c>
      <c r="AF29" s="74">
        <v>3</v>
      </c>
      <c r="AH29" s="242" t="s">
        <v>7</v>
      </c>
      <c r="AI29" s="243"/>
      <c r="AJ29" s="244"/>
      <c r="AK29" s="28">
        <v>5</v>
      </c>
      <c r="AL29" s="113">
        <v>19</v>
      </c>
      <c r="AM29" s="114">
        <v>23</v>
      </c>
      <c r="AN29" s="116">
        <v>58</v>
      </c>
      <c r="AO29" s="114">
        <v>40</v>
      </c>
      <c r="AP29" s="114">
        <v>7</v>
      </c>
      <c r="AQ29" s="117">
        <v>51</v>
      </c>
      <c r="AR29" s="114">
        <v>0</v>
      </c>
      <c r="AS29" s="114">
        <v>0</v>
      </c>
      <c r="AT29" s="114">
        <v>9</v>
      </c>
      <c r="AU29" s="115">
        <v>3</v>
      </c>
    </row>
    <row r="30" spans="2:47" ht="20.100000000000001" customHeight="1">
      <c r="B30" s="252"/>
      <c r="D30" s="242" t="s">
        <v>8</v>
      </c>
      <c r="E30" s="243"/>
      <c r="F30" s="244"/>
      <c r="G30" s="28">
        <v>6</v>
      </c>
      <c r="H30" s="41">
        <v>0</v>
      </c>
      <c r="I30" s="39">
        <v>26</v>
      </c>
      <c r="J30" s="39">
        <v>3</v>
      </c>
      <c r="K30" s="39">
        <v>11</v>
      </c>
      <c r="L30" s="39">
        <v>13</v>
      </c>
      <c r="M30" s="39">
        <v>17</v>
      </c>
      <c r="N30" s="103">
        <v>211</v>
      </c>
      <c r="O30" s="39">
        <v>31</v>
      </c>
      <c r="P30" s="39">
        <v>7</v>
      </c>
      <c r="Q30" s="40">
        <v>41</v>
      </c>
      <c r="S30" s="242" t="s">
        <v>8</v>
      </c>
      <c r="T30" s="243"/>
      <c r="U30" s="244"/>
      <c r="V30" s="28">
        <v>6</v>
      </c>
      <c r="W30" s="73">
        <v>12</v>
      </c>
      <c r="X30" s="37">
        <v>15</v>
      </c>
      <c r="Y30" s="37">
        <v>77</v>
      </c>
      <c r="Z30" s="37">
        <v>90</v>
      </c>
      <c r="AA30" s="37">
        <v>5</v>
      </c>
      <c r="AB30" s="37">
        <v>0</v>
      </c>
      <c r="AC30" s="77">
        <v>143</v>
      </c>
      <c r="AD30" s="37">
        <v>0</v>
      </c>
      <c r="AE30" s="37">
        <v>4</v>
      </c>
      <c r="AF30" s="74">
        <v>14</v>
      </c>
      <c r="AH30" s="242" t="s">
        <v>8</v>
      </c>
      <c r="AI30" s="243"/>
      <c r="AJ30" s="244"/>
      <c r="AK30" s="28">
        <v>6</v>
      </c>
      <c r="AL30" s="113">
        <v>12</v>
      </c>
      <c r="AM30" s="114">
        <v>15</v>
      </c>
      <c r="AN30" s="114">
        <v>77</v>
      </c>
      <c r="AO30" s="114">
        <v>90</v>
      </c>
      <c r="AP30" s="114">
        <v>5</v>
      </c>
      <c r="AQ30" s="114">
        <v>0</v>
      </c>
      <c r="AR30" s="110">
        <v>143</v>
      </c>
      <c r="AS30" s="114">
        <v>0</v>
      </c>
      <c r="AT30" s="114">
        <v>4</v>
      </c>
      <c r="AU30" s="115">
        <v>14</v>
      </c>
    </row>
    <row r="31" spans="2:47" ht="20.100000000000001" customHeight="1">
      <c r="B31" s="252"/>
      <c r="D31" s="242" t="s">
        <v>9</v>
      </c>
      <c r="E31" s="243"/>
      <c r="F31" s="244"/>
      <c r="G31" s="28">
        <v>7</v>
      </c>
      <c r="H31" s="41">
        <v>17</v>
      </c>
      <c r="I31" s="39">
        <v>10</v>
      </c>
      <c r="J31" s="39">
        <v>0</v>
      </c>
      <c r="K31" s="39">
        <v>12</v>
      </c>
      <c r="L31" s="39">
        <v>6</v>
      </c>
      <c r="M31" s="39">
        <v>3</v>
      </c>
      <c r="N31" s="39">
        <v>36</v>
      </c>
      <c r="O31" s="103">
        <v>134</v>
      </c>
      <c r="P31" s="39">
        <v>0</v>
      </c>
      <c r="Q31" s="40">
        <v>22</v>
      </c>
      <c r="S31" s="242" t="s">
        <v>9</v>
      </c>
      <c r="T31" s="243"/>
      <c r="U31" s="244"/>
      <c r="V31" s="28">
        <v>7</v>
      </c>
      <c r="W31" s="73">
        <v>5</v>
      </c>
      <c r="X31" s="37">
        <v>58</v>
      </c>
      <c r="Y31" s="78">
        <v>74</v>
      </c>
      <c r="Z31" s="37">
        <v>58</v>
      </c>
      <c r="AA31" s="37">
        <v>6</v>
      </c>
      <c r="AB31" s="37">
        <v>0</v>
      </c>
      <c r="AC31" s="37">
        <v>4</v>
      </c>
      <c r="AD31" s="79">
        <v>25</v>
      </c>
      <c r="AE31" s="37">
        <v>0</v>
      </c>
      <c r="AF31" s="74">
        <v>10</v>
      </c>
      <c r="AH31" s="242" t="s">
        <v>9</v>
      </c>
      <c r="AI31" s="243"/>
      <c r="AJ31" s="244"/>
      <c r="AK31" s="28">
        <v>7</v>
      </c>
      <c r="AL31" s="113">
        <v>5</v>
      </c>
      <c r="AM31" s="114">
        <v>28</v>
      </c>
      <c r="AN31" s="116">
        <v>74</v>
      </c>
      <c r="AO31" s="114">
        <v>58</v>
      </c>
      <c r="AP31" s="114">
        <v>6</v>
      </c>
      <c r="AQ31" s="114">
        <v>0</v>
      </c>
      <c r="AR31" s="114">
        <v>4</v>
      </c>
      <c r="AS31" s="117">
        <v>25</v>
      </c>
      <c r="AT31" s="114">
        <v>0</v>
      </c>
      <c r="AU31" s="115">
        <v>10</v>
      </c>
    </row>
    <row r="32" spans="2:47" ht="20.100000000000001" customHeight="1">
      <c r="B32" s="252"/>
      <c r="D32" s="242" t="s">
        <v>10</v>
      </c>
      <c r="E32" s="243"/>
      <c r="F32" s="244"/>
      <c r="G32" s="28">
        <v>8</v>
      </c>
      <c r="H32" s="41">
        <v>94</v>
      </c>
      <c r="I32" s="39">
        <v>48</v>
      </c>
      <c r="J32" s="39">
        <v>11</v>
      </c>
      <c r="K32" s="39">
        <v>2</v>
      </c>
      <c r="L32" s="39">
        <v>6</v>
      </c>
      <c r="M32" s="39">
        <v>33</v>
      </c>
      <c r="N32" s="39">
        <v>123</v>
      </c>
      <c r="O32" s="39">
        <v>61</v>
      </c>
      <c r="P32" s="103">
        <v>130</v>
      </c>
      <c r="Q32" s="40">
        <v>32</v>
      </c>
      <c r="S32" s="242" t="s">
        <v>10</v>
      </c>
      <c r="T32" s="243"/>
      <c r="U32" s="244"/>
      <c r="V32" s="28">
        <v>8</v>
      </c>
      <c r="W32" s="73">
        <v>85</v>
      </c>
      <c r="X32" s="37">
        <v>82</v>
      </c>
      <c r="Y32" s="78">
        <v>112</v>
      </c>
      <c r="Z32" s="37">
        <v>110</v>
      </c>
      <c r="AA32" s="37">
        <v>9</v>
      </c>
      <c r="AB32" s="37">
        <v>0</v>
      </c>
      <c r="AC32" s="37">
        <v>9</v>
      </c>
      <c r="AD32" s="37">
        <v>0</v>
      </c>
      <c r="AE32" s="79">
        <v>103</v>
      </c>
      <c r="AF32" s="74">
        <v>30</v>
      </c>
      <c r="AH32" s="242" t="s">
        <v>10</v>
      </c>
      <c r="AI32" s="243"/>
      <c r="AJ32" s="244"/>
      <c r="AK32" s="28">
        <v>8</v>
      </c>
      <c r="AL32" s="113">
        <v>85</v>
      </c>
      <c r="AM32" s="114">
        <v>82</v>
      </c>
      <c r="AN32" s="116">
        <v>112</v>
      </c>
      <c r="AO32" s="114">
        <v>110</v>
      </c>
      <c r="AP32" s="114">
        <v>9</v>
      </c>
      <c r="AQ32" s="114">
        <v>0</v>
      </c>
      <c r="AR32" s="114">
        <v>9</v>
      </c>
      <c r="AS32" s="114">
        <v>0</v>
      </c>
      <c r="AT32" s="117">
        <v>103</v>
      </c>
      <c r="AU32" s="115">
        <v>30</v>
      </c>
    </row>
    <row r="33" spans="2:47" ht="20.100000000000001" customHeight="1" thickBot="1">
      <c r="B33" s="253"/>
      <c r="D33" s="239" t="s">
        <v>11</v>
      </c>
      <c r="E33" s="240"/>
      <c r="F33" s="241"/>
      <c r="G33" s="29">
        <v>9</v>
      </c>
      <c r="H33" s="42">
        <v>3</v>
      </c>
      <c r="I33" s="43">
        <v>20</v>
      </c>
      <c r="J33" s="43">
        <v>0</v>
      </c>
      <c r="K33" s="43">
        <v>1</v>
      </c>
      <c r="L33" s="43">
        <v>3</v>
      </c>
      <c r="M33" s="43">
        <v>7</v>
      </c>
      <c r="N33" s="43">
        <v>8</v>
      </c>
      <c r="O33" s="43">
        <v>16</v>
      </c>
      <c r="P33" s="43">
        <v>10</v>
      </c>
      <c r="Q33" s="104">
        <v>202</v>
      </c>
      <c r="S33" s="239" t="s">
        <v>11</v>
      </c>
      <c r="T33" s="240"/>
      <c r="U33" s="241"/>
      <c r="V33" s="29">
        <v>9</v>
      </c>
      <c r="W33" s="75">
        <v>0</v>
      </c>
      <c r="X33" s="76">
        <v>41</v>
      </c>
      <c r="Y33" s="76">
        <v>85</v>
      </c>
      <c r="Z33" s="76">
        <v>26</v>
      </c>
      <c r="AA33" s="76">
        <v>2</v>
      </c>
      <c r="AB33" s="76">
        <v>0</v>
      </c>
      <c r="AC33" s="76">
        <v>0</v>
      </c>
      <c r="AD33" s="76">
        <v>0</v>
      </c>
      <c r="AE33" s="76">
        <v>2</v>
      </c>
      <c r="AF33" s="104">
        <v>114</v>
      </c>
      <c r="AH33" s="239" t="s">
        <v>11</v>
      </c>
      <c r="AI33" s="240"/>
      <c r="AJ33" s="241"/>
      <c r="AK33" s="29">
        <v>9</v>
      </c>
      <c r="AL33" s="118">
        <v>0</v>
      </c>
      <c r="AM33" s="119">
        <v>41</v>
      </c>
      <c r="AN33" s="119">
        <v>85</v>
      </c>
      <c r="AO33" s="119">
        <v>26</v>
      </c>
      <c r="AP33" s="119">
        <v>2</v>
      </c>
      <c r="AQ33" s="119">
        <v>0</v>
      </c>
      <c r="AR33" s="119">
        <v>0</v>
      </c>
      <c r="AS33" s="119">
        <v>0</v>
      </c>
      <c r="AT33" s="119">
        <v>2</v>
      </c>
      <c r="AU33" s="120">
        <v>114</v>
      </c>
    </row>
    <row r="34" spans="2:47" ht="15.75" thickBot="1"/>
    <row r="35" spans="2:47" ht="137.25" thickBot="1">
      <c r="B35" s="251" t="s">
        <v>25</v>
      </c>
      <c r="D35" s="257" t="s">
        <v>23</v>
      </c>
      <c r="E35" s="258"/>
      <c r="F35" s="258"/>
      <c r="G35" s="259"/>
      <c r="H35" s="30" t="s">
        <v>2</v>
      </c>
      <c r="I35" s="31" t="s">
        <v>3</v>
      </c>
      <c r="J35" s="31" t="s">
        <v>4</v>
      </c>
      <c r="K35" s="31" t="s">
        <v>5</v>
      </c>
      <c r="L35" s="31" t="s">
        <v>6</v>
      </c>
      <c r="M35" s="31" t="s">
        <v>7</v>
      </c>
      <c r="N35" s="31" t="s">
        <v>8</v>
      </c>
      <c r="O35" s="31" t="s">
        <v>9</v>
      </c>
      <c r="P35" s="31" t="s">
        <v>10</v>
      </c>
      <c r="Q35" s="32" t="s">
        <v>11</v>
      </c>
      <c r="S35" s="257" t="s">
        <v>23</v>
      </c>
      <c r="T35" s="258"/>
      <c r="U35" s="258"/>
      <c r="V35" s="259"/>
      <c r="W35" s="30" t="s">
        <v>2</v>
      </c>
      <c r="X35" s="31" t="s">
        <v>3</v>
      </c>
      <c r="Y35" s="31" t="s">
        <v>4</v>
      </c>
      <c r="Z35" s="31" t="s">
        <v>5</v>
      </c>
      <c r="AA35" s="31" t="s">
        <v>6</v>
      </c>
      <c r="AB35" s="31" t="s">
        <v>7</v>
      </c>
      <c r="AC35" s="31" t="s">
        <v>8</v>
      </c>
      <c r="AD35" s="31" t="s">
        <v>9</v>
      </c>
      <c r="AE35" s="31" t="s">
        <v>10</v>
      </c>
      <c r="AF35" s="32" t="s">
        <v>11</v>
      </c>
      <c r="AH35" s="257" t="s">
        <v>23</v>
      </c>
      <c r="AI35" s="258"/>
      <c r="AJ35" s="258"/>
      <c r="AK35" s="259"/>
      <c r="AL35" s="30" t="s">
        <v>2</v>
      </c>
      <c r="AM35" s="31" t="s">
        <v>3</v>
      </c>
      <c r="AN35" s="31" t="s">
        <v>4</v>
      </c>
      <c r="AO35" s="31" t="s">
        <v>5</v>
      </c>
      <c r="AP35" s="31" t="s">
        <v>6</v>
      </c>
      <c r="AQ35" s="31" t="s">
        <v>7</v>
      </c>
      <c r="AR35" s="31" t="s">
        <v>8</v>
      </c>
      <c r="AS35" s="31" t="s">
        <v>9</v>
      </c>
      <c r="AT35" s="31" t="s">
        <v>10</v>
      </c>
      <c r="AU35" s="32" t="s">
        <v>11</v>
      </c>
    </row>
    <row r="36" spans="2:47" ht="15.75" thickBot="1">
      <c r="B36" s="252"/>
      <c r="D36" s="245"/>
      <c r="E36" s="246"/>
      <c r="F36" s="246"/>
      <c r="G36" s="247"/>
      <c r="H36" s="33">
        <v>0</v>
      </c>
      <c r="I36" s="34">
        <v>1</v>
      </c>
      <c r="J36" s="34">
        <v>2</v>
      </c>
      <c r="K36" s="34">
        <v>3</v>
      </c>
      <c r="L36" s="34">
        <v>4</v>
      </c>
      <c r="M36" s="34">
        <v>5</v>
      </c>
      <c r="N36" s="34">
        <v>6</v>
      </c>
      <c r="O36" s="34">
        <v>7</v>
      </c>
      <c r="P36" s="34">
        <v>8</v>
      </c>
      <c r="Q36" s="35">
        <v>9</v>
      </c>
      <c r="S36" s="245"/>
      <c r="T36" s="246"/>
      <c r="U36" s="246"/>
      <c r="V36" s="247"/>
      <c r="W36" s="33">
        <v>0</v>
      </c>
      <c r="X36" s="34">
        <v>1</v>
      </c>
      <c r="Y36" s="34">
        <v>2</v>
      </c>
      <c r="Z36" s="34">
        <v>3</v>
      </c>
      <c r="AA36" s="34">
        <v>4</v>
      </c>
      <c r="AB36" s="34">
        <v>5</v>
      </c>
      <c r="AC36" s="34">
        <v>6</v>
      </c>
      <c r="AD36" s="34">
        <v>7</v>
      </c>
      <c r="AE36" s="34">
        <v>8</v>
      </c>
      <c r="AF36" s="35">
        <v>9</v>
      </c>
      <c r="AH36" s="245"/>
      <c r="AI36" s="246"/>
      <c r="AJ36" s="246"/>
      <c r="AK36" s="247"/>
      <c r="AL36" s="33">
        <v>0</v>
      </c>
      <c r="AM36" s="34">
        <v>1</v>
      </c>
      <c r="AN36" s="34">
        <v>2</v>
      </c>
      <c r="AO36" s="34">
        <v>3</v>
      </c>
      <c r="AP36" s="34">
        <v>4</v>
      </c>
      <c r="AQ36" s="34">
        <v>5</v>
      </c>
      <c r="AR36" s="34">
        <v>6</v>
      </c>
      <c r="AS36" s="34">
        <v>7</v>
      </c>
      <c r="AT36" s="34">
        <v>8</v>
      </c>
      <c r="AU36" s="35">
        <v>9</v>
      </c>
    </row>
    <row r="37" spans="2:47" ht="20.100000000000001" customHeight="1">
      <c r="B37" s="252"/>
      <c r="D37" s="248" t="s">
        <v>2</v>
      </c>
      <c r="E37" s="249"/>
      <c r="F37" s="250"/>
      <c r="G37" s="27">
        <v>0</v>
      </c>
      <c r="H37" s="77">
        <v>174</v>
      </c>
      <c r="I37" s="38">
        <v>22</v>
      </c>
      <c r="J37" s="38">
        <v>3</v>
      </c>
      <c r="K37" s="38">
        <v>0</v>
      </c>
      <c r="L37" s="38">
        <v>2</v>
      </c>
      <c r="M37" s="38">
        <v>0</v>
      </c>
      <c r="N37" s="38">
        <v>0</v>
      </c>
      <c r="O37" s="38">
        <v>8</v>
      </c>
      <c r="P37" s="38">
        <v>1</v>
      </c>
      <c r="Q37" s="44">
        <v>0</v>
      </c>
      <c r="S37" s="248" t="s">
        <v>2</v>
      </c>
      <c r="T37" s="249"/>
      <c r="U37" s="250"/>
      <c r="V37" s="27">
        <v>0</v>
      </c>
      <c r="W37" s="77">
        <v>143</v>
      </c>
      <c r="X37" s="72">
        <v>53</v>
      </c>
      <c r="Y37" s="72">
        <v>10</v>
      </c>
      <c r="Z37" s="72">
        <v>1</v>
      </c>
      <c r="AA37" s="72">
        <v>1</v>
      </c>
      <c r="AB37" s="72">
        <v>0</v>
      </c>
      <c r="AC37" s="72">
        <v>0</v>
      </c>
      <c r="AD37" s="72">
        <v>0</v>
      </c>
      <c r="AE37" s="72">
        <v>1</v>
      </c>
      <c r="AF37" s="47">
        <v>1</v>
      </c>
      <c r="AH37" s="248" t="s">
        <v>2</v>
      </c>
      <c r="AI37" s="249"/>
      <c r="AJ37" s="250"/>
      <c r="AK37" s="27">
        <v>0</v>
      </c>
      <c r="AL37" s="110">
        <v>143</v>
      </c>
      <c r="AM37" s="111">
        <v>53</v>
      </c>
      <c r="AN37" s="111">
        <v>10</v>
      </c>
      <c r="AO37" s="111">
        <v>1</v>
      </c>
      <c r="AP37" s="111">
        <v>1</v>
      </c>
      <c r="AQ37" s="111">
        <v>0</v>
      </c>
      <c r="AR37" s="111">
        <v>0</v>
      </c>
      <c r="AS37" s="111">
        <v>0</v>
      </c>
      <c r="AT37" s="111">
        <v>1</v>
      </c>
      <c r="AU37" s="112">
        <v>1</v>
      </c>
    </row>
    <row r="38" spans="2:47" ht="20.100000000000001" customHeight="1">
      <c r="B38" s="252"/>
      <c r="D38" s="242" t="s">
        <v>3</v>
      </c>
      <c r="E38" s="243"/>
      <c r="F38" s="244"/>
      <c r="G38" s="28">
        <v>1</v>
      </c>
      <c r="H38" s="41">
        <v>596</v>
      </c>
      <c r="I38" s="103">
        <v>838</v>
      </c>
      <c r="J38" s="39">
        <v>177</v>
      </c>
      <c r="K38" s="39">
        <v>159</v>
      </c>
      <c r="L38" s="39">
        <v>47</v>
      </c>
      <c r="M38" s="39">
        <v>12</v>
      </c>
      <c r="N38" s="39">
        <v>44</v>
      </c>
      <c r="O38" s="39">
        <v>236</v>
      </c>
      <c r="P38" s="39">
        <v>1</v>
      </c>
      <c r="Q38" s="40">
        <v>110</v>
      </c>
      <c r="S38" s="242" t="s">
        <v>3</v>
      </c>
      <c r="T38" s="243"/>
      <c r="U38" s="244"/>
      <c r="V38" s="28">
        <v>1</v>
      </c>
      <c r="W38" s="73">
        <v>390</v>
      </c>
      <c r="X38" s="77">
        <v>1086</v>
      </c>
      <c r="Y38" s="37">
        <v>463</v>
      </c>
      <c r="Z38" s="37">
        <v>217</v>
      </c>
      <c r="AA38" s="37">
        <v>29</v>
      </c>
      <c r="AB38" s="37">
        <v>0</v>
      </c>
      <c r="AC38" s="37">
        <v>0</v>
      </c>
      <c r="AD38" s="37">
        <v>3</v>
      </c>
      <c r="AE38" s="37">
        <v>0</v>
      </c>
      <c r="AF38" s="74">
        <v>32</v>
      </c>
      <c r="AH38" s="242" t="s">
        <v>3</v>
      </c>
      <c r="AI38" s="243"/>
      <c r="AJ38" s="244"/>
      <c r="AK38" s="28">
        <v>1</v>
      </c>
      <c r="AL38" s="113">
        <v>390</v>
      </c>
      <c r="AM38" s="110">
        <v>1086</v>
      </c>
      <c r="AN38" s="114">
        <v>463</v>
      </c>
      <c r="AO38" s="114">
        <v>217</v>
      </c>
      <c r="AP38" s="114">
        <v>29</v>
      </c>
      <c r="AQ38" s="114">
        <v>0</v>
      </c>
      <c r="AR38" s="114">
        <v>0</v>
      </c>
      <c r="AS38" s="114">
        <v>3</v>
      </c>
      <c r="AT38" s="114">
        <v>0</v>
      </c>
      <c r="AU38" s="115">
        <v>32</v>
      </c>
    </row>
    <row r="39" spans="2:47" ht="20.100000000000001" customHeight="1">
      <c r="B39" s="252"/>
      <c r="D39" s="242" t="s">
        <v>4</v>
      </c>
      <c r="E39" s="243"/>
      <c r="F39" s="244"/>
      <c r="G39" s="28">
        <v>2</v>
      </c>
      <c r="H39" s="41">
        <v>280</v>
      </c>
      <c r="I39" s="105">
        <v>631</v>
      </c>
      <c r="J39" s="102">
        <v>403</v>
      </c>
      <c r="K39" s="39">
        <v>297</v>
      </c>
      <c r="L39" s="39">
        <v>105</v>
      </c>
      <c r="M39" s="39">
        <v>44</v>
      </c>
      <c r="N39" s="39">
        <v>135</v>
      </c>
      <c r="O39" s="39">
        <v>134</v>
      </c>
      <c r="P39" s="39">
        <v>7</v>
      </c>
      <c r="Q39" s="40">
        <v>214</v>
      </c>
      <c r="S39" s="242" t="s">
        <v>4</v>
      </c>
      <c r="T39" s="243"/>
      <c r="U39" s="244"/>
      <c r="V39" s="28">
        <v>2</v>
      </c>
      <c r="W39" s="73">
        <v>123</v>
      </c>
      <c r="X39" s="37">
        <v>763</v>
      </c>
      <c r="Y39" s="77">
        <v>793</v>
      </c>
      <c r="Z39" s="37">
        <v>410</v>
      </c>
      <c r="AA39" s="37">
        <v>65</v>
      </c>
      <c r="AB39" s="37">
        <v>1</v>
      </c>
      <c r="AC39" s="37">
        <v>44</v>
      </c>
      <c r="AD39" s="37">
        <v>25</v>
      </c>
      <c r="AE39" s="37">
        <v>3</v>
      </c>
      <c r="AF39" s="74">
        <v>23</v>
      </c>
      <c r="AH39" s="242" t="s">
        <v>4</v>
      </c>
      <c r="AI39" s="243"/>
      <c r="AJ39" s="244"/>
      <c r="AK39" s="28">
        <v>2</v>
      </c>
      <c r="AL39" s="113">
        <v>123</v>
      </c>
      <c r="AM39" s="114">
        <v>763</v>
      </c>
      <c r="AN39" s="110">
        <v>793</v>
      </c>
      <c r="AO39" s="114">
        <v>410</v>
      </c>
      <c r="AP39" s="114">
        <v>65</v>
      </c>
      <c r="AQ39" s="114">
        <v>1</v>
      </c>
      <c r="AR39" s="114">
        <v>44</v>
      </c>
      <c r="AS39" s="114">
        <v>25</v>
      </c>
      <c r="AT39" s="114">
        <v>3</v>
      </c>
      <c r="AU39" s="115">
        <v>23</v>
      </c>
    </row>
    <row r="40" spans="2:47" ht="20.100000000000001" customHeight="1">
      <c r="B40" s="252"/>
      <c r="D40" s="242" t="s">
        <v>5</v>
      </c>
      <c r="E40" s="243"/>
      <c r="F40" s="244"/>
      <c r="G40" s="28">
        <v>3</v>
      </c>
      <c r="H40" s="41">
        <v>59</v>
      </c>
      <c r="I40" s="39">
        <v>112</v>
      </c>
      <c r="J40" s="39">
        <v>49</v>
      </c>
      <c r="K40" s="103">
        <v>779</v>
      </c>
      <c r="L40" s="39">
        <v>31</v>
      </c>
      <c r="M40" s="39">
        <v>10</v>
      </c>
      <c r="N40" s="39">
        <v>188</v>
      </c>
      <c r="O40" s="39">
        <v>39</v>
      </c>
      <c r="P40" s="39">
        <v>11</v>
      </c>
      <c r="Q40" s="40">
        <v>132</v>
      </c>
      <c r="S40" s="242" t="s">
        <v>5</v>
      </c>
      <c r="T40" s="243"/>
      <c r="U40" s="244"/>
      <c r="V40" s="28">
        <v>3</v>
      </c>
      <c r="W40" s="73">
        <v>21</v>
      </c>
      <c r="X40" s="37">
        <v>141</v>
      </c>
      <c r="Y40" s="37">
        <v>170</v>
      </c>
      <c r="Z40" s="77">
        <v>914</v>
      </c>
      <c r="AA40" s="37">
        <v>90</v>
      </c>
      <c r="AB40" s="37">
        <v>0</v>
      </c>
      <c r="AC40" s="37">
        <v>21</v>
      </c>
      <c r="AD40" s="37">
        <v>6</v>
      </c>
      <c r="AE40" s="37">
        <v>1</v>
      </c>
      <c r="AF40" s="74">
        <v>46</v>
      </c>
      <c r="AH40" s="242" t="s">
        <v>5</v>
      </c>
      <c r="AI40" s="243"/>
      <c r="AJ40" s="244"/>
      <c r="AK40" s="28">
        <v>3</v>
      </c>
      <c r="AL40" s="113">
        <v>21</v>
      </c>
      <c r="AM40" s="114">
        <v>141</v>
      </c>
      <c r="AN40" s="114">
        <v>170</v>
      </c>
      <c r="AO40" s="110">
        <v>914</v>
      </c>
      <c r="AP40" s="114">
        <v>90</v>
      </c>
      <c r="AQ40" s="114">
        <v>0</v>
      </c>
      <c r="AR40" s="114">
        <v>21</v>
      </c>
      <c r="AS40" s="114">
        <v>6</v>
      </c>
      <c r="AT40" s="114">
        <v>1</v>
      </c>
      <c r="AU40" s="115">
        <v>46</v>
      </c>
    </row>
    <row r="41" spans="2:47" ht="20.100000000000001" customHeight="1">
      <c r="B41" s="252"/>
      <c r="D41" s="242" t="s">
        <v>6</v>
      </c>
      <c r="E41" s="243"/>
      <c r="F41" s="244"/>
      <c r="G41" s="28">
        <v>4</v>
      </c>
      <c r="H41" s="41">
        <v>102</v>
      </c>
      <c r="I41" s="39">
        <v>412</v>
      </c>
      <c r="J41" s="39">
        <v>192</v>
      </c>
      <c r="K41" s="105">
        <v>644</v>
      </c>
      <c r="L41" s="102">
        <v>167</v>
      </c>
      <c r="M41" s="39">
        <v>28</v>
      </c>
      <c r="N41" s="39">
        <v>207</v>
      </c>
      <c r="O41" s="39">
        <v>87</v>
      </c>
      <c r="P41" s="39">
        <v>6</v>
      </c>
      <c r="Q41" s="40">
        <v>135</v>
      </c>
      <c r="S41" s="242" t="s">
        <v>6</v>
      </c>
      <c r="T41" s="243"/>
      <c r="U41" s="244"/>
      <c r="V41" s="28">
        <v>4</v>
      </c>
      <c r="W41" s="73">
        <v>67</v>
      </c>
      <c r="X41" s="37">
        <v>451</v>
      </c>
      <c r="Y41" s="37">
        <v>429</v>
      </c>
      <c r="Z41" s="78">
        <v>5433</v>
      </c>
      <c r="AA41" s="79">
        <v>368</v>
      </c>
      <c r="AB41" s="37">
        <v>35</v>
      </c>
      <c r="AC41" s="37">
        <v>68</v>
      </c>
      <c r="AD41" s="37">
        <v>18</v>
      </c>
      <c r="AE41" s="37">
        <v>0</v>
      </c>
      <c r="AF41" s="74">
        <v>1</v>
      </c>
      <c r="AH41" s="242" t="s">
        <v>6</v>
      </c>
      <c r="AI41" s="243"/>
      <c r="AJ41" s="244"/>
      <c r="AK41" s="28">
        <v>4</v>
      </c>
      <c r="AL41" s="113">
        <v>67</v>
      </c>
      <c r="AM41" s="114">
        <v>451</v>
      </c>
      <c r="AN41" s="114">
        <v>429</v>
      </c>
      <c r="AO41" s="116">
        <v>543</v>
      </c>
      <c r="AP41" s="117">
        <v>368</v>
      </c>
      <c r="AQ41" s="114">
        <v>35</v>
      </c>
      <c r="AR41" s="114">
        <v>68</v>
      </c>
      <c r="AS41" s="114">
        <v>18</v>
      </c>
      <c r="AT41" s="114">
        <v>0</v>
      </c>
      <c r="AU41" s="115">
        <v>1</v>
      </c>
    </row>
    <row r="42" spans="2:47" ht="20.100000000000001" customHeight="1">
      <c r="B42" s="252"/>
      <c r="D42" s="242" t="s">
        <v>7</v>
      </c>
      <c r="E42" s="243"/>
      <c r="F42" s="244"/>
      <c r="G42" s="28">
        <v>5</v>
      </c>
      <c r="H42" s="41">
        <v>23</v>
      </c>
      <c r="I42" s="39">
        <v>6</v>
      </c>
      <c r="J42" s="39">
        <v>0</v>
      </c>
      <c r="K42" s="39">
        <v>29</v>
      </c>
      <c r="L42" s="39">
        <v>0</v>
      </c>
      <c r="M42" s="102">
        <v>41</v>
      </c>
      <c r="N42" s="39">
        <v>32</v>
      </c>
      <c r="O42" s="39">
        <v>27</v>
      </c>
      <c r="P42" s="39">
        <v>9</v>
      </c>
      <c r="Q42" s="106">
        <v>43</v>
      </c>
      <c r="S42" s="242" t="s">
        <v>7</v>
      </c>
      <c r="T42" s="243"/>
      <c r="U42" s="244"/>
      <c r="V42" s="28">
        <v>5</v>
      </c>
      <c r="W42" s="73">
        <v>20</v>
      </c>
      <c r="X42" s="37">
        <v>21</v>
      </c>
      <c r="Y42" s="78">
        <v>60</v>
      </c>
      <c r="Z42" s="37">
        <v>38</v>
      </c>
      <c r="AA42" s="37">
        <v>8</v>
      </c>
      <c r="AB42" s="79">
        <v>51</v>
      </c>
      <c r="AC42" s="37">
        <v>0</v>
      </c>
      <c r="AD42" s="37">
        <v>0</v>
      </c>
      <c r="AE42" s="37">
        <v>9</v>
      </c>
      <c r="AF42" s="74">
        <v>3</v>
      </c>
      <c r="AH42" s="242" t="s">
        <v>7</v>
      </c>
      <c r="AI42" s="243"/>
      <c r="AJ42" s="244"/>
      <c r="AK42" s="28">
        <v>5</v>
      </c>
      <c r="AL42" s="113">
        <v>20</v>
      </c>
      <c r="AM42" s="114">
        <v>21</v>
      </c>
      <c r="AN42" s="116">
        <v>60</v>
      </c>
      <c r="AO42" s="114">
        <v>38</v>
      </c>
      <c r="AP42" s="114">
        <v>8</v>
      </c>
      <c r="AQ42" s="117">
        <v>51</v>
      </c>
      <c r="AR42" s="114">
        <v>0</v>
      </c>
      <c r="AS42" s="114">
        <v>0</v>
      </c>
      <c r="AT42" s="114">
        <v>9</v>
      </c>
      <c r="AU42" s="115">
        <v>3</v>
      </c>
    </row>
    <row r="43" spans="2:47" ht="20.100000000000001" customHeight="1">
      <c r="B43" s="252"/>
      <c r="D43" s="242" t="s">
        <v>8</v>
      </c>
      <c r="E43" s="243"/>
      <c r="F43" s="244"/>
      <c r="G43" s="28">
        <v>6</v>
      </c>
      <c r="H43" s="41">
        <v>0</v>
      </c>
      <c r="I43" s="39">
        <v>26</v>
      </c>
      <c r="J43" s="39">
        <v>2</v>
      </c>
      <c r="K43" s="39">
        <v>12</v>
      </c>
      <c r="L43" s="39">
        <v>12</v>
      </c>
      <c r="M43" s="39">
        <v>15</v>
      </c>
      <c r="N43" s="103">
        <v>211</v>
      </c>
      <c r="O43" s="39">
        <v>31</v>
      </c>
      <c r="P43" s="39">
        <v>7</v>
      </c>
      <c r="Q43" s="40">
        <v>44</v>
      </c>
      <c r="S43" s="242" t="s">
        <v>8</v>
      </c>
      <c r="T43" s="243"/>
      <c r="U43" s="244"/>
      <c r="V43" s="28">
        <v>6</v>
      </c>
      <c r="W43" s="73">
        <v>12</v>
      </c>
      <c r="X43" s="37">
        <v>13</v>
      </c>
      <c r="Y43" s="37">
        <v>76</v>
      </c>
      <c r="Z43" s="37">
        <v>93</v>
      </c>
      <c r="AA43" s="37">
        <v>3</v>
      </c>
      <c r="AB43" s="37">
        <v>0</v>
      </c>
      <c r="AC43" s="77">
        <v>145</v>
      </c>
      <c r="AD43" s="37">
        <v>0</v>
      </c>
      <c r="AE43" s="37">
        <v>4</v>
      </c>
      <c r="AF43" s="74">
        <v>14</v>
      </c>
      <c r="AH43" s="242" t="s">
        <v>8</v>
      </c>
      <c r="AI43" s="243"/>
      <c r="AJ43" s="244"/>
      <c r="AK43" s="28">
        <v>6</v>
      </c>
      <c r="AL43" s="113">
        <v>12</v>
      </c>
      <c r="AM43" s="114">
        <v>13</v>
      </c>
      <c r="AN43" s="114">
        <v>76</v>
      </c>
      <c r="AO43" s="114">
        <v>93</v>
      </c>
      <c r="AP43" s="114">
        <v>3</v>
      </c>
      <c r="AQ43" s="114">
        <v>0</v>
      </c>
      <c r="AR43" s="110">
        <v>145</v>
      </c>
      <c r="AS43" s="114">
        <v>0</v>
      </c>
      <c r="AT43" s="114">
        <v>4</v>
      </c>
      <c r="AU43" s="115">
        <v>14</v>
      </c>
    </row>
    <row r="44" spans="2:47" ht="20.100000000000001" customHeight="1">
      <c r="B44" s="252"/>
      <c r="D44" s="242" t="s">
        <v>9</v>
      </c>
      <c r="E44" s="243"/>
      <c r="F44" s="244"/>
      <c r="G44" s="28">
        <v>7</v>
      </c>
      <c r="H44" s="41">
        <v>16</v>
      </c>
      <c r="I44" s="39">
        <v>11</v>
      </c>
      <c r="J44" s="39">
        <v>0</v>
      </c>
      <c r="K44" s="39">
        <v>13</v>
      </c>
      <c r="L44" s="39">
        <v>7</v>
      </c>
      <c r="M44" s="39">
        <v>4</v>
      </c>
      <c r="N44" s="39">
        <v>26</v>
      </c>
      <c r="O44" s="103">
        <v>136</v>
      </c>
      <c r="P44" s="39">
        <v>0</v>
      </c>
      <c r="Q44" s="40">
        <v>17</v>
      </c>
      <c r="S44" s="242" t="s">
        <v>9</v>
      </c>
      <c r="T44" s="243"/>
      <c r="U44" s="244"/>
      <c r="V44" s="28">
        <v>7</v>
      </c>
      <c r="W44" s="73">
        <v>5</v>
      </c>
      <c r="X44" s="37">
        <v>55</v>
      </c>
      <c r="Y44" s="78">
        <v>77</v>
      </c>
      <c r="Z44" s="37">
        <v>58</v>
      </c>
      <c r="AA44" s="37">
        <v>7</v>
      </c>
      <c r="AB44" s="37">
        <v>0</v>
      </c>
      <c r="AC44" s="37">
        <v>4</v>
      </c>
      <c r="AD44" s="79">
        <v>22</v>
      </c>
      <c r="AE44" s="37">
        <v>0</v>
      </c>
      <c r="AF44" s="74">
        <v>12</v>
      </c>
      <c r="AH44" s="242" t="s">
        <v>9</v>
      </c>
      <c r="AI44" s="243"/>
      <c r="AJ44" s="244"/>
      <c r="AK44" s="28">
        <v>7</v>
      </c>
      <c r="AL44" s="113">
        <v>5</v>
      </c>
      <c r="AM44" s="114">
        <v>55</v>
      </c>
      <c r="AN44" s="116">
        <v>77</v>
      </c>
      <c r="AO44" s="114">
        <v>58</v>
      </c>
      <c r="AP44" s="114">
        <v>7</v>
      </c>
      <c r="AQ44" s="114">
        <v>0</v>
      </c>
      <c r="AR44" s="114">
        <v>4</v>
      </c>
      <c r="AS44" s="117">
        <v>22</v>
      </c>
      <c r="AT44" s="114">
        <v>0</v>
      </c>
      <c r="AU44" s="115">
        <v>12</v>
      </c>
    </row>
    <row r="45" spans="2:47" ht="20.100000000000001" customHeight="1">
      <c r="B45" s="252"/>
      <c r="D45" s="242" t="s">
        <v>10</v>
      </c>
      <c r="E45" s="243"/>
      <c r="F45" s="244"/>
      <c r="G45" s="28">
        <v>8</v>
      </c>
      <c r="H45" s="41">
        <v>90</v>
      </c>
      <c r="I45" s="39">
        <v>53</v>
      </c>
      <c r="J45" s="39">
        <v>10</v>
      </c>
      <c r="K45" s="39">
        <v>2</v>
      </c>
      <c r="L45" s="39">
        <v>6</v>
      </c>
      <c r="M45" s="39">
        <v>36</v>
      </c>
      <c r="N45" s="39">
        <v>122</v>
      </c>
      <c r="O45" s="39">
        <v>60</v>
      </c>
      <c r="P45" s="103">
        <v>129</v>
      </c>
      <c r="Q45" s="40">
        <v>32</v>
      </c>
      <c r="S45" s="242" t="s">
        <v>10</v>
      </c>
      <c r="T45" s="243"/>
      <c r="U45" s="244"/>
      <c r="V45" s="28">
        <v>8</v>
      </c>
      <c r="W45" s="73">
        <v>82</v>
      </c>
      <c r="X45" s="37">
        <v>84</v>
      </c>
      <c r="Y45" s="78">
        <v>113</v>
      </c>
      <c r="Z45" s="37">
        <v>113</v>
      </c>
      <c r="AA45" s="37">
        <v>7</v>
      </c>
      <c r="AB45" s="37">
        <v>0</v>
      </c>
      <c r="AC45" s="37">
        <v>7</v>
      </c>
      <c r="AD45" s="37">
        <v>0</v>
      </c>
      <c r="AE45" s="79">
        <v>102</v>
      </c>
      <c r="AF45" s="74">
        <v>32</v>
      </c>
      <c r="AH45" s="242" t="s">
        <v>10</v>
      </c>
      <c r="AI45" s="243"/>
      <c r="AJ45" s="244"/>
      <c r="AK45" s="28">
        <v>8</v>
      </c>
      <c r="AL45" s="113">
        <v>82</v>
      </c>
      <c r="AM45" s="114">
        <v>84</v>
      </c>
      <c r="AN45" s="116">
        <v>113</v>
      </c>
      <c r="AO45" s="114">
        <v>113</v>
      </c>
      <c r="AP45" s="114">
        <v>7</v>
      </c>
      <c r="AQ45" s="114">
        <v>0</v>
      </c>
      <c r="AR45" s="114">
        <v>7</v>
      </c>
      <c r="AS45" s="114">
        <v>0</v>
      </c>
      <c r="AT45" s="117">
        <v>102</v>
      </c>
      <c r="AU45" s="115">
        <v>32</v>
      </c>
    </row>
    <row r="46" spans="2:47" ht="20.100000000000001" customHeight="1" thickBot="1">
      <c r="B46" s="253"/>
      <c r="D46" s="239" t="s">
        <v>11</v>
      </c>
      <c r="E46" s="240"/>
      <c r="F46" s="241"/>
      <c r="G46" s="29">
        <v>9</v>
      </c>
      <c r="H46" s="42">
        <v>3</v>
      </c>
      <c r="I46" s="43">
        <v>23</v>
      </c>
      <c r="J46" s="43">
        <v>0</v>
      </c>
      <c r="K46" s="43">
        <v>2</v>
      </c>
      <c r="L46" s="43">
        <v>4</v>
      </c>
      <c r="M46" s="43">
        <v>6</v>
      </c>
      <c r="N46" s="43">
        <v>10</v>
      </c>
      <c r="O46" s="43">
        <v>11</v>
      </c>
      <c r="P46" s="43">
        <v>9</v>
      </c>
      <c r="Q46" s="104">
        <v>202</v>
      </c>
      <c r="S46" s="239" t="s">
        <v>11</v>
      </c>
      <c r="T46" s="240"/>
      <c r="U46" s="241"/>
      <c r="V46" s="29">
        <v>9</v>
      </c>
      <c r="W46" s="75">
        <v>0</v>
      </c>
      <c r="X46" s="76">
        <v>41</v>
      </c>
      <c r="Y46" s="76">
        <v>79</v>
      </c>
      <c r="Z46" s="76">
        <v>24</v>
      </c>
      <c r="AA46" s="76">
        <v>3</v>
      </c>
      <c r="AB46" s="76">
        <v>0</v>
      </c>
      <c r="AC46" s="76">
        <v>0</v>
      </c>
      <c r="AD46" s="76">
        <v>0</v>
      </c>
      <c r="AE46" s="76">
        <v>1</v>
      </c>
      <c r="AF46" s="104">
        <v>122</v>
      </c>
      <c r="AH46" s="239" t="s">
        <v>11</v>
      </c>
      <c r="AI46" s="240"/>
      <c r="AJ46" s="241"/>
      <c r="AK46" s="29">
        <v>9</v>
      </c>
      <c r="AL46" s="118">
        <v>0</v>
      </c>
      <c r="AM46" s="119">
        <v>41</v>
      </c>
      <c r="AN46" s="119">
        <v>79</v>
      </c>
      <c r="AO46" s="119">
        <v>24</v>
      </c>
      <c r="AP46" s="119">
        <v>3</v>
      </c>
      <c r="AQ46" s="119">
        <v>0</v>
      </c>
      <c r="AR46" s="119">
        <v>0</v>
      </c>
      <c r="AS46" s="119">
        <v>0</v>
      </c>
      <c r="AT46" s="119">
        <v>1</v>
      </c>
      <c r="AU46" s="120">
        <v>122</v>
      </c>
    </row>
    <row r="47" spans="2:47" ht="15.75" thickBot="1"/>
    <row r="48" spans="2:47" ht="131.25">
      <c r="B48" s="260" t="s">
        <v>26</v>
      </c>
      <c r="D48" s="257" t="s">
        <v>23</v>
      </c>
      <c r="E48" s="258"/>
      <c r="F48" s="258"/>
      <c r="G48" s="259"/>
      <c r="H48" s="30" t="s">
        <v>2</v>
      </c>
      <c r="I48" s="31" t="s">
        <v>3</v>
      </c>
      <c r="J48" s="31" t="s">
        <v>4</v>
      </c>
      <c r="K48" s="31" t="s">
        <v>5</v>
      </c>
      <c r="L48" s="31" t="s">
        <v>6</v>
      </c>
      <c r="M48" s="31" t="s">
        <v>7</v>
      </c>
      <c r="N48" s="31" t="s">
        <v>8</v>
      </c>
      <c r="O48" s="31" t="s">
        <v>9</v>
      </c>
      <c r="P48" s="31" t="s">
        <v>10</v>
      </c>
      <c r="Q48" s="32" t="s">
        <v>11</v>
      </c>
      <c r="S48" s="257" t="s">
        <v>23</v>
      </c>
      <c r="T48" s="258"/>
      <c r="U48" s="258"/>
      <c r="V48" s="259"/>
      <c r="W48" s="30" t="s">
        <v>2</v>
      </c>
      <c r="X48" s="31" t="s">
        <v>3</v>
      </c>
      <c r="Y48" s="31" t="s">
        <v>4</v>
      </c>
      <c r="Z48" s="31" t="s">
        <v>5</v>
      </c>
      <c r="AA48" s="31" t="s">
        <v>6</v>
      </c>
      <c r="AB48" s="31" t="s">
        <v>7</v>
      </c>
      <c r="AC48" s="31" t="s">
        <v>8</v>
      </c>
      <c r="AD48" s="31" t="s">
        <v>9</v>
      </c>
      <c r="AE48" s="31" t="s">
        <v>10</v>
      </c>
      <c r="AF48" s="32" t="s">
        <v>11</v>
      </c>
      <c r="AH48" s="257" t="s">
        <v>23</v>
      </c>
      <c r="AI48" s="258"/>
      <c r="AJ48" s="258"/>
      <c r="AK48" s="259"/>
      <c r="AL48" s="30" t="s">
        <v>2</v>
      </c>
      <c r="AM48" s="31" t="s">
        <v>3</v>
      </c>
      <c r="AN48" s="31" t="s">
        <v>4</v>
      </c>
      <c r="AO48" s="31" t="s">
        <v>5</v>
      </c>
      <c r="AP48" s="31" t="s">
        <v>6</v>
      </c>
      <c r="AQ48" s="31" t="s">
        <v>7</v>
      </c>
      <c r="AR48" s="31" t="s">
        <v>8</v>
      </c>
      <c r="AS48" s="31" t="s">
        <v>9</v>
      </c>
      <c r="AT48" s="31" t="s">
        <v>10</v>
      </c>
      <c r="AU48" s="32" t="s">
        <v>11</v>
      </c>
    </row>
    <row r="49" spans="2:48" ht="20.100000000000001" customHeight="1" thickBot="1">
      <c r="B49" s="261"/>
      <c r="D49" s="275"/>
      <c r="E49" s="276"/>
      <c r="F49" s="276"/>
      <c r="G49" s="277"/>
      <c r="H49" s="33">
        <v>0</v>
      </c>
      <c r="I49" s="34">
        <v>1</v>
      </c>
      <c r="J49" s="34">
        <v>2</v>
      </c>
      <c r="K49" s="34">
        <v>3</v>
      </c>
      <c r="L49" s="34">
        <v>4</v>
      </c>
      <c r="M49" s="34">
        <v>5</v>
      </c>
      <c r="N49" s="34">
        <v>6</v>
      </c>
      <c r="O49" s="34">
        <v>7</v>
      </c>
      <c r="P49" s="34">
        <v>8</v>
      </c>
      <c r="Q49" s="35">
        <v>9</v>
      </c>
      <c r="S49" s="245"/>
      <c r="T49" s="246"/>
      <c r="U49" s="246"/>
      <c r="V49" s="247"/>
      <c r="W49" s="33">
        <v>0</v>
      </c>
      <c r="X49" s="34">
        <v>1</v>
      </c>
      <c r="Y49" s="34">
        <v>2</v>
      </c>
      <c r="Z49" s="34">
        <v>3</v>
      </c>
      <c r="AA49" s="34">
        <v>4</v>
      </c>
      <c r="AB49" s="34">
        <v>5</v>
      </c>
      <c r="AC49" s="34">
        <v>6</v>
      </c>
      <c r="AD49" s="34">
        <v>7</v>
      </c>
      <c r="AE49" s="34">
        <v>8</v>
      </c>
      <c r="AF49" s="35">
        <v>9</v>
      </c>
      <c r="AH49" s="245"/>
      <c r="AI49" s="246"/>
      <c r="AJ49" s="246"/>
      <c r="AK49" s="247"/>
      <c r="AL49" s="33">
        <v>0</v>
      </c>
      <c r="AM49" s="34">
        <v>1</v>
      </c>
      <c r="AN49" s="34">
        <v>2</v>
      </c>
      <c r="AO49" s="34">
        <v>3</v>
      </c>
      <c r="AP49" s="34">
        <v>4</v>
      </c>
      <c r="AQ49" s="34">
        <v>5</v>
      </c>
      <c r="AR49" s="34">
        <v>6</v>
      </c>
      <c r="AS49" s="34">
        <v>7</v>
      </c>
      <c r="AT49" s="34">
        <v>8</v>
      </c>
      <c r="AU49" s="35">
        <v>9</v>
      </c>
    </row>
    <row r="50" spans="2:48" ht="20.100000000000001" customHeight="1">
      <c r="B50" s="261"/>
      <c r="D50" s="248" t="s">
        <v>2</v>
      </c>
      <c r="E50" s="249"/>
      <c r="F50" s="250"/>
      <c r="G50" s="27">
        <v>0</v>
      </c>
      <c r="H50" s="121">
        <f>SUM(H11+H24+H37)/3</f>
        <v>174.33333333333334</v>
      </c>
      <c r="I50" s="111">
        <f t="shared" ref="I50:Q50" si="0">SUM(I11+I24+I37)/3</f>
        <v>21.333333333333332</v>
      </c>
      <c r="J50" s="111">
        <f t="shared" si="0"/>
        <v>3.3333333333333335</v>
      </c>
      <c r="K50" s="111">
        <f t="shared" si="0"/>
        <v>0</v>
      </c>
      <c r="L50" s="111">
        <f t="shared" si="0"/>
        <v>1.6666666666666667</v>
      </c>
      <c r="M50" s="111">
        <f t="shared" si="0"/>
        <v>0</v>
      </c>
      <c r="N50" s="111">
        <f t="shared" si="0"/>
        <v>0</v>
      </c>
      <c r="O50" s="111">
        <f t="shared" si="0"/>
        <v>8.3333333333333339</v>
      </c>
      <c r="P50" s="111">
        <f t="shared" si="0"/>
        <v>1</v>
      </c>
      <c r="Q50" s="112">
        <f t="shared" si="0"/>
        <v>0</v>
      </c>
      <c r="S50" s="248" t="s">
        <v>2</v>
      </c>
      <c r="T50" s="249"/>
      <c r="U50" s="250"/>
      <c r="V50" s="27">
        <v>0</v>
      </c>
      <c r="W50" s="110">
        <f>SUM(W11+W24+W37)/3</f>
        <v>142.33333333333334</v>
      </c>
      <c r="X50" s="111">
        <f t="shared" ref="X50:AF50" si="1">SUM(X11+X24+X37)/3</f>
        <v>54</v>
      </c>
      <c r="Y50" s="111">
        <f t="shared" si="1"/>
        <v>10</v>
      </c>
      <c r="Z50" s="111">
        <f t="shared" si="1"/>
        <v>1</v>
      </c>
      <c r="AA50" s="111">
        <f t="shared" si="1"/>
        <v>1</v>
      </c>
      <c r="AB50" s="111">
        <f t="shared" si="1"/>
        <v>0</v>
      </c>
      <c r="AC50" s="111">
        <f t="shared" si="1"/>
        <v>0</v>
      </c>
      <c r="AD50" s="111">
        <f t="shared" si="1"/>
        <v>0</v>
      </c>
      <c r="AE50" s="111">
        <f t="shared" si="1"/>
        <v>1</v>
      </c>
      <c r="AF50" s="112">
        <f t="shared" si="1"/>
        <v>0.66666666666666663</v>
      </c>
      <c r="AH50" s="248" t="s">
        <v>2</v>
      </c>
      <c r="AI50" s="249"/>
      <c r="AJ50" s="250"/>
      <c r="AK50" s="27">
        <v>0</v>
      </c>
      <c r="AL50" s="110">
        <f>SUM(AL11+AL24+AL37)/3</f>
        <v>142.33333333333334</v>
      </c>
      <c r="AM50" s="111">
        <f t="shared" ref="AM50:AU50" si="2">SUM(AM11+AM24+AM37)/3</f>
        <v>54</v>
      </c>
      <c r="AN50" s="111">
        <f t="shared" si="2"/>
        <v>10</v>
      </c>
      <c r="AO50" s="111">
        <f t="shared" si="2"/>
        <v>1</v>
      </c>
      <c r="AP50" s="111">
        <f t="shared" si="2"/>
        <v>1</v>
      </c>
      <c r="AQ50" s="111">
        <f t="shared" si="2"/>
        <v>0</v>
      </c>
      <c r="AR50" s="111">
        <f t="shared" si="2"/>
        <v>0</v>
      </c>
      <c r="AS50" s="111">
        <f t="shared" si="2"/>
        <v>0</v>
      </c>
      <c r="AT50" s="111">
        <f t="shared" si="2"/>
        <v>1</v>
      </c>
      <c r="AU50" s="112">
        <f t="shared" si="2"/>
        <v>0.66666666666666663</v>
      </c>
      <c r="AV50" s="109"/>
    </row>
    <row r="51" spans="2:48" ht="20.100000000000001" customHeight="1">
      <c r="B51" s="261"/>
      <c r="D51" s="242" t="s">
        <v>3</v>
      </c>
      <c r="E51" s="243"/>
      <c r="F51" s="244"/>
      <c r="G51" s="28">
        <v>1</v>
      </c>
      <c r="H51" s="113">
        <f t="shared" ref="H51:Q59" si="3">SUM(H12+H25+H38)/3</f>
        <v>598.33333333333337</v>
      </c>
      <c r="I51" s="110">
        <f t="shared" si="3"/>
        <v>834.33333333333337</v>
      </c>
      <c r="J51" s="114">
        <f t="shared" si="3"/>
        <v>181.33333333333334</v>
      </c>
      <c r="K51" s="114">
        <f t="shared" si="3"/>
        <v>159.33333333333334</v>
      </c>
      <c r="L51" s="114">
        <f t="shared" si="3"/>
        <v>47.666666666666664</v>
      </c>
      <c r="M51" s="114">
        <f t="shared" si="3"/>
        <v>9</v>
      </c>
      <c r="N51" s="114">
        <f t="shared" si="3"/>
        <v>41.666666666666664</v>
      </c>
      <c r="O51" s="114">
        <f t="shared" si="3"/>
        <v>237.66666666666666</v>
      </c>
      <c r="P51" s="114">
        <f t="shared" si="3"/>
        <v>1</v>
      </c>
      <c r="Q51" s="115">
        <f t="shared" si="3"/>
        <v>109.66666666666667</v>
      </c>
      <c r="S51" s="242" t="s">
        <v>3</v>
      </c>
      <c r="T51" s="243"/>
      <c r="U51" s="244"/>
      <c r="V51" s="28">
        <v>1</v>
      </c>
      <c r="W51" s="113">
        <f t="shared" ref="W51:AF51" si="4">SUM(W12+W25+W38)/3</f>
        <v>390.33333333333331</v>
      </c>
      <c r="X51" s="110">
        <f t="shared" si="4"/>
        <v>1086.6666666666667</v>
      </c>
      <c r="Y51" s="114">
        <f t="shared" si="4"/>
        <v>459</v>
      </c>
      <c r="Z51" s="114">
        <f t="shared" si="4"/>
        <v>220</v>
      </c>
      <c r="AA51" s="114">
        <f t="shared" si="4"/>
        <v>27.666666666666668</v>
      </c>
      <c r="AB51" s="114">
        <f t="shared" si="4"/>
        <v>0</v>
      </c>
      <c r="AC51" s="114">
        <f t="shared" si="4"/>
        <v>0</v>
      </c>
      <c r="AD51" s="114">
        <f t="shared" si="4"/>
        <v>4</v>
      </c>
      <c r="AE51" s="114">
        <f t="shared" si="4"/>
        <v>0</v>
      </c>
      <c r="AF51" s="115">
        <f t="shared" si="4"/>
        <v>32.333333333333336</v>
      </c>
      <c r="AH51" s="242" t="s">
        <v>3</v>
      </c>
      <c r="AI51" s="243"/>
      <c r="AJ51" s="244"/>
      <c r="AK51" s="28">
        <v>1</v>
      </c>
      <c r="AL51" s="113">
        <f t="shared" ref="AL51:AU51" si="5">SUM(AL12+AL25+AL38)/3</f>
        <v>390.33333333333331</v>
      </c>
      <c r="AM51" s="110">
        <f t="shared" si="5"/>
        <v>1086.6666666666667</v>
      </c>
      <c r="AN51" s="114">
        <f t="shared" si="5"/>
        <v>459</v>
      </c>
      <c r="AO51" s="114">
        <f t="shared" si="5"/>
        <v>220</v>
      </c>
      <c r="AP51" s="114">
        <f t="shared" si="5"/>
        <v>27.666666666666668</v>
      </c>
      <c r="AQ51" s="114">
        <f t="shared" si="5"/>
        <v>0</v>
      </c>
      <c r="AR51" s="114">
        <f t="shared" si="5"/>
        <v>0</v>
      </c>
      <c r="AS51" s="114">
        <f t="shared" si="5"/>
        <v>4</v>
      </c>
      <c r="AT51" s="114">
        <f t="shared" si="5"/>
        <v>0</v>
      </c>
      <c r="AU51" s="115">
        <f t="shared" si="5"/>
        <v>32.333333333333336</v>
      </c>
      <c r="AV51" s="109"/>
    </row>
    <row r="52" spans="2:48" ht="20.100000000000001" customHeight="1">
      <c r="B52" s="261"/>
      <c r="D52" s="242" t="s">
        <v>4</v>
      </c>
      <c r="E52" s="243"/>
      <c r="F52" s="244"/>
      <c r="G52" s="28">
        <v>2</v>
      </c>
      <c r="H52" s="113">
        <f t="shared" si="3"/>
        <v>278.33333333333331</v>
      </c>
      <c r="I52" s="116">
        <f t="shared" si="3"/>
        <v>631.33333333333337</v>
      </c>
      <c r="J52" s="117">
        <f t="shared" si="3"/>
        <v>406.66666666666669</v>
      </c>
      <c r="K52" s="114">
        <f t="shared" si="3"/>
        <v>297.66666666666669</v>
      </c>
      <c r="L52" s="114">
        <f t="shared" si="3"/>
        <v>102</v>
      </c>
      <c r="M52" s="114">
        <f t="shared" si="3"/>
        <v>44</v>
      </c>
      <c r="N52" s="114">
        <f t="shared" si="3"/>
        <v>132.66666666666666</v>
      </c>
      <c r="O52" s="114">
        <f t="shared" si="3"/>
        <v>133.66666666666666</v>
      </c>
      <c r="P52" s="114">
        <f t="shared" si="3"/>
        <v>7.666666666666667</v>
      </c>
      <c r="Q52" s="115">
        <f t="shared" si="3"/>
        <v>216</v>
      </c>
      <c r="S52" s="242" t="s">
        <v>4</v>
      </c>
      <c r="T52" s="243"/>
      <c r="U52" s="244"/>
      <c r="V52" s="28">
        <v>2</v>
      </c>
      <c r="W52" s="113">
        <f t="shared" ref="W52:AF52" si="6">SUM(W13+W26+W39)/3</f>
        <v>125.66666666666667</v>
      </c>
      <c r="X52" s="114">
        <f t="shared" si="6"/>
        <v>761.33333333333337</v>
      </c>
      <c r="Y52" s="110">
        <f t="shared" si="6"/>
        <v>792.33333333333337</v>
      </c>
      <c r="Z52" s="114">
        <f t="shared" si="6"/>
        <v>413.66666666666669</v>
      </c>
      <c r="AA52" s="114">
        <f t="shared" si="6"/>
        <v>63</v>
      </c>
      <c r="AB52" s="114">
        <f t="shared" si="6"/>
        <v>0.33333333333333331</v>
      </c>
      <c r="AC52" s="114">
        <f t="shared" si="6"/>
        <v>43.333333333333336</v>
      </c>
      <c r="AD52" s="114">
        <f t="shared" si="6"/>
        <v>24.666666666666668</v>
      </c>
      <c r="AE52" s="114">
        <f t="shared" si="6"/>
        <v>2</v>
      </c>
      <c r="AF52" s="115">
        <f t="shared" si="6"/>
        <v>23.666666666666668</v>
      </c>
      <c r="AH52" s="242" t="s">
        <v>4</v>
      </c>
      <c r="AI52" s="243"/>
      <c r="AJ52" s="244"/>
      <c r="AK52" s="28">
        <v>2</v>
      </c>
      <c r="AL52" s="113">
        <f t="shared" ref="AL52:AU52" si="7">SUM(AL13+AL26+AL39)/3</f>
        <v>125.66666666666667</v>
      </c>
      <c r="AM52" s="114">
        <f t="shared" si="7"/>
        <v>761.33333333333337</v>
      </c>
      <c r="AN52" s="110">
        <f t="shared" si="7"/>
        <v>792.33333333333337</v>
      </c>
      <c r="AO52" s="114">
        <f t="shared" si="7"/>
        <v>413.66666666666669</v>
      </c>
      <c r="AP52" s="114">
        <f t="shared" si="7"/>
        <v>63</v>
      </c>
      <c r="AQ52" s="114">
        <f t="shared" si="7"/>
        <v>0.33333333333333331</v>
      </c>
      <c r="AR52" s="114">
        <f t="shared" si="7"/>
        <v>43.333333333333336</v>
      </c>
      <c r="AS52" s="114">
        <f t="shared" si="7"/>
        <v>24.666666666666668</v>
      </c>
      <c r="AT52" s="114">
        <f t="shared" si="7"/>
        <v>2</v>
      </c>
      <c r="AU52" s="115">
        <f t="shared" si="7"/>
        <v>23.666666666666668</v>
      </c>
      <c r="AV52" s="109"/>
    </row>
    <row r="53" spans="2:48" ht="20.100000000000001" customHeight="1">
      <c r="B53" s="261"/>
      <c r="D53" s="242" t="s">
        <v>5</v>
      </c>
      <c r="E53" s="243"/>
      <c r="F53" s="244"/>
      <c r="G53" s="28">
        <v>3</v>
      </c>
      <c r="H53" s="113">
        <f t="shared" si="3"/>
        <v>54.666666666666664</v>
      </c>
      <c r="I53" s="114">
        <f t="shared" si="3"/>
        <v>115</v>
      </c>
      <c r="J53" s="114">
        <f t="shared" si="3"/>
        <v>50.666666666666664</v>
      </c>
      <c r="K53" s="110">
        <f t="shared" si="3"/>
        <v>771.33333333333337</v>
      </c>
      <c r="L53" s="114">
        <f t="shared" si="3"/>
        <v>33</v>
      </c>
      <c r="M53" s="114">
        <f t="shared" si="3"/>
        <v>9.6666666666666661</v>
      </c>
      <c r="N53" s="114">
        <f t="shared" si="3"/>
        <v>193.33333333333334</v>
      </c>
      <c r="O53" s="114">
        <f t="shared" si="3"/>
        <v>36.666666666666664</v>
      </c>
      <c r="P53" s="114">
        <f t="shared" si="3"/>
        <v>12.333333333333334</v>
      </c>
      <c r="Q53" s="115">
        <f t="shared" si="3"/>
        <v>133</v>
      </c>
      <c r="S53" s="242" t="s">
        <v>5</v>
      </c>
      <c r="T53" s="243"/>
      <c r="U53" s="244"/>
      <c r="V53" s="28">
        <v>3</v>
      </c>
      <c r="W53" s="113">
        <f t="shared" ref="W53:AF53" si="8">SUM(W14+W27+W40)/3</f>
        <v>21</v>
      </c>
      <c r="X53" s="114">
        <f t="shared" si="8"/>
        <v>141</v>
      </c>
      <c r="Y53" s="114">
        <f t="shared" si="8"/>
        <v>170</v>
      </c>
      <c r="Z53" s="110">
        <f t="shared" si="8"/>
        <v>915.33333333333337</v>
      </c>
      <c r="AA53" s="114">
        <f t="shared" si="8"/>
        <v>88</v>
      </c>
      <c r="AB53" s="114">
        <f t="shared" si="8"/>
        <v>0</v>
      </c>
      <c r="AC53" s="114">
        <f t="shared" si="8"/>
        <v>21.333333333333332</v>
      </c>
      <c r="AD53" s="114">
        <f t="shared" si="8"/>
        <v>5.333333333333333</v>
      </c>
      <c r="AE53" s="114">
        <f t="shared" si="8"/>
        <v>0.33333333333333331</v>
      </c>
      <c r="AF53" s="115">
        <f t="shared" si="8"/>
        <v>47.666666666666664</v>
      </c>
      <c r="AH53" s="242" t="s">
        <v>5</v>
      </c>
      <c r="AI53" s="243"/>
      <c r="AJ53" s="244"/>
      <c r="AK53" s="28">
        <v>3</v>
      </c>
      <c r="AL53" s="113">
        <f t="shared" ref="AL53:AU53" si="9">SUM(AL14+AL27+AL40)/3</f>
        <v>21</v>
      </c>
      <c r="AM53" s="114">
        <f t="shared" si="9"/>
        <v>141</v>
      </c>
      <c r="AN53" s="114">
        <f t="shared" si="9"/>
        <v>170</v>
      </c>
      <c r="AO53" s="110">
        <f t="shared" si="9"/>
        <v>915.33333333333337</v>
      </c>
      <c r="AP53" s="114">
        <f t="shared" si="9"/>
        <v>88</v>
      </c>
      <c r="AQ53" s="114">
        <f t="shared" si="9"/>
        <v>0</v>
      </c>
      <c r="AR53" s="114">
        <f t="shared" si="9"/>
        <v>21.333333333333332</v>
      </c>
      <c r="AS53" s="114">
        <f t="shared" si="9"/>
        <v>5.333333333333333</v>
      </c>
      <c r="AT53" s="114">
        <f t="shared" si="9"/>
        <v>0.33333333333333331</v>
      </c>
      <c r="AU53" s="115">
        <f t="shared" si="9"/>
        <v>47.666666666666664</v>
      </c>
      <c r="AV53" s="109"/>
    </row>
    <row r="54" spans="2:48" ht="20.100000000000001" customHeight="1">
      <c r="B54" s="261"/>
      <c r="D54" s="242" t="s">
        <v>6</v>
      </c>
      <c r="E54" s="243"/>
      <c r="F54" s="244"/>
      <c r="G54" s="28">
        <v>4</v>
      </c>
      <c r="H54" s="113">
        <f t="shared" si="3"/>
        <v>104.33333333333333</v>
      </c>
      <c r="I54" s="114">
        <f t="shared" si="3"/>
        <v>405.66666666666669</v>
      </c>
      <c r="J54" s="114">
        <f t="shared" si="3"/>
        <v>191</v>
      </c>
      <c r="K54" s="116">
        <f t="shared" si="3"/>
        <v>637</v>
      </c>
      <c r="L54" s="117">
        <f t="shared" si="3"/>
        <v>165</v>
      </c>
      <c r="M54" s="114">
        <f t="shared" si="3"/>
        <v>27.333333333333332</v>
      </c>
      <c r="N54" s="114">
        <f t="shared" si="3"/>
        <v>218</v>
      </c>
      <c r="O54" s="114">
        <f t="shared" si="3"/>
        <v>86.666666666666671</v>
      </c>
      <c r="P54" s="114">
        <f t="shared" si="3"/>
        <v>6.333333333333333</v>
      </c>
      <c r="Q54" s="115">
        <f t="shared" si="3"/>
        <v>138.66666666666666</v>
      </c>
      <c r="S54" s="242" t="s">
        <v>6</v>
      </c>
      <c r="T54" s="243"/>
      <c r="U54" s="244"/>
      <c r="V54" s="28">
        <v>4</v>
      </c>
      <c r="W54" s="113">
        <f t="shared" ref="W54:AF54" si="10">SUM(W15+W28+W41)/3</f>
        <v>69.666666666666671</v>
      </c>
      <c r="X54" s="114">
        <f t="shared" si="10"/>
        <v>452.33333333333331</v>
      </c>
      <c r="Y54" s="114">
        <f t="shared" si="10"/>
        <v>427.33333333333331</v>
      </c>
      <c r="Z54" s="116">
        <f t="shared" si="10"/>
        <v>2176.6666666666665</v>
      </c>
      <c r="AA54" s="117">
        <f t="shared" si="10"/>
        <v>360.33333333333331</v>
      </c>
      <c r="AB54" s="114">
        <f t="shared" si="10"/>
        <v>34</v>
      </c>
      <c r="AC54" s="114">
        <f t="shared" si="10"/>
        <v>69.666666666666671</v>
      </c>
      <c r="AD54" s="114">
        <f t="shared" si="10"/>
        <v>18.666666666666668</v>
      </c>
      <c r="AE54" s="114">
        <f t="shared" si="10"/>
        <v>0</v>
      </c>
      <c r="AF54" s="115">
        <f t="shared" si="10"/>
        <v>1.3333333333333333</v>
      </c>
      <c r="AH54" s="242" t="s">
        <v>6</v>
      </c>
      <c r="AI54" s="243"/>
      <c r="AJ54" s="244"/>
      <c r="AK54" s="28">
        <v>4</v>
      </c>
      <c r="AL54" s="113">
        <f t="shared" ref="AL54:AU54" si="11">SUM(AL15+AL28+AL41)/3</f>
        <v>69.666666666666671</v>
      </c>
      <c r="AM54" s="114">
        <f t="shared" si="11"/>
        <v>452</v>
      </c>
      <c r="AN54" s="114">
        <f t="shared" si="11"/>
        <v>427.33333333333331</v>
      </c>
      <c r="AO54" s="116">
        <f t="shared" si="11"/>
        <v>546.66666666666663</v>
      </c>
      <c r="AP54" s="117">
        <f t="shared" si="11"/>
        <v>360.33333333333331</v>
      </c>
      <c r="AQ54" s="114">
        <f t="shared" si="11"/>
        <v>34</v>
      </c>
      <c r="AR54" s="114">
        <f t="shared" si="11"/>
        <v>69.666666666666671</v>
      </c>
      <c r="AS54" s="114">
        <f t="shared" si="11"/>
        <v>18.666666666666668</v>
      </c>
      <c r="AT54" s="114">
        <f t="shared" si="11"/>
        <v>0</v>
      </c>
      <c r="AU54" s="115">
        <f t="shared" si="11"/>
        <v>1.3333333333333333</v>
      </c>
      <c r="AV54" s="109"/>
    </row>
    <row r="55" spans="2:48" ht="20.100000000000001" customHeight="1">
      <c r="B55" s="261"/>
      <c r="D55" s="242" t="s">
        <v>7</v>
      </c>
      <c r="E55" s="243"/>
      <c r="F55" s="244"/>
      <c r="G55" s="28">
        <v>5</v>
      </c>
      <c r="H55" s="113">
        <f t="shared" si="3"/>
        <v>23</v>
      </c>
      <c r="I55" s="114">
        <f t="shared" si="3"/>
        <v>6.333333333333333</v>
      </c>
      <c r="J55" s="114">
        <f t="shared" si="3"/>
        <v>0</v>
      </c>
      <c r="K55" s="114">
        <f t="shared" si="3"/>
        <v>26.333333333333332</v>
      </c>
      <c r="L55" s="114">
        <f t="shared" si="3"/>
        <v>0</v>
      </c>
      <c r="M55" s="117">
        <f t="shared" si="3"/>
        <v>41.666666666666664</v>
      </c>
      <c r="N55" s="114">
        <f t="shared" si="3"/>
        <v>34</v>
      </c>
      <c r="O55" s="114">
        <f t="shared" si="3"/>
        <v>26</v>
      </c>
      <c r="P55" s="114">
        <f t="shared" si="3"/>
        <v>9.3333333333333339</v>
      </c>
      <c r="Q55" s="122">
        <f t="shared" si="3"/>
        <v>43.333333333333336</v>
      </c>
      <c r="S55" s="242" t="s">
        <v>7</v>
      </c>
      <c r="T55" s="243"/>
      <c r="U55" s="244"/>
      <c r="V55" s="28">
        <v>5</v>
      </c>
      <c r="W55" s="113">
        <f t="shared" ref="W55:AF55" si="12">SUM(W16+W29+W42)/3</f>
        <v>19.333333333333332</v>
      </c>
      <c r="X55" s="114">
        <f t="shared" si="12"/>
        <v>22.666666666666668</v>
      </c>
      <c r="Y55" s="116">
        <f t="shared" si="12"/>
        <v>58.666666666666664</v>
      </c>
      <c r="Z55" s="114">
        <f t="shared" si="12"/>
        <v>39.666666666666664</v>
      </c>
      <c r="AA55" s="114">
        <f t="shared" si="12"/>
        <v>7.333333333333333</v>
      </c>
      <c r="AB55" s="117">
        <f t="shared" si="12"/>
        <v>50.333333333333336</v>
      </c>
      <c r="AC55" s="114">
        <f t="shared" si="12"/>
        <v>0</v>
      </c>
      <c r="AD55" s="114">
        <f t="shared" si="12"/>
        <v>0</v>
      </c>
      <c r="AE55" s="114">
        <f t="shared" si="12"/>
        <v>9</v>
      </c>
      <c r="AF55" s="115">
        <f t="shared" si="12"/>
        <v>3</v>
      </c>
      <c r="AH55" s="242" t="s">
        <v>7</v>
      </c>
      <c r="AI55" s="243"/>
      <c r="AJ55" s="244"/>
      <c r="AK55" s="28">
        <v>5</v>
      </c>
      <c r="AL55" s="113">
        <f t="shared" ref="AL55:AU55" si="13">SUM(AL16+AL29+AL42)/3</f>
        <v>19.333333333333332</v>
      </c>
      <c r="AM55" s="114">
        <f t="shared" si="13"/>
        <v>22.666666666666668</v>
      </c>
      <c r="AN55" s="116">
        <f t="shared" si="13"/>
        <v>58.333333333333336</v>
      </c>
      <c r="AO55" s="114">
        <f t="shared" si="13"/>
        <v>39.666666666666664</v>
      </c>
      <c r="AP55" s="114">
        <f t="shared" si="13"/>
        <v>7.333333333333333</v>
      </c>
      <c r="AQ55" s="117">
        <f t="shared" si="13"/>
        <v>50.333333333333336</v>
      </c>
      <c r="AR55" s="114">
        <f t="shared" si="13"/>
        <v>0</v>
      </c>
      <c r="AS55" s="114">
        <f t="shared" si="13"/>
        <v>0</v>
      </c>
      <c r="AT55" s="114">
        <f t="shared" si="13"/>
        <v>9</v>
      </c>
      <c r="AU55" s="115">
        <f t="shared" si="13"/>
        <v>3</v>
      </c>
      <c r="AV55" s="109"/>
    </row>
    <row r="56" spans="2:48" ht="20.100000000000001" customHeight="1">
      <c r="B56" s="261"/>
      <c r="D56" s="242" t="s">
        <v>8</v>
      </c>
      <c r="E56" s="243"/>
      <c r="F56" s="244"/>
      <c r="G56" s="28">
        <v>6</v>
      </c>
      <c r="H56" s="113">
        <f t="shared" si="3"/>
        <v>0</v>
      </c>
      <c r="I56" s="114">
        <f t="shared" si="3"/>
        <v>26.333333333333332</v>
      </c>
      <c r="J56" s="114">
        <f t="shared" si="3"/>
        <v>2.3333333333333335</v>
      </c>
      <c r="K56" s="114">
        <f t="shared" si="3"/>
        <v>12.333333333333334</v>
      </c>
      <c r="L56" s="114">
        <f t="shared" si="3"/>
        <v>12.666666666666666</v>
      </c>
      <c r="M56" s="114">
        <f t="shared" si="3"/>
        <v>16.333333333333332</v>
      </c>
      <c r="N56" s="110">
        <f t="shared" si="3"/>
        <v>210</v>
      </c>
      <c r="O56" s="114">
        <f t="shared" si="3"/>
        <v>30.666666666666668</v>
      </c>
      <c r="P56" s="114">
        <f t="shared" si="3"/>
        <v>6</v>
      </c>
      <c r="Q56" s="115">
        <f t="shared" si="3"/>
        <v>43.333333333333336</v>
      </c>
      <c r="S56" s="242" t="s">
        <v>8</v>
      </c>
      <c r="T56" s="243"/>
      <c r="U56" s="244"/>
      <c r="V56" s="28">
        <v>6</v>
      </c>
      <c r="W56" s="113">
        <f t="shared" ref="W56:AF56" si="14">SUM(W17+W30+W43)/3</f>
        <v>12.333333333333334</v>
      </c>
      <c r="X56" s="114">
        <f t="shared" si="14"/>
        <v>14</v>
      </c>
      <c r="Y56" s="114">
        <f t="shared" si="14"/>
        <v>77</v>
      </c>
      <c r="Z56" s="114">
        <f t="shared" si="14"/>
        <v>89.666666666666671</v>
      </c>
      <c r="AA56" s="114">
        <f t="shared" si="14"/>
        <v>4</v>
      </c>
      <c r="AB56" s="114">
        <f t="shared" si="14"/>
        <v>0</v>
      </c>
      <c r="AC56" s="110">
        <f t="shared" si="14"/>
        <v>145.33333333333334</v>
      </c>
      <c r="AD56" s="114">
        <f t="shared" si="14"/>
        <v>0</v>
      </c>
      <c r="AE56" s="114">
        <f t="shared" si="14"/>
        <v>3.3333333333333335</v>
      </c>
      <c r="AF56" s="115">
        <f t="shared" si="14"/>
        <v>14.333333333333334</v>
      </c>
      <c r="AH56" s="242" t="s">
        <v>8</v>
      </c>
      <c r="AI56" s="243"/>
      <c r="AJ56" s="244"/>
      <c r="AK56" s="28">
        <v>6</v>
      </c>
      <c r="AL56" s="113">
        <f t="shared" ref="AL56:AU56" si="15">SUM(AL17+AL30+AL43)/3</f>
        <v>12.333333333333334</v>
      </c>
      <c r="AM56" s="114">
        <f t="shared" si="15"/>
        <v>14</v>
      </c>
      <c r="AN56" s="114">
        <f t="shared" si="15"/>
        <v>77</v>
      </c>
      <c r="AO56" s="114">
        <f t="shared" si="15"/>
        <v>89.666666666666671</v>
      </c>
      <c r="AP56" s="114">
        <f t="shared" si="15"/>
        <v>4</v>
      </c>
      <c r="AQ56" s="114">
        <f t="shared" si="15"/>
        <v>0</v>
      </c>
      <c r="AR56" s="110">
        <f t="shared" si="15"/>
        <v>145.33333333333334</v>
      </c>
      <c r="AS56" s="114">
        <f t="shared" si="15"/>
        <v>0</v>
      </c>
      <c r="AT56" s="114">
        <f t="shared" si="15"/>
        <v>3.3333333333333335</v>
      </c>
      <c r="AU56" s="115">
        <f t="shared" si="15"/>
        <v>14.333333333333334</v>
      </c>
      <c r="AV56" s="109"/>
    </row>
    <row r="57" spans="2:48" ht="20.100000000000001" customHeight="1">
      <c r="B57" s="261"/>
      <c r="D57" s="242" t="s">
        <v>9</v>
      </c>
      <c r="E57" s="243"/>
      <c r="F57" s="244"/>
      <c r="G57" s="28">
        <v>7</v>
      </c>
      <c r="H57" s="113">
        <f t="shared" si="3"/>
        <v>16.333333333333332</v>
      </c>
      <c r="I57" s="114">
        <f t="shared" si="3"/>
        <v>10.666666666666666</v>
      </c>
      <c r="J57" s="114">
        <f t="shared" si="3"/>
        <v>0</v>
      </c>
      <c r="K57" s="114">
        <f t="shared" si="3"/>
        <v>12.666666666666666</v>
      </c>
      <c r="L57" s="114">
        <f t="shared" si="3"/>
        <v>6.333333333333333</v>
      </c>
      <c r="M57" s="114">
        <f t="shared" si="3"/>
        <v>3.6666666666666665</v>
      </c>
      <c r="N57" s="114">
        <f t="shared" si="3"/>
        <v>32.333333333333336</v>
      </c>
      <c r="O57" s="110">
        <f t="shared" si="3"/>
        <v>135.66666666666666</v>
      </c>
      <c r="P57" s="114">
        <f t="shared" si="3"/>
        <v>0</v>
      </c>
      <c r="Q57" s="115">
        <f t="shared" si="3"/>
        <v>19</v>
      </c>
      <c r="S57" s="242" t="s">
        <v>9</v>
      </c>
      <c r="T57" s="243"/>
      <c r="U57" s="244"/>
      <c r="V57" s="28">
        <v>7</v>
      </c>
      <c r="W57" s="113">
        <f t="shared" ref="W57:AF57" si="16">SUM(W18+W31+W44)/3</f>
        <v>5</v>
      </c>
      <c r="X57" s="114">
        <f t="shared" si="16"/>
        <v>56.666666666666664</v>
      </c>
      <c r="Y57" s="116">
        <f t="shared" si="16"/>
        <v>75</v>
      </c>
      <c r="Z57" s="114">
        <f t="shared" si="16"/>
        <v>57.666666666666664</v>
      </c>
      <c r="AA57" s="114">
        <f t="shared" si="16"/>
        <v>7</v>
      </c>
      <c r="AB57" s="114">
        <f t="shared" si="16"/>
        <v>0</v>
      </c>
      <c r="AC57" s="114">
        <f t="shared" si="16"/>
        <v>4</v>
      </c>
      <c r="AD57" s="117">
        <f t="shared" si="16"/>
        <v>23.666666666666668</v>
      </c>
      <c r="AE57" s="114">
        <f t="shared" si="16"/>
        <v>0</v>
      </c>
      <c r="AF57" s="115">
        <f t="shared" si="16"/>
        <v>11</v>
      </c>
      <c r="AH57" s="242" t="s">
        <v>9</v>
      </c>
      <c r="AI57" s="243"/>
      <c r="AJ57" s="244"/>
      <c r="AK57" s="28">
        <v>7</v>
      </c>
      <c r="AL57" s="113">
        <f t="shared" ref="AL57:AU57" si="17">SUM(AL18+AL31+AL44)/3</f>
        <v>5</v>
      </c>
      <c r="AM57" s="114">
        <f t="shared" si="17"/>
        <v>46.666666666666664</v>
      </c>
      <c r="AN57" s="116">
        <f t="shared" si="17"/>
        <v>75</v>
      </c>
      <c r="AO57" s="114">
        <f t="shared" si="17"/>
        <v>57.666666666666664</v>
      </c>
      <c r="AP57" s="114">
        <f t="shared" si="17"/>
        <v>7</v>
      </c>
      <c r="AQ57" s="114">
        <f t="shared" si="17"/>
        <v>0</v>
      </c>
      <c r="AR57" s="114">
        <f t="shared" si="17"/>
        <v>4</v>
      </c>
      <c r="AS57" s="117">
        <f t="shared" si="17"/>
        <v>23.666666666666668</v>
      </c>
      <c r="AT57" s="114">
        <f t="shared" si="17"/>
        <v>0</v>
      </c>
      <c r="AU57" s="115">
        <f t="shared" si="17"/>
        <v>11</v>
      </c>
      <c r="AV57" s="109"/>
    </row>
    <row r="58" spans="2:48" ht="20.100000000000001" customHeight="1">
      <c r="B58" s="261"/>
      <c r="D58" s="242" t="s">
        <v>10</v>
      </c>
      <c r="E58" s="243"/>
      <c r="F58" s="244"/>
      <c r="G58" s="28">
        <v>8</v>
      </c>
      <c r="H58" s="113">
        <f t="shared" si="3"/>
        <v>93</v>
      </c>
      <c r="I58" s="114">
        <f t="shared" si="3"/>
        <v>50.333333333333336</v>
      </c>
      <c r="J58" s="114">
        <f t="shared" si="3"/>
        <v>10.666666666666666</v>
      </c>
      <c r="K58" s="114">
        <f t="shared" si="3"/>
        <v>1.6666666666666667</v>
      </c>
      <c r="L58" s="114">
        <f t="shared" si="3"/>
        <v>5.666666666666667</v>
      </c>
      <c r="M58" s="114">
        <f t="shared" si="3"/>
        <v>32.666666666666664</v>
      </c>
      <c r="N58" s="114">
        <f t="shared" si="3"/>
        <v>124</v>
      </c>
      <c r="O58" s="114">
        <f t="shared" si="3"/>
        <v>62.333333333333336</v>
      </c>
      <c r="P58" s="110">
        <f t="shared" si="3"/>
        <v>128.33333333333334</v>
      </c>
      <c r="Q58" s="115">
        <f t="shared" si="3"/>
        <v>31.333333333333332</v>
      </c>
      <c r="S58" s="242" t="s">
        <v>10</v>
      </c>
      <c r="T58" s="243"/>
      <c r="U58" s="244"/>
      <c r="V58" s="28">
        <v>8</v>
      </c>
      <c r="W58" s="113">
        <f t="shared" ref="W58:AF58" si="18">SUM(W19+W32+W45)/3</f>
        <v>84.333333333333329</v>
      </c>
      <c r="X58" s="114">
        <f t="shared" si="18"/>
        <v>83</v>
      </c>
      <c r="Y58" s="116">
        <f t="shared" si="18"/>
        <v>112.66666666666667</v>
      </c>
      <c r="Z58" s="114">
        <f t="shared" si="18"/>
        <v>111.66666666666667</v>
      </c>
      <c r="AA58" s="114">
        <f t="shared" si="18"/>
        <v>7.333333333333333</v>
      </c>
      <c r="AB58" s="114">
        <f t="shared" si="18"/>
        <v>0</v>
      </c>
      <c r="AC58" s="114">
        <f t="shared" si="18"/>
        <v>8</v>
      </c>
      <c r="AD58" s="114">
        <f t="shared" si="18"/>
        <v>0</v>
      </c>
      <c r="AE58" s="117">
        <f t="shared" si="18"/>
        <v>101.66666666666667</v>
      </c>
      <c r="AF58" s="115">
        <f t="shared" si="18"/>
        <v>31.333333333333332</v>
      </c>
      <c r="AH58" s="242" t="s">
        <v>10</v>
      </c>
      <c r="AI58" s="243"/>
      <c r="AJ58" s="244"/>
      <c r="AK58" s="28">
        <v>8</v>
      </c>
      <c r="AL58" s="113">
        <f t="shared" ref="AL58:AU58" si="19">SUM(AL19+AL32+AL45)/3</f>
        <v>84.333333333333329</v>
      </c>
      <c r="AM58" s="114">
        <f t="shared" si="19"/>
        <v>83</v>
      </c>
      <c r="AN58" s="116">
        <f t="shared" si="19"/>
        <v>112.66666666666667</v>
      </c>
      <c r="AO58" s="114">
        <f t="shared" si="19"/>
        <v>111.66666666666667</v>
      </c>
      <c r="AP58" s="114">
        <f t="shared" si="19"/>
        <v>7.333333333333333</v>
      </c>
      <c r="AQ58" s="114">
        <f t="shared" si="19"/>
        <v>0</v>
      </c>
      <c r="AR58" s="114">
        <f t="shared" si="19"/>
        <v>8</v>
      </c>
      <c r="AS58" s="114">
        <f t="shared" si="19"/>
        <v>0</v>
      </c>
      <c r="AT58" s="117">
        <f t="shared" si="19"/>
        <v>101.66666666666667</v>
      </c>
      <c r="AU58" s="115">
        <f t="shared" si="19"/>
        <v>31.333333333333332</v>
      </c>
      <c r="AV58" s="109"/>
    </row>
    <row r="59" spans="2:48" ht="20.100000000000001" customHeight="1" thickBot="1">
      <c r="B59" s="262"/>
      <c r="D59" s="239" t="s">
        <v>11</v>
      </c>
      <c r="E59" s="240"/>
      <c r="F59" s="241"/>
      <c r="G59" s="29">
        <v>9</v>
      </c>
      <c r="H59" s="118">
        <f t="shared" si="3"/>
        <v>3</v>
      </c>
      <c r="I59" s="119">
        <f t="shared" si="3"/>
        <v>21.333333333333332</v>
      </c>
      <c r="J59" s="119">
        <f t="shared" si="3"/>
        <v>0</v>
      </c>
      <c r="K59" s="119">
        <f t="shared" si="3"/>
        <v>1.6666666666666667</v>
      </c>
      <c r="L59" s="119">
        <f t="shared" si="3"/>
        <v>3.3333333333333335</v>
      </c>
      <c r="M59" s="119">
        <f t="shared" si="3"/>
        <v>6.666666666666667</v>
      </c>
      <c r="N59" s="119">
        <f t="shared" si="3"/>
        <v>9.3333333333333339</v>
      </c>
      <c r="O59" s="119">
        <f t="shared" si="3"/>
        <v>13.666666666666666</v>
      </c>
      <c r="P59" s="119">
        <f t="shared" si="3"/>
        <v>9</v>
      </c>
      <c r="Q59" s="123">
        <f t="shared" si="3"/>
        <v>202</v>
      </c>
      <c r="S59" s="239" t="s">
        <v>11</v>
      </c>
      <c r="T59" s="240"/>
      <c r="U59" s="241"/>
      <c r="V59" s="29">
        <v>9</v>
      </c>
      <c r="W59" s="118">
        <f t="shared" ref="W59:AF59" si="20">SUM(W20+W33+W46)/3</f>
        <v>0</v>
      </c>
      <c r="X59" s="119">
        <f t="shared" si="20"/>
        <v>42.333333333333336</v>
      </c>
      <c r="Y59" s="119">
        <f t="shared" si="20"/>
        <v>82.333333333333329</v>
      </c>
      <c r="Z59" s="119">
        <f t="shared" si="20"/>
        <v>24.666666666666668</v>
      </c>
      <c r="AA59" s="119">
        <f t="shared" si="20"/>
        <v>2.6666666666666665</v>
      </c>
      <c r="AB59" s="119">
        <f t="shared" si="20"/>
        <v>0</v>
      </c>
      <c r="AC59" s="119">
        <f t="shared" si="20"/>
        <v>0</v>
      </c>
      <c r="AD59" s="119">
        <f t="shared" si="20"/>
        <v>0</v>
      </c>
      <c r="AE59" s="119">
        <f t="shared" si="20"/>
        <v>1.3333333333333333</v>
      </c>
      <c r="AF59" s="120">
        <f t="shared" si="20"/>
        <v>116.66666666666667</v>
      </c>
      <c r="AH59" s="239" t="s">
        <v>11</v>
      </c>
      <c r="AI59" s="240"/>
      <c r="AJ59" s="241"/>
      <c r="AK59" s="29">
        <v>9</v>
      </c>
      <c r="AL59" s="118">
        <f t="shared" ref="AL59:AU59" si="21">SUM(AL20+AL33+AL46)/3</f>
        <v>0</v>
      </c>
      <c r="AM59" s="119">
        <f t="shared" si="21"/>
        <v>42.333333333333336</v>
      </c>
      <c r="AN59" s="119">
        <f t="shared" si="21"/>
        <v>82.333333333333329</v>
      </c>
      <c r="AO59" s="119">
        <f t="shared" si="21"/>
        <v>24.666666666666668</v>
      </c>
      <c r="AP59" s="119">
        <f t="shared" si="21"/>
        <v>2.6666666666666665</v>
      </c>
      <c r="AQ59" s="119">
        <f t="shared" si="21"/>
        <v>0</v>
      </c>
      <c r="AR59" s="119">
        <f t="shared" si="21"/>
        <v>0</v>
      </c>
      <c r="AS59" s="119">
        <f t="shared" si="21"/>
        <v>0</v>
      </c>
      <c r="AT59" s="119">
        <f t="shared" si="21"/>
        <v>1.3333333333333333</v>
      </c>
      <c r="AU59" s="120">
        <f t="shared" si="21"/>
        <v>116.66666666666667</v>
      </c>
      <c r="AV59" s="109"/>
    </row>
    <row r="61" spans="2:48" ht="15.75" thickBot="1"/>
    <row r="62" spans="2:48" s="127" customFormat="1"/>
    <row r="63" spans="2:48" ht="15.75" thickBot="1"/>
    <row r="64" spans="2:48" ht="137.25" customHeight="1">
      <c r="B64" s="260" t="s">
        <v>26</v>
      </c>
      <c r="D64" s="263"/>
      <c r="E64" s="264"/>
      <c r="F64" s="264"/>
      <c r="G64" s="265"/>
      <c r="H64" s="85" t="s">
        <v>2</v>
      </c>
      <c r="I64" s="31" t="s">
        <v>3</v>
      </c>
      <c r="J64" s="31" t="s">
        <v>4</v>
      </c>
      <c r="K64" s="31" t="s">
        <v>5</v>
      </c>
      <c r="L64" s="31" t="s">
        <v>6</v>
      </c>
      <c r="M64" s="31" t="s">
        <v>7</v>
      </c>
      <c r="N64" s="31" t="s">
        <v>8</v>
      </c>
      <c r="O64" s="31" t="s">
        <v>9</v>
      </c>
      <c r="P64" s="31" t="s">
        <v>10</v>
      </c>
      <c r="Q64" s="32" t="s">
        <v>11</v>
      </c>
      <c r="S64" s="263"/>
      <c r="T64" s="264"/>
      <c r="U64" s="264"/>
      <c r="V64" s="265"/>
      <c r="W64" s="85" t="s">
        <v>2</v>
      </c>
      <c r="X64" s="31" t="s">
        <v>3</v>
      </c>
      <c r="Y64" s="31" t="s">
        <v>4</v>
      </c>
      <c r="Z64" s="31" t="s">
        <v>5</v>
      </c>
      <c r="AA64" s="31" t="s">
        <v>6</v>
      </c>
      <c r="AB64" s="31" t="s">
        <v>7</v>
      </c>
      <c r="AC64" s="31" t="s">
        <v>8</v>
      </c>
      <c r="AD64" s="31" t="s">
        <v>9</v>
      </c>
      <c r="AE64" s="31" t="s">
        <v>10</v>
      </c>
      <c r="AF64" s="32" t="s">
        <v>11</v>
      </c>
      <c r="AH64" s="263"/>
      <c r="AI64" s="264"/>
      <c r="AJ64" s="264"/>
      <c r="AK64" s="265"/>
      <c r="AL64" s="85" t="s">
        <v>2</v>
      </c>
      <c r="AM64" s="31" t="s">
        <v>3</v>
      </c>
      <c r="AN64" s="31" t="s">
        <v>4</v>
      </c>
      <c r="AO64" s="31" t="s">
        <v>5</v>
      </c>
      <c r="AP64" s="31" t="s">
        <v>6</v>
      </c>
      <c r="AQ64" s="31" t="s">
        <v>7</v>
      </c>
      <c r="AR64" s="31" t="s">
        <v>8</v>
      </c>
      <c r="AS64" s="31" t="s">
        <v>9</v>
      </c>
      <c r="AT64" s="31" t="s">
        <v>10</v>
      </c>
      <c r="AU64" s="32" t="s">
        <v>11</v>
      </c>
    </row>
    <row r="65" spans="2:47" ht="15.75" thickBot="1">
      <c r="B65" s="261"/>
      <c r="D65" s="245"/>
      <c r="E65" s="246"/>
      <c r="F65" s="246"/>
      <c r="G65" s="247"/>
      <c r="H65" s="86">
        <v>0</v>
      </c>
      <c r="I65" s="82">
        <v>1</v>
      </c>
      <c r="J65" s="82">
        <v>2</v>
      </c>
      <c r="K65" s="82">
        <v>3</v>
      </c>
      <c r="L65" s="82">
        <v>4</v>
      </c>
      <c r="M65" s="82">
        <v>5</v>
      </c>
      <c r="N65" s="82">
        <v>6</v>
      </c>
      <c r="O65" s="82">
        <v>7</v>
      </c>
      <c r="P65" s="82">
        <v>8</v>
      </c>
      <c r="Q65" s="83">
        <v>9</v>
      </c>
      <c r="S65" s="245"/>
      <c r="T65" s="246"/>
      <c r="U65" s="246"/>
      <c r="V65" s="247"/>
      <c r="W65" s="86">
        <v>0</v>
      </c>
      <c r="X65" s="82">
        <v>1</v>
      </c>
      <c r="Y65" s="82">
        <v>2</v>
      </c>
      <c r="Z65" s="82">
        <v>3</v>
      </c>
      <c r="AA65" s="82">
        <v>4</v>
      </c>
      <c r="AB65" s="82">
        <v>5</v>
      </c>
      <c r="AC65" s="82">
        <v>6</v>
      </c>
      <c r="AD65" s="82">
        <v>7</v>
      </c>
      <c r="AE65" s="82">
        <v>8</v>
      </c>
      <c r="AF65" s="83">
        <v>9</v>
      </c>
      <c r="AH65" s="245"/>
      <c r="AI65" s="246"/>
      <c r="AJ65" s="246"/>
      <c r="AK65" s="247"/>
      <c r="AL65" s="86">
        <v>0</v>
      </c>
      <c r="AM65" s="82">
        <v>1</v>
      </c>
      <c r="AN65" s="82">
        <v>2</v>
      </c>
      <c r="AO65" s="82">
        <v>3</v>
      </c>
      <c r="AP65" s="82">
        <v>4</v>
      </c>
      <c r="AQ65" s="82">
        <v>5</v>
      </c>
      <c r="AR65" s="82">
        <v>6</v>
      </c>
      <c r="AS65" s="82">
        <v>7</v>
      </c>
      <c r="AT65" s="82">
        <v>8</v>
      </c>
      <c r="AU65" s="83">
        <v>9</v>
      </c>
    </row>
    <row r="66" spans="2:47" ht="20.100000000000001" customHeight="1" thickBot="1">
      <c r="B66" s="261"/>
      <c r="D66" s="266" t="s">
        <v>27</v>
      </c>
      <c r="E66" s="267"/>
      <c r="F66" s="267"/>
      <c r="G66" s="268"/>
      <c r="H66" s="72">
        <f>SUM(H50:Q50)</f>
        <v>210.00000000000003</v>
      </c>
      <c r="I66" s="87">
        <f>SUM(H51:Q51)</f>
        <v>2220</v>
      </c>
      <c r="J66" s="87">
        <f>SUM(H52:Q52)</f>
        <v>2250.0000000000005</v>
      </c>
      <c r="K66" s="87">
        <f>SUM(H53:Q53)</f>
        <v>1409.6666666666667</v>
      </c>
      <c r="L66" s="87">
        <f>SUM(H54:Q54)</f>
        <v>1980</v>
      </c>
      <c r="M66" s="87">
        <f>SUM(H55:Q55)</f>
        <v>210</v>
      </c>
      <c r="N66" s="87">
        <f>SUM(H56:Q56)</f>
        <v>360</v>
      </c>
      <c r="O66" s="87">
        <f>SUM(H57:Q57)</f>
        <v>236.66666666666666</v>
      </c>
      <c r="P66" s="87">
        <f>SUM(H58:Q58)</f>
        <v>540</v>
      </c>
      <c r="Q66" s="88">
        <f>SUM(H59:Q59)</f>
        <v>270</v>
      </c>
      <c r="R66" s="90"/>
      <c r="S66" s="278" t="s">
        <v>27</v>
      </c>
      <c r="T66" s="279"/>
      <c r="U66" s="279"/>
      <c r="V66" s="280"/>
      <c r="W66" s="72">
        <f>SUM(W50:AF50)</f>
        <v>210</v>
      </c>
      <c r="X66" s="87">
        <f>SUM(W51:AF51)</f>
        <v>2220</v>
      </c>
      <c r="Y66" s="87">
        <f>SUM(W52:AF52)</f>
        <v>2250</v>
      </c>
      <c r="Z66" s="87">
        <f>SUM(W53:AF53)</f>
        <v>1410</v>
      </c>
      <c r="AA66" s="87">
        <f>SUM(W54:AF54)</f>
        <v>3610</v>
      </c>
      <c r="AB66" s="87">
        <f>SUM(W55:AF55)</f>
        <v>210</v>
      </c>
      <c r="AC66" s="87">
        <f>SUM(W56:AF56)</f>
        <v>360</v>
      </c>
      <c r="AD66" s="87">
        <f>SUM(W57:AF57)</f>
        <v>239.99999999999997</v>
      </c>
      <c r="AE66" s="87">
        <f>SUM(W58:AF58)</f>
        <v>540</v>
      </c>
      <c r="AF66" s="88">
        <f>SUM(W59:AF59)</f>
        <v>270</v>
      </c>
      <c r="AG66" s="90"/>
      <c r="AH66" s="278" t="s">
        <v>27</v>
      </c>
      <c r="AI66" s="279"/>
      <c r="AJ66" s="279"/>
      <c r="AK66" s="280"/>
      <c r="AL66" s="72">
        <f>SUM(AL50:AU50)</f>
        <v>210</v>
      </c>
      <c r="AM66" s="87">
        <f>SUM(AL51:AU51)</f>
        <v>2220</v>
      </c>
      <c r="AN66" s="87">
        <f>SUM(AL52:AU52)</f>
        <v>2250</v>
      </c>
      <c r="AO66" s="87">
        <f>SUM(AL53:AU53)</f>
        <v>1410</v>
      </c>
      <c r="AP66" s="87">
        <f>SUM(AL54:AU54)</f>
        <v>1979.6666666666665</v>
      </c>
      <c r="AQ66" s="87">
        <f>SUM(AL55:AU55)</f>
        <v>209.66666666666669</v>
      </c>
      <c r="AR66" s="87">
        <f>SUM(AL56:AU56)</f>
        <v>360</v>
      </c>
      <c r="AS66" s="87">
        <f>SUM(AL57:AU57)</f>
        <v>229.99999999999997</v>
      </c>
      <c r="AT66" s="87">
        <f>SUM(AL58:AU58)</f>
        <v>540</v>
      </c>
      <c r="AU66" s="88">
        <f>SUM(AL59:AU59)</f>
        <v>270</v>
      </c>
    </row>
    <row r="67" spans="2:47" ht="20.100000000000001" customHeight="1" thickBot="1">
      <c r="B67" s="261"/>
      <c r="D67" s="269" t="s">
        <v>28</v>
      </c>
      <c r="E67" s="270"/>
      <c r="F67" s="270"/>
      <c r="G67" s="271"/>
      <c r="H67" s="91">
        <f t="shared" ref="H67:Q67" si="22">SUM(H50:H59)</f>
        <v>1345.3333333333333</v>
      </c>
      <c r="I67" s="92">
        <f t="shared" si="22"/>
        <v>2122.666666666667</v>
      </c>
      <c r="J67" s="92">
        <f t="shared" si="22"/>
        <v>846</v>
      </c>
      <c r="K67" s="92">
        <f t="shared" si="22"/>
        <v>1920.0000000000002</v>
      </c>
      <c r="L67" s="92">
        <f t="shared" si="22"/>
        <v>377.33333333333331</v>
      </c>
      <c r="M67" s="92">
        <f t="shared" si="22"/>
        <v>190.99999999999997</v>
      </c>
      <c r="N67" s="92">
        <f t="shared" si="22"/>
        <v>995.33333333333337</v>
      </c>
      <c r="O67" s="92">
        <f t="shared" si="22"/>
        <v>771.33333333333326</v>
      </c>
      <c r="P67" s="92">
        <f t="shared" si="22"/>
        <v>181</v>
      </c>
      <c r="Q67" s="93">
        <f t="shared" si="22"/>
        <v>936.33333333333348</v>
      </c>
      <c r="R67" s="90"/>
      <c r="S67" s="281" t="s">
        <v>28</v>
      </c>
      <c r="T67" s="282"/>
      <c r="U67" s="282"/>
      <c r="V67" s="283"/>
      <c r="W67" s="91">
        <f t="shared" ref="W67:AF67" si="23">SUM(W50:W59)</f>
        <v>870</v>
      </c>
      <c r="X67" s="92">
        <f t="shared" si="23"/>
        <v>2714</v>
      </c>
      <c r="Y67" s="92">
        <f t="shared" si="23"/>
        <v>2264.3333333333335</v>
      </c>
      <c r="Z67" s="92">
        <f t="shared" si="23"/>
        <v>4049.9999999999991</v>
      </c>
      <c r="AA67" s="92">
        <f t="shared" si="23"/>
        <v>568.33333333333337</v>
      </c>
      <c r="AB67" s="92">
        <f t="shared" si="23"/>
        <v>84.666666666666671</v>
      </c>
      <c r="AC67" s="92">
        <f t="shared" si="23"/>
        <v>291.66666666666669</v>
      </c>
      <c r="AD67" s="92">
        <f t="shared" si="23"/>
        <v>76.333333333333343</v>
      </c>
      <c r="AE67" s="92">
        <f t="shared" si="23"/>
        <v>118.66666666666667</v>
      </c>
      <c r="AF67" s="93">
        <f t="shared" si="23"/>
        <v>282</v>
      </c>
      <c r="AG67" s="90"/>
      <c r="AH67" s="281" t="s">
        <v>28</v>
      </c>
      <c r="AI67" s="282"/>
      <c r="AJ67" s="282"/>
      <c r="AK67" s="283"/>
      <c r="AL67" s="91">
        <f t="shared" ref="AL67:AU67" si="24">SUM(AL50:AL59)</f>
        <v>870</v>
      </c>
      <c r="AM67" s="92">
        <f t="shared" si="24"/>
        <v>2703.6666666666665</v>
      </c>
      <c r="AN67" s="92">
        <f t="shared" si="24"/>
        <v>2264</v>
      </c>
      <c r="AO67" s="92">
        <f t="shared" si="24"/>
        <v>2419.9999999999991</v>
      </c>
      <c r="AP67" s="92">
        <f t="shared" si="24"/>
        <v>568.33333333333337</v>
      </c>
      <c r="AQ67" s="92">
        <f t="shared" si="24"/>
        <v>84.666666666666671</v>
      </c>
      <c r="AR67" s="92">
        <f t="shared" si="24"/>
        <v>291.66666666666669</v>
      </c>
      <c r="AS67" s="92">
        <f t="shared" si="24"/>
        <v>76.333333333333343</v>
      </c>
      <c r="AT67" s="92">
        <f t="shared" si="24"/>
        <v>118.66666666666667</v>
      </c>
      <c r="AU67" s="93">
        <f t="shared" si="24"/>
        <v>282</v>
      </c>
    </row>
    <row r="68" spans="2:47" ht="20.100000000000001" customHeight="1" thickTop="1" thickBot="1">
      <c r="B68" s="262"/>
      <c r="D68" s="272" t="s">
        <v>29</v>
      </c>
      <c r="E68" s="273"/>
      <c r="F68" s="273"/>
      <c r="G68" s="274"/>
      <c r="H68" s="99">
        <f>H66-H67</f>
        <v>-1135.3333333333333</v>
      </c>
      <c r="I68" s="95">
        <f t="shared" ref="I68:Q68" si="25">I66-I67</f>
        <v>97.33333333333303</v>
      </c>
      <c r="J68" s="100">
        <f t="shared" si="25"/>
        <v>1404.0000000000005</v>
      </c>
      <c r="K68" s="96">
        <f t="shared" si="25"/>
        <v>-510.33333333333348</v>
      </c>
      <c r="L68" s="100">
        <f t="shared" si="25"/>
        <v>1602.6666666666667</v>
      </c>
      <c r="M68" s="95">
        <f t="shared" si="25"/>
        <v>19.000000000000028</v>
      </c>
      <c r="N68" s="96">
        <f t="shared" si="25"/>
        <v>-635.33333333333337</v>
      </c>
      <c r="O68" s="96">
        <f t="shared" si="25"/>
        <v>-534.66666666666663</v>
      </c>
      <c r="P68" s="96">
        <f t="shared" si="25"/>
        <v>359</v>
      </c>
      <c r="Q68" s="98">
        <f t="shared" si="25"/>
        <v>-666.33333333333348</v>
      </c>
      <c r="R68" s="90"/>
      <c r="S68" s="284" t="s">
        <v>29</v>
      </c>
      <c r="T68" s="285"/>
      <c r="U68" s="285"/>
      <c r="V68" s="286"/>
      <c r="W68" s="101">
        <f>W66-W67</f>
        <v>-660</v>
      </c>
      <c r="X68" s="96">
        <f t="shared" ref="X68" si="26">X66-X67</f>
        <v>-494</v>
      </c>
      <c r="Y68" s="95">
        <f t="shared" ref="Y68" si="27">Y66-Y67</f>
        <v>-14.333333333333485</v>
      </c>
      <c r="Z68" s="100">
        <f t="shared" ref="Z68" si="28">Z66-Z67</f>
        <v>-2639.9999999999991</v>
      </c>
      <c r="AA68" s="100">
        <f t="shared" ref="AA68" si="29">AA66-AA67</f>
        <v>3041.6666666666665</v>
      </c>
      <c r="AB68" s="96">
        <f t="shared" ref="AB68" si="30">AB66-AB67</f>
        <v>125.33333333333333</v>
      </c>
      <c r="AC68" s="95">
        <f t="shared" ref="AC68" si="31">AC66-AC67</f>
        <v>68.333333333333314</v>
      </c>
      <c r="AD68" s="94">
        <f t="shared" ref="AD68" si="32">AD66-AD67</f>
        <v>163.66666666666663</v>
      </c>
      <c r="AE68" s="96">
        <f t="shared" ref="AE68" si="33">AE66-AE67</f>
        <v>421.33333333333331</v>
      </c>
      <c r="AF68" s="97">
        <f t="shared" ref="AF68" si="34">AF66-AF67</f>
        <v>-12</v>
      </c>
      <c r="AG68" s="90"/>
      <c r="AH68" s="284" t="s">
        <v>29</v>
      </c>
      <c r="AI68" s="285"/>
      <c r="AJ68" s="285"/>
      <c r="AK68" s="286"/>
      <c r="AL68" s="101">
        <f>AL66-AL67</f>
        <v>-660</v>
      </c>
      <c r="AM68" s="96">
        <f t="shared" ref="AM68" si="35">AM66-AM67</f>
        <v>-483.66666666666652</v>
      </c>
      <c r="AN68" s="95">
        <f t="shared" ref="AN68" si="36">AN66-AN67</f>
        <v>-14</v>
      </c>
      <c r="AO68" s="100">
        <f t="shared" ref="AO68" si="37">AO66-AO67</f>
        <v>-1009.9999999999991</v>
      </c>
      <c r="AP68" s="100">
        <f t="shared" ref="AP68" si="38">AP66-AP67</f>
        <v>1411.333333333333</v>
      </c>
      <c r="AQ68" s="96">
        <f t="shared" ref="AQ68" si="39">AQ66-AQ67</f>
        <v>125.00000000000001</v>
      </c>
      <c r="AR68" s="95">
        <f t="shared" ref="AR68" si="40">AR66-AR67</f>
        <v>68.333333333333314</v>
      </c>
      <c r="AS68" s="94">
        <f t="shared" ref="AS68" si="41">AS66-AS67</f>
        <v>153.66666666666663</v>
      </c>
      <c r="AT68" s="96">
        <f t="shared" ref="AT68" si="42">AT66-AT67</f>
        <v>421.33333333333331</v>
      </c>
      <c r="AU68" s="97">
        <f t="shared" ref="AU68" si="43">AU66-AU67</f>
        <v>-12</v>
      </c>
    </row>
  </sheetData>
  <mergeCells count="164">
    <mergeCell ref="AH64:AK65"/>
    <mergeCell ref="AH66:AK66"/>
    <mergeCell ref="AH67:AK67"/>
    <mergeCell ref="AH68:AK68"/>
    <mergeCell ref="D35:G35"/>
    <mergeCell ref="D22:G22"/>
    <mergeCell ref="S9:V9"/>
    <mergeCell ref="AH9:AK9"/>
    <mergeCell ref="AH22:AK22"/>
    <mergeCell ref="S22:V22"/>
    <mergeCell ref="S35:V35"/>
    <mergeCell ref="AH35:AK35"/>
    <mergeCell ref="AH48:AK48"/>
    <mergeCell ref="S48:V48"/>
    <mergeCell ref="S64:V65"/>
    <mergeCell ref="S66:V66"/>
    <mergeCell ref="S67:V67"/>
    <mergeCell ref="S68:V68"/>
    <mergeCell ref="D48:G48"/>
    <mergeCell ref="AH51:AJ51"/>
    <mergeCell ref="D52:F52"/>
    <mergeCell ref="S52:U52"/>
    <mergeCell ref="AH52:AJ52"/>
    <mergeCell ref="D53:F53"/>
    <mergeCell ref="B64:B68"/>
    <mergeCell ref="D64:G65"/>
    <mergeCell ref="D66:G66"/>
    <mergeCell ref="D67:G67"/>
    <mergeCell ref="D68:G68"/>
    <mergeCell ref="AH56:AJ56"/>
    <mergeCell ref="D57:F57"/>
    <mergeCell ref="S57:U57"/>
    <mergeCell ref="AH57:AJ57"/>
    <mergeCell ref="D58:F58"/>
    <mergeCell ref="S58:U58"/>
    <mergeCell ref="AH58:AJ58"/>
    <mergeCell ref="D59:F59"/>
    <mergeCell ref="S59:U59"/>
    <mergeCell ref="AH59:AJ59"/>
    <mergeCell ref="B48:B59"/>
    <mergeCell ref="D49:G49"/>
    <mergeCell ref="S49:V49"/>
    <mergeCell ref="AH49:AK49"/>
    <mergeCell ref="D50:F50"/>
    <mergeCell ref="S50:U50"/>
    <mergeCell ref="AH50:AJ50"/>
    <mergeCell ref="D51:F51"/>
    <mergeCell ref="S51:U51"/>
    <mergeCell ref="S53:U53"/>
    <mergeCell ref="AH53:AJ53"/>
    <mergeCell ref="D54:F54"/>
    <mergeCell ref="S54:U54"/>
    <mergeCell ref="AH54:AJ54"/>
    <mergeCell ref="D55:F55"/>
    <mergeCell ref="S55:U55"/>
    <mergeCell ref="AH55:AJ55"/>
    <mergeCell ref="D56:F56"/>
    <mergeCell ref="S56:U56"/>
    <mergeCell ref="D45:F45"/>
    <mergeCell ref="S45:U45"/>
    <mergeCell ref="AH45:AJ45"/>
    <mergeCell ref="D46:F46"/>
    <mergeCell ref="S46:U46"/>
    <mergeCell ref="AH46:AJ46"/>
    <mergeCell ref="D43:F43"/>
    <mergeCell ref="S43:U43"/>
    <mergeCell ref="AH43:AJ43"/>
    <mergeCell ref="D44:F44"/>
    <mergeCell ref="S44:U44"/>
    <mergeCell ref="AH44:AJ44"/>
    <mergeCell ref="AH40:AJ40"/>
    <mergeCell ref="D41:F41"/>
    <mergeCell ref="S41:U41"/>
    <mergeCell ref="AH41:AJ41"/>
    <mergeCell ref="D42:F42"/>
    <mergeCell ref="S42:U42"/>
    <mergeCell ref="AH42:AJ42"/>
    <mergeCell ref="AH33:AJ33"/>
    <mergeCell ref="B35:B46"/>
    <mergeCell ref="D36:G36"/>
    <mergeCell ref="S36:V36"/>
    <mergeCell ref="AH36:AK36"/>
    <mergeCell ref="D37:F37"/>
    <mergeCell ref="S37:U37"/>
    <mergeCell ref="AH37:AJ37"/>
    <mergeCell ref="D38:F38"/>
    <mergeCell ref="S38:U38"/>
    <mergeCell ref="AH38:AJ38"/>
    <mergeCell ref="D39:F39"/>
    <mergeCell ref="S39:U39"/>
    <mergeCell ref="AH39:AJ39"/>
    <mergeCell ref="D40:F40"/>
    <mergeCell ref="S40:U40"/>
    <mergeCell ref="D33:F33"/>
    <mergeCell ref="AH28:AJ28"/>
    <mergeCell ref="AH29:AJ29"/>
    <mergeCell ref="AH30:AJ30"/>
    <mergeCell ref="AH31:AJ31"/>
    <mergeCell ref="AH32:AJ32"/>
    <mergeCell ref="AH23:AK23"/>
    <mergeCell ref="AH24:AJ24"/>
    <mergeCell ref="AH25:AJ25"/>
    <mergeCell ref="AH26:AJ26"/>
    <mergeCell ref="AH27:AJ27"/>
    <mergeCell ref="B22:B33"/>
    <mergeCell ref="S23:V23"/>
    <mergeCell ref="S24:U24"/>
    <mergeCell ref="S25:U25"/>
    <mergeCell ref="S26:U26"/>
    <mergeCell ref="S27:U27"/>
    <mergeCell ref="S28:U28"/>
    <mergeCell ref="S29:U29"/>
    <mergeCell ref="S30:U30"/>
    <mergeCell ref="S31:U31"/>
    <mergeCell ref="S32:U32"/>
    <mergeCell ref="S33:U33"/>
    <mergeCell ref="D28:F28"/>
    <mergeCell ref="D29:F29"/>
    <mergeCell ref="D30:F30"/>
    <mergeCell ref="D31:F31"/>
    <mergeCell ref="D32:F32"/>
    <mergeCell ref="D23:G23"/>
    <mergeCell ref="D24:F24"/>
    <mergeCell ref="D25:F25"/>
    <mergeCell ref="D26:F26"/>
    <mergeCell ref="D27:F27"/>
    <mergeCell ref="AH18:AJ18"/>
    <mergeCell ref="AH19:AJ19"/>
    <mergeCell ref="AH20:AJ20"/>
    <mergeCell ref="B9:B20"/>
    <mergeCell ref="D7:Q7"/>
    <mergeCell ref="S7:AF7"/>
    <mergeCell ref="AH7:AU7"/>
    <mergeCell ref="D9:G9"/>
    <mergeCell ref="AH13:AJ13"/>
    <mergeCell ref="AH14:AJ14"/>
    <mergeCell ref="AH15:AJ15"/>
    <mergeCell ref="AH16:AJ16"/>
    <mergeCell ref="AH17:AJ17"/>
    <mergeCell ref="AH10:AK10"/>
    <mergeCell ref="AH11:AJ11"/>
    <mergeCell ref="AH12:AJ12"/>
    <mergeCell ref="D10:G10"/>
    <mergeCell ref="D15:F15"/>
    <mergeCell ref="D14:F14"/>
    <mergeCell ref="D13:F13"/>
    <mergeCell ref="D11:F11"/>
    <mergeCell ref="D12:F12"/>
    <mergeCell ref="S14:U14"/>
    <mergeCell ref="S15:U15"/>
    <mergeCell ref="D20:F20"/>
    <mergeCell ref="D19:F19"/>
    <mergeCell ref="D18:F18"/>
    <mergeCell ref="D17:F17"/>
    <mergeCell ref="D16:F16"/>
    <mergeCell ref="S10:V10"/>
    <mergeCell ref="S11:U11"/>
    <mergeCell ref="S12:U12"/>
    <mergeCell ref="S13:U13"/>
    <mergeCell ref="S16:U16"/>
    <mergeCell ref="S17:U17"/>
    <mergeCell ref="S18:U18"/>
    <mergeCell ref="S19:U19"/>
    <mergeCell ref="S20:U20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A172-71AE-43C5-A187-6F737618BFB5}">
  <dimension ref="B2:DS193"/>
  <sheetViews>
    <sheetView showGridLines="0" zoomScale="90" zoomScaleNormal="90" workbookViewId="0">
      <pane xSplit="3" ySplit="7" topLeftCell="AY88" activePane="bottomRight" state="frozen"/>
      <selection pane="bottomRight" activeCell="AZ146" sqref="AZ146"/>
      <selection pane="bottomLeft" activeCell="A3" sqref="A3"/>
      <selection pane="topRight" activeCell="C1" sqref="C1"/>
    </sheetView>
  </sheetViews>
  <sheetFormatPr defaultRowHeight="15"/>
  <cols>
    <col min="1" max="1" width="3" style="1" customWidth="1"/>
    <col min="2" max="2" width="7.7109375" style="1" customWidth="1"/>
    <col min="3" max="3" width="17.42578125" style="1" customWidth="1"/>
    <col min="4" max="4" width="2.7109375" style="1" customWidth="1"/>
    <col min="5" max="6" width="9.140625" style="1"/>
    <col min="7" max="7" width="9.140625" style="1" customWidth="1"/>
    <col min="8" max="8" width="3.85546875" style="1" customWidth="1"/>
    <col min="9" max="9" width="8.140625" style="1" customWidth="1"/>
    <col min="10" max="18" width="7.28515625" style="1" customWidth="1"/>
    <col min="19" max="19" width="2.7109375" style="1" customWidth="1"/>
    <col min="20" max="22" width="9.140625" style="1"/>
    <col min="23" max="23" width="3.7109375" style="1" customWidth="1"/>
    <col min="24" max="33" width="7.28515625" style="1" customWidth="1"/>
    <col min="34" max="34" width="2.7109375" style="1" customWidth="1"/>
    <col min="35" max="37" width="9.140625" style="1"/>
    <col min="38" max="38" width="3.7109375" style="1" customWidth="1"/>
    <col min="39" max="48" width="7.28515625" style="1" customWidth="1"/>
    <col min="49" max="49" width="2.7109375" style="1" customWidth="1"/>
    <col min="50" max="52" width="9.140625" style="1"/>
    <col min="53" max="53" width="3.7109375" style="1" customWidth="1"/>
    <col min="54" max="63" width="7.28515625" style="1" customWidth="1"/>
    <col min="64" max="64" width="2.7109375" style="1" customWidth="1"/>
    <col min="65" max="67" width="9.140625" style="1"/>
    <col min="68" max="68" width="3.7109375" style="1" customWidth="1"/>
    <col min="69" max="78" width="7.28515625" style="1" customWidth="1"/>
    <col min="79" max="79" width="2.7109375" style="1" customWidth="1"/>
    <col min="80" max="82" width="9.140625" style="1"/>
    <col min="83" max="83" width="3.7109375" style="1" customWidth="1"/>
    <col min="84" max="93" width="7.28515625" style="1" customWidth="1"/>
    <col min="94" max="94" width="2.7109375" style="1" customWidth="1"/>
    <col min="95" max="97" width="9.140625" style="1"/>
    <col min="98" max="98" width="3.7109375" style="1" customWidth="1"/>
    <col min="99" max="108" width="7.28515625" style="1" customWidth="1"/>
    <col min="109" max="109" width="2.7109375" style="1" customWidth="1"/>
    <col min="110" max="112" width="9.140625" style="1"/>
    <col min="113" max="113" width="3.7109375" style="1" customWidth="1"/>
    <col min="114" max="123" width="7.28515625" style="1" customWidth="1"/>
    <col min="124" max="16384" width="9.140625" style="1"/>
  </cols>
  <sheetData>
    <row r="2" spans="3:123">
      <c r="E2" s="124"/>
      <c r="F2" s="1" t="s">
        <v>19</v>
      </c>
    </row>
    <row r="3" spans="3:123">
      <c r="E3" s="125"/>
      <c r="F3" s="1" t="s">
        <v>20</v>
      </c>
    </row>
    <row r="4" spans="3:123">
      <c r="E4" s="126"/>
      <c r="F4" s="1" t="s">
        <v>21</v>
      </c>
    </row>
    <row r="6" spans="3:123" ht="15.75" thickBot="1"/>
    <row r="7" spans="3:123" ht="24.95" customHeight="1" thickBot="1">
      <c r="E7" s="254" t="s">
        <v>30</v>
      </c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6"/>
      <c r="T7" s="254" t="s">
        <v>31</v>
      </c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  <c r="AG7" s="256"/>
      <c r="AI7" s="254" t="s">
        <v>32</v>
      </c>
      <c r="AJ7" s="255"/>
      <c r="AK7" s="255"/>
      <c r="AL7" s="255"/>
      <c r="AM7" s="255"/>
      <c r="AN7" s="255"/>
      <c r="AO7" s="255"/>
      <c r="AP7" s="255"/>
      <c r="AQ7" s="255"/>
      <c r="AR7" s="255"/>
      <c r="AS7" s="255"/>
      <c r="AT7" s="255"/>
      <c r="AU7" s="255"/>
      <c r="AV7" s="256"/>
      <c r="AX7" s="254" t="s">
        <v>33</v>
      </c>
      <c r="AY7" s="255"/>
      <c r="AZ7" s="255"/>
      <c r="BA7" s="255"/>
      <c r="BB7" s="255"/>
      <c r="BC7" s="255"/>
      <c r="BD7" s="255"/>
      <c r="BE7" s="255"/>
      <c r="BF7" s="255"/>
      <c r="BG7" s="255"/>
      <c r="BH7" s="255"/>
      <c r="BI7" s="255"/>
      <c r="BJ7" s="255"/>
      <c r="BK7" s="256"/>
      <c r="BM7" s="254" t="s">
        <v>34</v>
      </c>
      <c r="BN7" s="255"/>
      <c r="BO7" s="255"/>
      <c r="BP7" s="255"/>
      <c r="BQ7" s="255"/>
      <c r="BR7" s="255"/>
      <c r="BS7" s="255"/>
      <c r="BT7" s="255"/>
      <c r="BU7" s="255"/>
      <c r="BV7" s="255"/>
      <c r="BW7" s="255"/>
      <c r="BX7" s="255"/>
      <c r="BY7" s="255"/>
      <c r="BZ7" s="256"/>
      <c r="CB7" s="254" t="s">
        <v>35</v>
      </c>
      <c r="CC7" s="255"/>
      <c r="CD7" s="255"/>
      <c r="CE7" s="255"/>
      <c r="CF7" s="255"/>
      <c r="CG7" s="255"/>
      <c r="CH7" s="255"/>
      <c r="CI7" s="255"/>
      <c r="CJ7" s="255"/>
      <c r="CK7" s="255"/>
      <c r="CL7" s="255"/>
      <c r="CM7" s="255"/>
      <c r="CN7" s="255"/>
      <c r="CO7" s="256"/>
      <c r="CQ7" s="254" t="s">
        <v>36</v>
      </c>
      <c r="CR7" s="255"/>
      <c r="CS7" s="255"/>
      <c r="CT7" s="255"/>
      <c r="CU7" s="255"/>
      <c r="CV7" s="255"/>
      <c r="CW7" s="255"/>
      <c r="CX7" s="255"/>
      <c r="CY7" s="255"/>
      <c r="CZ7" s="255"/>
      <c r="DA7" s="255"/>
      <c r="DB7" s="255"/>
      <c r="DC7" s="255"/>
      <c r="DD7" s="256"/>
      <c r="DF7" s="254" t="s">
        <v>37</v>
      </c>
      <c r="DG7" s="255"/>
      <c r="DH7" s="255"/>
      <c r="DI7" s="255"/>
      <c r="DJ7" s="255"/>
      <c r="DK7" s="255"/>
      <c r="DL7" s="255"/>
      <c r="DM7" s="255"/>
      <c r="DN7" s="255"/>
      <c r="DO7" s="255"/>
      <c r="DP7" s="255"/>
      <c r="DQ7" s="255"/>
      <c r="DR7" s="255"/>
      <c r="DS7" s="256"/>
    </row>
    <row r="8" spans="3:123" ht="15" customHeight="1" thickBot="1">
      <c r="E8" s="36"/>
      <c r="T8" s="36"/>
      <c r="AI8" s="36"/>
      <c r="AX8" s="36"/>
      <c r="BM8" s="36"/>
      <c r="CB8" s="36"/>
      <c r="CQ8" s="36"/>
      <c r="DF8" s="36"/>
    </row>
    <row r="9" spans="3:123" ht="137.25" thickBot="1">
      <c r="C9" s="251" t="s">
        <v>22</v>
      </c>
      <c r="E9" s="263"/>
      <c r="F9" s="264"/>
      <c r="G9" s="264"/>
      <c r="H9" s="265"/>
      <c r="I9" s="30" t="s">
        <v>2</v>
      </c>
      <c r="J9" s="31" t="s">
        <v>3</v>
      </c>
      <c r="K9" s="31" t="s">
        <v>4</v>
      </c>
      <c r="L9" s="31" t="s">
        <v>5</v>
      </c>
      <c r="M9" s="31" t="s">
        <v>6</v>
      </c>
      <c r="N9" s="31" t="s">
        <v>7</v>
      </c>
      <c r="O9" s="31" t="s">
        <v>8</v>
      </c>
      <c r="P9" s="31" t="s">
        <v>9</v>
      </c>
      <c r="Q9" s="31" t="s">
        <v>10</v>
      </c>
      <c r="R9" s="32" t="s">
        <v>11</v>
      </c>
      <c r="T9" s="3"/>
      <c r="U9" s="25"/>
      <c r="V9" s="25"/>
      <c r="W9" s="26"/>
      <c r="X9" s="30" t="s">
        <v>2</v>
      </c>
      <c r="Y9" s="31" t="s">
        <v>3</v>
      </c>
      <c r="Z9" s="31" t="s">
        <v>4</v>
      </c>
      <c r="AA9" s="31" t="s">
        <v>5</v>
      </c>
      <c r="AB9" s="31" t="s">
        <v>6</v>
      </c>
      <c r="AC9" s="31" t="s">
        <v>7</v>
      </c>
      <c r="AD9" s="31" t="s">
        <v>8</v>
      </c>
      <c r="AE9" s="31" t="s">
        <v>9</v>
      </c>
      <c r="AF9" s="31" t="s">
        <v>10</v>
      </c>
      <c r="AG9" s="32" t="s">
        <v>11</v>
      </c>
      <c r="AI9" s="3"/>
      <c r="AJ9" s="25"/>
      <c r="AK9" s="25"/>
      <c r="AL9" s="26"/>
      <c r="AM9" s="30" t="s">
        <v>2</v>
      </c>
      <c r="AN9" s="31" t="s">
        <v>3</v>
      </c>
      <c r="AO9" s="31" t="s">
        <v>4</v>
      </c>
      <c r="AP9" s="31" t="s">
        <v>5</v>
      </c>
      <c r="AQ9" s="31" t="s">
        <v>6</v>
      </c>
      <c r="AR9" s="31" t="s">
        <v>7</v>
      </c>
      <c r="AS9" s="31" t="s">
        <v>8</v>
      </c>
      <c r="AT9" s="31" t="s">
        <v>9</v>
      </c>
      <c r="AU9" s="31" t="s">
        <v>10</v>
      </c>
      <c r="AV9" s="32" t="s">
        <v>11</v>
      </c>
      <c r="AX9" s="3"/>
      <c r="AY9" s="25"/>
      <c r="AZ9" s="25"/>
      <c r="BA9" s="26"/>
      <c r="BB9" s="30" t="s">
        <v>2</v>
      </c>
      <c r="BC9" s="31" t="s">
        <v>3</v>
      </c>
      <c r="BD9" s="31" t="s">
        <v>4</v>
      </c>
      <c r="BE9" s="31" t="s">
        <v>5</v>
      </c>
      <c r="BF9" s="31" t="s">
        <v>6</v>
      </c>
      <c r="BG9" s="31" t="s">
        <v>7</v>
      </c>
      <c r="BH9" s="31" t="s">
        <v>8</v>
      </c>
      <c r="BI9" s="31" t="s">
        <v>9</v>
      </c>
      <c r="BJ9" s="31" t="s">
        <v>10</v>
      </c>
      <c r="BK9" s="32" t="s">
        <v>11</v>
      </c>
      <c r="BM9" s="3"/>
      <c r="BN9" s="25"/>
      <c r="BO9" s="25"/>
      <c r="BP9" s="26"/>
      <c r="BQ9" s="30" t="s">
        <v>2</v>
      </c>
      <c r="BR9" s="31" t="s">
        <v>3</v>
      </c>
      <c r="BS9" s="31" t="s">
        <v>4</v>
      </c>
      <c r="BT9" s="31" t="s">
        <v>5</v>
      </c>
      <c r="BU9" s="31" t="s">
        <v>6</v>
      </c>
      <c r="BV9" s="31" t="s">
        <v>7</v>
      </c>
      <c r="BW9" s="31" t="s">
        <v>8</v>
      </c>
      <c r="BX9" s="31" t="s">
        <v>9</v>
      </c>
      <c r="BY9" s="31" t="s">
        <v>10</v>
      </c>
      <c r="BZ9" s="32" t="s">
        <v>11</v>
      </c>
      <c r="CB9" s="3"/>
      <c r="CC9" s="25"/>
      <c r="CD9" s="25"/>
      <c r="CE9" s="26"/>
      <c r="CF9" s="30" t="s">
        <v>2</v>
      </c>
      <c r="CG9" s="31" t="s">
        <v>3</v>
      </c>
      <c r="CH9" s="31" t="s">
        <v>4</v>
      </c>
      <c r="CI9" s="31" t="s">
        <v>5</v>
      </c>
      <c r="CJ9" s="31" t="s">
        <v>6</v>
      </c>
      <c r="CK9" s="31" t="s">
        <v>7</v>
      </c>
      <c r="CL9" s="31" t="s">
        <v>8</v>
      </c>
      <c r="CM9" s="31" t="s">
        <v>9</v>
      </c>
      <c r="CN9" s="31" t="s">
        <v>10</v>
      </c>
      <c r="CO9" s="32" t="s">
        <v>11</v>
      </c>
      <c r="CQ9" s="3"/>
      <c r="CR9" s="25"/>
      <c r="CS9" s="25"/>
      <c r="CT9" s="26"/>
      <c r="CU9" s="30" t="s">
        <v>2</v>
      </c>
      <c r="CV9" s="31" t="s">
        <v>3</v>
      </c>
      <c r="CW9" s="31" t="s">
        <v>4</v>
      </c>
      <c r="CX9" s="31" t="s">
        <v>5</v>
      </c>
      <c r="CY9" s="31" t="s">
        <v>6</v>
      </c>
      <c r="CZ9" s="31" t="s">
        <v>7</v>
      </c>
      <c r="DA9" s="31" t="s">
        <v>8</v>
      </c>
      <c r="DB9" s="31" t="s">
        <v>9</v>
      </c>
      <c r="DC9" s="31" t="s">
        <v>10</v>
      </c>
      <c r="DD9" s="32" t="s">
        <v>11</v>
      </c>
      <c r="DF9" s="3"/>
      <c r="DG9" s="25"/>
      <c r="DH9" s="25"/>
      <c r="DI9" s="26"/>
      <c r="DJ9" s="30" t="s">
        <v>2</v>
      </c>
      <c r="DK9" s="31" t="s">
        <v>3</v>
      </c>
      <c r="DL9" s="31" t="s">
        <v>4</v>
      </c>
      <c r="DM9" s="31" t="s">
        <v>5</v>
      </c>
      <c r="DN9" s="31" t="s">
        <v>6</v>
      </c>
      <c r="DO9" s="31" t="s">
        <v>7</v>
      </c>
      <c r="DP9" s="31" t="s">
        <v>8</v>
      </c>
      <c r="DQ9" s="31" t="s">
        <v>9</v>
      </c>
      <c r="DR9" s="31" t="s">
        <v>10</v>
      </c>
      <c r="DS9" s="32" t="s">
        <v>11</v>
      </c>
    </row>
    <row r="10" spans="3:123" ht="15.75" thickBot="1">
      <c r="C10" s="252"/>
      <c r="E10" s="245"/>
      <c r="F10" s="246"/>
      <c r="G10" s="246"/>
      <c r="H10" s="247"/>
      <c r="I10" s="33">
        <v>0</v>
      </c>
      <c r="J10" s="34">
        <v>1</v>
      </c>
      <c r="K10" s="34">
        <v>2</v>
      </c>
      <c r="L10" s="34">
        <v>3</v>
      </c>
      <c r="M10" s="34">
        <v>4</v>
      </c>
      <c r="N10" s="34">
        <v>5</v>
      </c>
      <c r="O10" s="34">
        <v>6</v>
      </c>
      <c r="P10" s="34">
        <v>7</v>
      </c>
      <c r="Q10" s="34">
        <v>8</v>
      </c>
      <c r="R10" s="35">
        <v>9</v>
      </c>
      <c r="T10" s="245"/>
      <c r="U10" s="246"/>
      <c r="V10" s="246"/>
      <c r="W10" s="247"/>
      <c r="X10" s="33">
        <v>0</v>
      </c>
      <c r="Y10" s="34">
        <v>1</v>
      </c>
      <c r="Z10" s="34">
        <v>2</v>
      </c>
      <c r="AA10" s="34">
        <v>3</v>
      </c>
      <c r="AB10" s="34">
        <v>4</v>
      </c>
      <c r="AC10" s="34">
        <v>5</v>
      </c>
      <c r="AD10" s="34">
        <v>6</v>
      </c>
      <c r="AE10" s="34">
        <v>7</v>
      </c>
      <c r="AF10" s="34">
        <v>8</v>
      </c>
      <c r="AG10" s="35">
        <v>9</v>
      </c>
      <c r="AI10" s="245"/>
      <c r="AJ10" s="246"/>
      <c r="AK10" s="246"/>
      <c r="AL10" s="247"/>
      <c r="AM10" s="33">
        <v>0</v>
      </c>
      <c r="AN10" s="34">
        <v>1</v>
      </c>
      <c r="AO10" s="34">
        <v>2</v>
      </c>
      <c r="AP10" s="34">
        <v>3</v>
      </c>
      <c r="AQ10" s="34">
        <v>4</v>
      </c>
      <c r="AR10" s="34">
        <v>5</v>
      </c>
      <c r="AS10" s="34">
        <v>6</v>
      </c>
      <c r="AT10" s="34">
        <v>7</v>
      </c>
      <c r="AU10" s="34">
        <v>8</v>
      </c>
      <c r="AV10" s="35">
        <v>9</v>
      </c>
      <c r="AX10" s="245"/>
      <c r="AY10" s="246"/>
      <c r="AZ10" s="246"/>
      <c r="BA10" s="247"/>
      <c r="BB10" s="33">
        <v>0</v>
      </c>
      <c r="BC10" s="34">
        <v>1</v>
      </c>
      <c r="BD10" s="34">
        <v>2</v>
      </c>
      <c r="BE10" s="34">
        <v>3</v>
      </c>
      <c r="BF10" s="34">
        <v>4</v>
      </c>
      <c r="BG10" s="34">
        <v>5</v>
      </c>
      <c r="BH10" s="34">
        <v>6</v>
      </c>
      <c r="BI10" s="34">
        <v>7</v>
      </c>
      <c r="BJ10" s="34">
        <v>8</v>
      </c>
      <c r="BK10" s="35">
        <v>9</v>
      </c>
      <c r="BM10" s="245"/>
      <c r="BN10" s="246"/>
      <c r="BO10" s="246"/>
      <c r="BP10" s="247"/>
      <c r="BQ10" s="33">
        <v>0</v>
      </c>
      <c r="BR10" s="34">
        <v>1</v>
      </c>
      <c r="BS10" s="34">
        <v>2</v>
      </c>
      <c r="BT10" s="34">
        <v>3</v>
      </c>
      <c r="BU10" s="34">
        <v>4</v>
      </c>
      <c r="BV10" s="34">
        <v>5</v>
      </c>
      <c r="BW10" s="34">
        <v>6</v>
      </c>
      <c r="BX10" s="34">
        <v>7</v>
      </c>
      <c r="BY10" s="34">
        <v>8</v>
      </c>
      <c r="BZ10" s="35">
        <v>9</v>
      </c>
      <c r="CB10" s="245"/>
      <c r="CC10" s="246"/>
      <c r="CD10" s="246"/>
      <c r="CE10" s="247"/>
      <c r="CF10" s="33">
        <v>0</v>
      </c>
      <c r="CG10" s="34">
        <v>1</v>
      </c>
      <c r="CH10" s="34">
        <v>2</v>
      </c>
      <c r="CI10" s="34">
        <v>3</v>
      </c>
      <c r="CJ10" s="34">
        <v>4</v>
      </c>
      <c r="CK10" s="34">
        <v>5</v>
      </c>
      <c r="CL10" s="34">
        <v>6</v>
      </c>
      <c r="CM10" s="34">
        <v>7</v>
      </c>
      <c r="CN10" s="34">
        <v>8</v>
      </c>
      <c r="CO10" s="35">
        <v>9</v>
      </c>
      <c r="CQ10" s="245"/>
      <c r="CR10" s="246"/>
      <c r="CS10" s="246"/>
      <c r="CT10" s="247"/>
      <c r="CU10" s="33">
        <v>0</v>
      </c>
      <c r="CV10" s="34">
        <v>1</v>
      </c>
      <c r="CW10" s="34">
        <v>2</v>
      </c>
      <c r="CX10" s="34">
        <v>3</v>
      </c>
      <c r="CY10" s="34">
        <v>4</v>
      </c>
      <c r="CZ10" s="34">
        <v>5</v>
      </c>
      <c r="DA10" s="34">
        <v>6</v>
      </c>
      <c r="DB10" s="34">
        <v>7</v>
      </c>
      <c r="DC10" s="34">
        <v>8</v>
      </c>
      <c r="DD10" s="35">
        <v>9</v>
      </c>
      <c r="DF10" s="245"/>
      <c r="DG10" s="246"/>
      <c r="DH10" s="246"/>
      <c r="DI10" s="247"/>
      <c r="DJ10" s="33">
        <v>0</v>
      </c>
      <c r="DK10" s="34">
        <v>1</v>
      </c>
      <c r="DL10" s="34">
        <v>2</v>
      </c>
      <c r="DM10" s="34">
        <v>3</v>
      </c>
      <c r="DN10" s="34">
        <v>4</v>
      </c>
      <c r="DO10" s="34">
        <v>5</v>
      </c>
      <c r="DP10" s="34">
        <v>6</v>
      </c>
      <c r="DQ10" s="34">
        <v>7</v>
      </c>
      <c r="DR10" s="34">
        <v>8</v>
      </c>
      <c r="DS10" s="35">
        <v>9</v>
      </c>
    </row>
    <row r="11" spans="3:123" ht="20.100000000000001" customHeight="1">
      <c r="C11" s="252"/>
      <c r="E11" s="248" t="s">
        <v>2</v>
      </c>
      <c r="F11" s="249"/>
      <c r="G11" s="250"/>
      <c r="H11" s="27">
        <v>0</v>
      </c>
      <c r="I11" s="37">
        <v>415.29</v>
      </c>
      <c r="J11" s="38">
        <v>332.23</v>
      </c>
      <c r="K11" s="38">
        <v>156.88999999999999</v>
      </c>
      <c r="L11" s="38">
        <v>50.76</v>
      </c>
      <c r="M11" s="38">
        <v>0</v>
      </c>
      <c r="N11" s="38">
        <v>0</v>
      </c>
      <c r="O11" s="38">
        <v>4.6100000000000003</v>
      </c>
      <c r="P11" s="38">
        <v>0</v>
      </c>
      <c r="Q11" s="38">
        <v>9.23</v>
      </c>
      <c r="R11" s="44">
        <v>0</v>
      </c>
      <c r="S11" s="46"/>
      <c r="T11" s="248" t="s">
        <v>2</v>
      </c>
      <c r="U11" s="249"/>
      <c r="V11" s="250"/>
      <c r="W11" s="47">
        <v>0</v>
      </c>
      <c r="X11" s="37">
        <v>396.83</v>
      </c>
      <c r="Y11" s="38">
        <v>364.53</v>
      </c>
      <c r="Z11" s="38">
        <v>133.81</v>
      </c>
      <c r="AA11" s="38">
        <v>59.99</v>
      </c>
      <c r="AB11" s="38">
        <v>0</v>
      </c>
      <c r="AC11" s="38">
        <v>0</v>
      </c>
      <c r="AD11" s="38">
        <v>4.6100000000000003</v>
      </c>
      <c r="AE11" s="38">
        <v>0</v>
      </c>
      <c r="AF11" s="38">
        <v>4.6100000000000003</v>
      </c>
      <c r="AG11" s="44">
        <v>4.6100000000000003</v>
      </c>
      <c r="AI11" s="248" t="s">
        <v>2</v>
      </c>
      <c r="AJ11" s="249"/>
      <c r="AK11" s="250"/>
      <c r="AL11" s="27">
        <v>0</v>
      </c>
      <c r="AM11" s="37">
        <v>263.01</v>
      </c>
      <c r="AN11" s="38">
        <v>636.77</v>
      </c>
      <c r="AO11" s="38">
        <v>55.37</v>
      </c>
      <c r="AP11" s="38">
        <v>4.6100000000000003</v>
      </c>
      <c r="AQ11" s="38">
        <v>9.23</v>
      </c>
      <c r="AR11" s="38">
        <v>0</v>
      </c>
      <c r="AS11" s="38">
        <v>0</v>
      </c>
      <c r="AT11" s="38">
        <v>0</v>
      </c>
      <c r="AU11" s="38">
        <v>0</v>
      </c>
      <c r="AV11" s="44">
        <v>0</v>
      </c>
      <c r="AX11" s="248" t="s">
        <v>2</v>
      </c>
      <c r="AY11" s="249"/>
      <c r="AZ11" s="250"/>
      <c r="BA11" s="27">
        <v>0</v>
      </c>
      <c r="BB11" s="37">
        <v>263.01</v>
      </c>
      <c r="BC11" s="38">
        <v>636.77</v>
      </c>
      <c r="BD11" s="38">
        <v>55.37</v>
      </c>
      <c r="BE11" s="38">
        <v>4.6100000000000003</v>
      </c>
      <c r="BF11" s="38">
        <v>9.23</v>
      </c>
      <c r="BG11" s="38">
        <v>0</v>
      </c>
      <c r="BH11" s="38">
        <v>0</v>
      </c>
      <c r="BI11" s="38">
        <v>0</v>
      </c>
      <c r="BJ11" s="38">
        <v>0</v>
      </c>
      <c r="BK11" s="44">
        <v>0</v>
      </c>
      <c r="BM11" s="248" t="s">
        <v>2</v>
      </c>
      <c r="BN11" s="249"/>
      <c r="BO11" s="250"/>
      <c r="BP11" s="27">
        <v>0</v>
      </c>
      <c r="BQ11" s="37">
        <v>263.01</v>
      </c>
      <c r="BR11" s="38">
        <v>636.77</v>
      </c>
      <c r="BS11" s="38">
        <v>55.37</v>
      </c>
      <c r="BT11" s="38">
        <v>4.6100000000000003</v>
      </c>
      <c r="BU11" s="38">
        <v>9.23</v>
      </c>
      <c r="BV11" s="38">
        <v>0</v>
      </c>
      <c r="BW11" s="38">
        <v>0</v>
      </c>
      <c r="BX11" s="38">
        <v>0</v>
      </c>
      <c r="BY11" s="38">
        <v>0</v>
      </c>
      <c r="BZ11" s="44">
        <v>0</v>
      </c>
      <c r="CB11" s="248" t="s">
        <v>2</v>
      </c>
      <c r="CC11" s="249"/>
      <c r="CD11" s="250"/>
      <c r="CE11" s="27">
        <v>0</v>
      </c>
      <c r="CF11" s="37">
        <v>263.01</v>
      </c>
      <c r="CG11" s="38">
        <v>636.77</v>
      </c>
      <c r="CH11" s="38">
        <v>55.37</v>
      </c>
      <c r="CI11" s="38">
        <v>4.6100000000000003</v>
      </c>
      <c r="CJ11" s="38">
        <v>9.23</v>
      </c>
      <c r="CK11" s="38">
        <v>0</v>
      </c>
      <c r="CL11" s="38">
        <v>0</v>
      </c>
      <c r="CM11" s="38">
        <v>0</v>
      </c>
      <c r="CN11" s="38">
        <v>0</v>
      </c>
      <c r="CO11" s="44">
        <v>0</v>
      </c>
      <c r="CQ11" s="248" t="s">
        <v>2</v>
      </c>
      <c r="CR11" s="249"/>
      <c r="CS11" s="250"/>
      <c r="CT11" s="27">
        <v>0</v>
      </c>
      <c r="CU11" s="37">
        <v>263.01</v>
      </c>
      <c r="CV11" s="38">
        <v>636.77</v>
      </c>
      <c r="CW11" s="38">
        <v>55.37</v>
      </c>
      <c r="CX11" s="38">
        <v>4.6100000000000003</v>
      </c>
      <c r="CY11" s="38">
        <v>9.23</v>
      </c>
      <c r="CZ11" s="38">
        <v>0</v>
      </c>
      <c r="DA11" s="38">
        <v>0</v>
      </c>
      <c r="DB11" s="38">
        <v>0</v>
      </c>
      <c r="DC11" s="38">
        <v>0</v>
      </c>
      <c r="DD11" s="44">
        <v>0</v>
      </c>
      <c r="DF11" s="248" t="s">
        <v>2</v>
      </c>
      <c r="DG11" s="249"/>
      <c r="DH11" s="250"/>
      <c r="DI11" s="27">
        <v>0</v>
      </c>
      <c r="DJ11" s="37">
        <v>263.01</v>
      </c>
      <c r="DK11" s="38">
        <v>636.77</v>
      </c>
      <c r="DL11" s="38">
        <v>55.37</v>
      </c>
      <c r="DM11" s="38">
        <v>4.6100000000000003</v>
      </c>
      <c r="DN11" s="38">
        <v>9.23</v>
      </c>
      <c r="DO11" s="38">
        <v>0</v>
      </c>
      <c r="DP11" s="38">
        <v>0</v>
      </c>
      <c r="DQ11" s="38">
        <v>0</v>
      </c>
      <c r="DR11" s="38">
        <v>0</v>
      </c>
      <c r="DS11" s="44">
        <v>0</v>
      </c>
    </row>
    <row r="12" spans="3:123" ht="20.100000000000001" customHeight="1">
      <c r="C12" s="252"/>
      <c r="E12" s="242" t="s">
        <v>3</v>
      </c>
      <c r="F12" s="243"/>
      <c r="G12" s="244"/>
      <c r="H12" s="28">
        <v>1</v>
      </c>
      <c r="I12" s="41">
        <v>66.78</v>
      </c>
      <c r="J12" s="39">
        <v>574.85</v>
      </c>
      <c r="K12" s="39">
        <v>158.01</v>
      </c>
      <c r="L12" s="39">
        <v>139.68</v>
      </c>
      <c r="M12" s="39">
        <v>0.87</v>
      </c>
      <c r="N12" s="39">
        <v>0</v>
      </c>
      <c r="O12" s="39">
        <v>6.11</v>
      </c>
      <c r="P12" s="39">
        <v>3.49</v>
      </c>
      <c r="Q12" s="39">
        <v>5.67</v>
      </c>
      <c r="R12" s="40">
        <v>13.53</v>
      </c>
      <c r="S12" s="46"/>
      <c r="T12" s="242" t="s">
        <v>3</v>
      </c>
      <c r="U12" s="243"/>
      <c r="V12" s="244"/>
      <c r="W12" s="48">
        <v>1</v>
      </c>
      <c r="X12" s="41">
        <v>58.49</v>
      </c>
      <c r="Y12" s="39">
        <v>589.26</v>
      </c>
      <c r="Z12" s="39">
        <v>150.15</v>
      </c>
      <c r="AA12" s="39">
        <v>144.47999999999999</v>
      </c>
      <c r="AB12" s="39">
        <v>2.62</v>
      </c>
      <c r="AC12" s="39">
        <v>0.44</v>
      </c>
      <c r="AD12" s="39">
        <v>5.24</v>
      </c>
      <c r="AE12" s="39">
        <v>2.1800000000000002</v>
      </c>
      <c r="AF12" s="39">
        <v>4.3600000000000003</v>
      </c>
      <c r="AG12" s="40">
        <v>11.79</v>
      </c>
      <c r="AI12" s="242" t="s">
        <v>3</v>
      </c>
      <c r="AJ12" s="243"/>
      <c r="AK12" s="244"/>
      <c r="AL12" s="28">
        <v>1</v>
      </c>
      <c r="AM12" s="41">
        <v>1.75</v>
      </c>
      <c r="AN12" s="39">
        <v>644.69000000000005</v>
      </c>
      <c r="AO12" s="39">
        <v>189.44</v>
      </c>
      <c r="AP12" s="39">
        <v>99.52</v>
      </c>
      <c r="AQ12" s="39">
        <v>11.79</v>
      </c>
      <c r="AR12" s="39">
        <v>0</v>
      </c>
      <c r="AS12" s="39">
        <v>6.11</v>
      </c>
      <c r="AT12" s="39">
        <v>0.44</v>
      </c>
      <c r="AU12" s="39">
        <v>0</v>
      </c>
      <c r="AV12" s="40">
        <v>15.28</v>
      </c>
      <c r="AX12" s="242" t="s">
        <v>3</v>
      </c>
      <c r="AY12" s="243"/>
      <c r="AZ12" s="244"/>
      <c r="BA12" s="28">
        <v>1</v>
      </c>
      <c r="BB12" s="41">
        <v>1.75</v>
      </c>
      <c r="BC12" s="39">
        <v>644.69000000000005</v>
      </c>
      <c r="BD12" s="39">
        <v>189.44</v>
      </c>
      <c r="BE12" s="39">
        <v>99.52</v>
      </c>
      <c r="BF12" s="39">
        <v>11.79</v>
      </c>
      <c r="BG12" s="39">
        <v>0</v>
      </c>
      <c r="BH12" s="39">
        <v>6.11</v>
      </c>
      <c r="BI12" s="39">
        <v>0.44</v>
      </c>
      <c r="BJ12" s="39">
        <v>0</v>
      </c>
      <c r="BK12" s="40">
        <v>15.28</v>
      </c>
      <c r="BM12" s="242" t="s">
        <v>3</v>
      </c>
      <c r="BN12" s="243"/>
      <c r="BO12" s="244"/>
      <c r="BP12" s="28">
        <v>1</v>
      </c>
      <c r="BQ12" s="41">
        <v>1.75</v>
      </c>
      <c r="BR12" s="39">
        <v>644.69000000000005</v>
      </c>
      <c r="BS12" s="39">
        <v>189.44</v>
      </c>
      <c r="BT12" s="39">
        <v>99.52</v>
      </c>
      <c r="BU12" s="39">
        <v>11.79</v>
      </c>
      <c r="BV12" s="39">
        <v>0</v>
      </c>
      <c r="BW12" s="39">
        <v>6.11</v>
      </c>
      <c r="BX12" s="39">
        <v>0.44</v>
      </c>
      <c r="BY12" s="39">
        <v>0</v>
      </c>
      <c r="BZ12" s="40">
        <v>15.28</v>
      </c>
      <c r="CB12" s="242" t="s">
        <v>3</v>
      </c>
      <c r="CC12" s="243"/>
      <c r="CD12" s="244"/>
      <c r="CE12" s="28">
        <v>1</v>
      </c>
      <c r="CF12" s="41">
        <v>1.75</v>
      </c>
      <c r="CG12" s="39">
        <v>644.69000000000005</v>
      </c>
      <c r="CH12" s="39">
        <v>189.44</v>
      </c>
      <c r="CI12" s="39">
        <v>99.52</v>
      </c>
      <c r="CJ12" s="39">
        <v>11.79</v>
      </c>
      <c r="CK12" s="39">
        <v>0</v>
      </c>
      <c r="CL12" s="39">
        <v>6.11</v>
      </c>
      <c r="CM12" s="39">
        <v>0.44</v>
      </c>
      <c r="CN12" s="39">
        <v>0</v>
      </c>
      <c r="CO12" s="40">
        <v>15.28</v>
      </c>
      <c r="CQ12" s="242" t="s">
        <v>3</v>
      </c>
      <c r="CR12" s="243"/>
      <c r="CS12" s="244"/>
      <c r="CT12" s="28">
        <v>1</v>
      </c>
      <c r="CU12" s="41">
        <v>1.75</v>
      </c>
      <c r="CV12" s="39">
        <v>644.69000000000005</v>
      </c>
      <c r="CW12" s="39">
        <v>189.44</v>
      </c>
      <c r="CX12" s="39">
        <v>99.52</v>
      </c>
      <c r="CY12" s="39">
        <v>11.79</v>
      </c>
      <c r="CZ12" s="39">
        <v>0</v>
      </c>
      <c r="DA12" s="39">
        <v>6.11</v>
      </c>
      <c r="DB12" s="39">
        <v>0.44</v>
      </c>
      <c r="DC12" s="39">
        <v>0</v>
      </c>
      <c r="DD12" s="40">
        <v>15.28</v>
      </c>
      <c r="DF12" s="242" t="s">
        <v>3</v>
      </c>
      <c r="DG12" s="243"/>
      <c r="DH12" s="244"/>
      <c r="DI12" s="28">
        <v>1</v>
      </c>
      <c r="DJ12" s="41">
        <v>1.75</v>
      </c>
      <c r="DK12" s="39">
        <v>644.69000000000005</v>
      </c>
      <c r="DL12" s="39">
        <v>189.44</v>
      </c>
      <c r="DM12" s="39">
        <v>99.52</v>
      </c>
      <c r="DN12" s="39">
        <v>11.79</v>
      </c>
      <c r="DO12" s="39">
        <v>0</v>
      </c>
      <c r="DP12" s="39">
        <v>6.11</v>
      </c>
      <c r="DQ12" s="39">
        <v>0.44</v>
      </c>
      <c r="DR12" s="39">
        <v>0</v>
      </c>
      <c r="DS12" s="40">
        <v>15.28</v>
      </c>
    </row>
    <row r="13" spans="3:123" ht="20.100000000000001" customHeight="1">
      <c r="C13" s="252"/>
      <c r="E13" s="242" t="s">
        <v>4</v>
      </c>
      <c r="F13" s="243"/>
      <c r="G13" s="244"/>
      <c r="H13" s="28">
        <v>2</v>
      </c>
      <c r="I13" s="41">
        <v>18.95</v>
      </c>
      <c r="J13" s="39">
        <v>369.51</v>
      </c>
      <c r="K13" s="39">
        <v>352.72</v>
      </c>
      <c r="L13" s="39">
        <v>183.89</v>
      </c>
      <c r="M13" s="39">
        <v>1.29</v>
      </c>
      <c r="N13" s="39">
        <v>0.86</v>
      </c>
      <c r="O13" s="39">
        <v>17.23</v>
      </c>
      <c r="P13" s="39">
        <v>4.3099999999999996</v>
      </c>
      <c r="Q13" s="39">
        <v>0.86</v>
      </c>
      <c r="R13" s="40">
        <v>19.38</v>
      </c>
      <c r="S13" s="46"/>
      <c r="T13" s="242" t="s">
        <v>4</v>
      </c>
      <c r="U13" s="243"/>
      <c r="V13" s="244"/>
      <c r="W13" s="48">
        <v>2</v>
      </c>
      <c r="X13" s="41">
        <v>17.23</v>
      </c>
      <c r="Y13" s="39">
        <v>320.85000000000002</v>
      </c>
      <c r="Z13" s="39">
        <v>404.83</v>
      </c>
      <c r="AA13" s="39">
        <v>186.48</v>
      </c>
      <c r="AB13" s="39">
        <v>0.43</v>
      </c>
      <c r="AC13" s="39">
        <v>0.43</v>
      </c>
      <c r="AD13" s="39">
        <v>15.93</v>
      </c>
      <c r="AE13" s="39">
        <v>3.88</v>
      </c>
      <c r="AF13" s="39">
        <v>1.29</v>
      </c>
      <c r="AG13" s="40">
        <v>17.66</v>
      </c>
      <c r="AI13" s="242" t="s">
        <v>4</v>
      </c>
      <c r="AJ13" s="243"/>
      <c r="AK13" s="244"/>
      <c r="AL13" s="28">
        <v>2</v>
      </c>
      <c r="AM13" s="41">
        <v>0.43</v>
      </c>
      <c r="AN13" s="39">
        <v>372.96</v>
      </c>
      <c r="AO13" s="39">
        <v>339.37</v>
      </c>
      <c r="AP13" s="39">
        <v>167.53</v>
      </c>
      <c r="AQ13" s="39">
        <v>18.95</v>
      </c>
      <c r="AR13" s="39">
        <v>0</v>
      </c>
      <c r="AS13" s="39">
        <v>41.77</v>
      </c>
      <c r="AT13" s="39">
        <v>0.86</v>
      </c>
      <c r="AU13" s="39">
        <v>1.29</v>
      </c>
      <c r="AV13" s="40">
        <v>25.84</v>
      </c>
      <c r="AX13" s="242" t="s">
        <v>4</v>
      </c>
      <c r="AY13" s="243"/>
      <c r="AZ13" s="244"/>
      <c r="BA13" s="28">
        <v>2</v>
      </c>
      <c r="BB13" s="41">
        <v>0.43</v>
      </c>
      <c r="BC13" s="39">
        <v>372.96</v>
      </c>
      <c r="BD13" s="39">
        <v>339.37</v>
      </c>
      <c r="BE13" s="39">
        <v>167.53</v>
      </c>
      <c r="BF13" s="39">
        <v>18.95</v>
      </c>
      <c r="BG13" s="39">
        <v>0</v>
      </c>
      <c r="BH13" s="39">
        <v>41.77</v>
      </c>
      <c r="BI13" s="39">
        <v>0.86</v>
      </c>
      <c r="BJ13" s="39">
        <v>1.29</v>
      </c>
      <c r="BK13" s="40">
        <v>25.84</v>
      </c>
      <c r="BM13" s="242" t="s">
        <v>4</v>
      </c>
      <c r="BN13" s="243"/>
      <c r="BO13" s="244"/>
      <c r="BP13" s="28">
        <v>2</v>
      </c>
      <c r="BQ13" s="41">
        <v>0.43</v>
      </c>
      <c r="BR13" s="39">
        <v>372.96</v>
      </c>
      <c r="BS13" s="39">
        <v>339.37</v>
      </c>
      <c r="BT13" s="39">
        <v>167.53</v>
      </c>
      <c r="BU13" s="39">
        <v>18.95</v>
      </c>
      <c r="BV13" s="39">
        <v>0</v>
      </c>
      <c r="BW13" s="39">
        <v>41.77</v>
      </c>
      <c r="BX13" s="39">
        <v>0.86</v>
      </c>
      <c r="BY13" s="39">
        <v>1.29</v>
      </c>
      <c r="BZ13" s="40">
        <v>25.84</v>
      </c>
      <c r="CB13" s="242" t="s">
        <v>4</v>
      </c>
      <c r="CC13" s="243"/>
      <c r="CD13" s="244"/>
      <c r="CE13" s="28">
        <v>2</v>
      </c>
      <c r="CF13" s="41">
        <v>0.43</v>
      </c>
      <c r="CG13" s="39">
        <v>373.39</v>
      </c>
      <c r="CH13" s="39">
        <v>339.37</v>
      </c>
      <c r="CI13" s="39">
        <v>167.53</v>
      </c>
      <c r="CJ13" s="39">
        <v>18.95</v>
      </c>
      <c r="CK13" s="39">
        <v>0</v>
      </c>
      <c r="CL13" s="39">
        <v>41.77</v>
      </c>
      <c r="CM13" s="39">
        <v>0.86</v>
      </c>
      <c r="CN13" s="39">
        <v>1.29</v>
      </c>
      <c r="CO13" s="40">
        <v>25.41</v>
      </c>
      <c r="CQ13" s="242" t="s">
        <v>4</v>
      </c>
      <c r="CR13" s="243"/>
      <c r="CS13" s="244"/>
      <c r="CT13" s="28">
        <v>2</v>
      </c>
      <c r="CU13" s="41">
        <v>0.43</v>
      </c>
      <c r="CV13" s="39">
        <v>372.96</v>
      </c>
      <c r="CW13" s="39">
        <v>339.37</v>
      </c>
      <c r="CX13" s="39">
        <v>167.53</v>
      </c>
      <c r="CY13" s="39">
        <v>18.95</v>
      </c>
      <c r="CZ13" s="39">
        <v>0</v>
      </c>
      <c r="DA13" s="39">
        <v>41.77</v>
      </c>
      <c r="DB13" s="39">
        <v>0.86</v>
      </c>
      <c r="DC13" s="39">
        <v>1.29</v>
      </c>
      <c r="DD13" s="40">
        <v>25.84</v>
      </c>
      <c r="DF13" s="242" t="s">
        <v>4</v>
      </c>
      <c r="DG13" s="243"/>
      <c r="DH13" s="244"/>
      <c r="DI13" s="28">
        <v>2</v>
      </c>
      <c r="DJ13" s="41">
        <v>0.43</v>
      </c>
      <c r="DK13" s="39">
        <v>372.96</v>
      </c>
      <c r="DL13" s="39">
        <v>339.37</v>
      </c>
      <c r="DM13" s="39">
        <v>167.53</v>
      </c>
      <c r="DN13" s="39">
        <v>18.95</v>
      </c>
      <c r="DO13" s="39">
        <v>0</v>
      </c>
      <c r="DP13" s="39">
        <v>41.77</v>
      </c>
      <c r="DQ13" s="39">
        <v>0.86</v>
      </c>
      <c r="DR13" s="39">
        <v>1.29</v>
      </c>
      <c r="DS13" s="40">
        <v>25.84</v>
      </c>
    </row>
    <row r="14" spans="3:123" ht="20.100000000000001" customHeight="1">
      <c r="C14" s="252"/>
      <c r="E14" s="242" t="s">
        <v>5</v>
      </c>
      <c r="F14" s="243"/>
      <c r="G14" s="244"/>
      <c r="H14" s="28">
        <v>3</v>
      </c>
      <c r="I14" s="41">
        <v>4.12</v>
      </c>
      <c r="J14" s="39">
        <v>33.67</v>
      </c>
      <c r="K14" s="39">
        <v>98.27</v>
      </c>
      <c r="L14" s="39">
        <v>738.09</v>
      </c>
      <c r="M14" s="39">
        <v>1.37</v>
      </c>
      <c r="N14" s="39">
        <v>4.12</v>
      </c>
      <c r="O14" s="39">
        <v>56.35</v>
      </c>
      <c r="P14" s="39">
        <v>2.75</v>
      </c>
      <c r="Q14" s="39">
        <v>6.19</v>
      </c>
      <c r="R14" s="40">
        <v>24.05</v>
      </c>
      <c r="S14" s="46"/>
      <c r="T14" s="242" t="s">
        <v>5</v>
      </c>
      <c r="U14" s="243"/>
      <c r="V14" s="244"/>
      <c r="W14" s="48">
        <v>3</v>
      </c>
      <c r="X14" s="41">
        <v>4.12</v>
      </c>
      <c r="Y14" s="39">
        <v>30.24</v>
      </c>
      <c r="Z14" s="39">
        <v>103.09</v>
      </c>
      <c r="AA14" s="39">
        <v>744.96</v>
      </c>
      <c r="AB14" s="39">
        <v>0</v>
      </c>
      <c r="AC14" s="39">
        <v>4.12</v>
      </c>
      <c r="AD14" s="39">
        <v>52.23</v>
      </c>
      <c r="AE14" s="39">
        <v>3.44</v>
      </c>
      <c r="AF14" s="39">
        <v>5.5</v>
      </c>
      <c r="AG14" s="40">
        <v>21.3</v>
      </c>
      <c r="AI14" s="242" t="s">
        <v>5</v>
      </c>
      <c r="AJ14" s="243"/>
      <c r="AK14" s="244"/>
      <c r="AL14" s="28">
        <v>3</v>
      </c>
      <c r="AM14" s="41">
        <v>0</v>
      </c>
      <c r="AN14" s="39">
        <v>114.77</v>
      </c>
      <c r="AO14" s="39">
        <v>84.53</v>
      </c>
      <c r="AP14" s="39">
        <v>598.58000000000004</v>
      </c>
      <c r="AQ14" s="39">
        <v>49.48</v>
      </c>
      <c r="AR14" s="39">
        <v>0</v>
      </c>
      <c r="AS14" s="39">
        <v>55.67</v>
      </c>
      <c r="AT14" s="39">
        <v>2.06</v>
      </c>
      <c r="AU14" s="39">
        <v>7.56</v>
      </c>
      <c r="AV14" s="40">
        <v>56.35</v>
      </c>
      <c r="AX14" s="242" t="s">
        <v>5</v>
      </c>
      <c r="AY14" s="243"/>
      <c r="AZ14" s="244"/>
      <c r="BA14" s="28">
        <v>3</v>
      </c>
      <c r="BB14" s="41">
        <v>0</v>
      </c>
      <c r="BC14" s="39">
        <v>114.77</v>
      </c>
      <c r="BD14" s="39">
        <v>84.53</v>
      </c>
      <c r="BE14" s="39">
        <v>598.58000000000004</v>
      </c>
      <c r="BF14" s="39">
        <v>49.48</v>
      </c>
      <c r="BG14" s="39">
        <v>0</v>
      </c>
      <c r="BH14" s="39">
        <v>55.67</v>
      </c>
      <c r="BI14" s="39">
        <v>2.06</v>
      </c>
      <c r="BJ14" s="39">
        <v>7.56</v>
      </c>
      <c r="BK14" s="40">
        <v>56.35</v>
      </c>
      <c r="BM14" s="242" t="s">
        <v>5</v>
      </c>
      <c r="BN14" s="243"/>
      <c r="BO14" s="244"/>
      <c r="BP14" s="28">
        <v>3</v>
      </c>
      <c r="BQ14" s="41">
        <v>0</v>
      </c>
      <c r="BR14" s="39">
        <v>114.77</v>
      </c>
      <c r="BS14" s="39">
        <v>84.53</v>
      </c>
      <c r="BT14" s="39">
        <v>598.58000000000004</v>
      </c>
      <c r="BU14" s="39">
        <v>49.48</v>
      </c>
      <c r="BV14" s="39">
        <v>0</v>
      </c>
      <c r="BW14" s="39">
        <v>55.67</v>
      </c>
      <c r="BX14" s="39">
        <v>2.06</v>
      </c>
      <c r="BY14" s="39">
        <v>7.56</v>
      </c>
      <c r="BZ14" s="40">
        <v>56.35</v>
      </c>
      <c r="CB14" s="242" t="s">
        <v>5</v>
      </c>
      <c r="CC14" s="243"/>
      <c r="CD14" s="244"/>
      <c r="CE14" s="28">
        <v>3</v>
      </c>
      <c r="CF14" s="41">
        <v>0</v>
      </c>
      <c r="CG14" s="39">
        <v>111.33</v>
      </c>
      <c r="CH14" s="39">
        <v>87.28</v>
      </c>
      <c r="CI14" s="39">
        <v>599.27</v>
      </c>
      <c r="CJ14" s="39">
        <v>49.48</v>
      </c>
      <c r="CK14" s="39">
        <v>0</v>
      </c>
      <c r="CL14" s="39">
        <v>55.67</v>
      </c>
      <c r="CM14" s="39">
        <v>2.06</v>
      </c>
      <c r="CN14" s="39">
        <v>7.56</v>
      </c>
      <c r="CO14" s="40">
        <v>56.35</v>
      </c>
      <c r="CQ14" s="242" t="s">
        <v>5</v>
      </c>
      <c r="CR14" s="243"/>
      <c r="CS14" s="244"/>
      <c r="CT14" s="28">
        <v>3</v>
      </c>
      <c r="CU14" s="41">
        <v>0</v>
      </c>
      <c r="CV14" s="39">
        <v>114.77</v>
      </c>
      <c r="CW14" s="39">
        <v>84.53</v>
      </c>
      <c r="CX14" s="39">
        <v>598.58000000000004</v>
      </c>
      <c r="CY14" s="39">
        <v>49.48</v>
      </c>
      <c r="CZ14" s="39">
        <v>0</v>
      </c>
      <c r="DA14" s="39">
        <v>55.67</v>
      </c>
      <c r="DB14" s="39">
        <v>2.06</v>
      </c>
      <c r="DC14" s="39">
        <v>7.56</v>
      </c>
      <c r="DD14" s="40">
        <v>56.35</v>
      </c>
      <c r="DF14" s="242" t="s">
        <v>5</v>
      </c>
      <c r="DG14" s="243"/>
      <c r="DH14" s="244"/>
      <c r="DI14" s="28">
        <v>3</v>
      </c>
      <c r="DJ14" s="41">
        <v>0</v>
      </c>
      <c r="DK14" s="39">
        <v>112.71</v>
      </c>
      <c r="DL14" s="39">
        <v>86.59</v>
      </c>
      <c r="DM14" s="39">
        <v>598.58000000000004</v>
      </c>
      <c r="DN14" s="39">
        <v>49.48</v>
      </c>
      <c r="DO14" s="39">
        <v>0</v>
      </c>
      <c r="DP14" s="39">
        <v>55.67</v>
      </c>
      <c r="DQ14" s="39">
        <v>2.06</v>
      </c>
      <c r="DR14" s="39">
        <v>7.56</v>
      </c>
      <c r="DS14" s="40">
        <v>56.35</v>
      </c>
    </row>
    <row r="15" spans="3:123" ht="20.100000000000001" customHeight="1">
      <c r="C15" s="252"/>
      <c r="E15" s="242" t="s">
        <v>6</v>
      </c>
      <c r="F15" s="243"/>
      <c r="G15" s="244"/>
      <c r="H15" s="28">
        <v>4</v>
      </c>
      <c r="I15" s="41">
        <v>40.619999999999997</v>
      </c>
      <c r="J15" s="39">
        <v>320.06</v>
      </c>
      <c r="K15" s="39">
        <v>125.28</v>
      </c>
      <c r="L15" s="39">
        <v>410.6</v>
      </c>
      <c r="M15" s="39">
        <v>28.87</v>
      </c>
      <c r="N15" s="39">
        <v>0</v>
      </c>
      <c r="O15" s="39">
        <v>40.130000000000003</v>
      </c>
      <c r="P15" s="39">
        <v>0.49</v>
      </c>
      <c r="Q15" s="39">
        <v>0</v>
      </c>
      <c r="R15" s="40">
        <v>2.94</v>
      </c>
      <c r="S15" s="46"/>
      <c r="T15" s="242" t="s">
        <v>6</v>
      </c>
      <c r="U15" s="243"/>
      <c r="V15" s="244"/>
      <c r="W15" s="48">
        <v>4</v>
      </c>
      <c r="X15" s="41">
        <v>40.130000000000003</v>
      </c>
      <c r="Y15" s="39">
        <v>320.06</v>
      </c>
      <c r="Z15" s="39">
        <v>122.35</v>
      </c>
      <c r="AA15" s="39">
        <v>420.88</v>
      </c>
      <c r="AB15" s="39">
        <v>33.770000000000003</v>
      </c>
      <c r="AC15" s="39">
        <v>0</v>
      </c>
      <c r="AD15" s="39">
        <v>27.41</v>
      </c>
      <c r="AE15" s="39">
        <v>0.49</v>
      </c>
      <c r="AF15" s="39">
        <v>0</v>
      </c>
      <c r="AG15" s="40">
        <v>3.92</v>
      </c>
      <c r="AI15" s="242" t="s">
        <v>6</v>
      </c>
      <c r="AJ15" s="243"/>
      <c r="AK15" s="244"/>
      <c r="AL15" s="28">
        <v>4</v>
      </c>
      <c r="AM15" s="41">
        <v>8.32</v>
      </c>
      <c r="AN15" s="39">
        <v>246.65</v>
      </c>
      <c r="AO15" s="39">
        <v>180.59</v>
      </c>
      <c r="AP15" s="39">
        <v>288.74</v>
      </c>
      <c r="AQ15" s="39">
        <v>131.65</v>
      </c>
      <c r="AR15" s="39">
        <v>20.07</v>
      </c>
      <c r="AS15" s="39">
        <v>60.68</v>
      </c>
      <c r="AT15" s="39">
        <v>0</v>
      </c>
      <c r="AU15" s="39">
        <v>0</v>
      </c>
      <c r="AV15" s="40">
        <v>32.299999999999997</v>
      </c>
      <c r="AX15" s="242" t="s">
        <v>6</v>
      </c>
      <c r="AY15" s="243"/>
      <c r="AZ15" s="244"/>
      <c r="BA15" s="28">
        <v>4</v>
      </c>
      <c r="BB15" s="41">
        <v>8.32</v>
      </c>
      <c r="BC15" s="39">
        <v>246.65</v>
      </c>
      <c r="BD15" s="39">
        <v>180.59</v>
      </c>
      <c r="BE15" s="39">
        <v>288.74</v>
      </c>
      <c r="BF15" s="39">
        <v>131.65</v>
      </c>
      <c r="BG15" s="39">
        <v>20.07</v>
      </c>
      <c r="BH15" s="39">
        <v>60.68</v>
      </c>
      <c r="BI15" s="39">
        <v>0</v>
      </c>
      <c r="BJ15" s="39">
        <v>0</v>
      </c>
      <c r="BK15" s="40">
        <v>32.299999999999997</v>
      </c>
      <c r="BM15" s="242" t="s">
        <v>6</v>
      </c>
      <c r="BN15" s="243"/>
      <c r="BO15" s="244"/>
      <c r="BP15" s="28">
        <v>4</v>
      </c>
      <c r="BQ15" s="41">
        <v>8.32</v>
      </c>
      <c r="BR15" s="39">
        <v>246.65</v>
      </c>
      <c r="BS15" s="39">
        <v>180.59</v>
      </c>
      <c r="BT15" s="39">
        <v>288.74</v>
      </c>
      <c r="BU15" s="39">
        <v>131.65</v>
      </c>
      <c r="BV15" s="39">
        <v>20.07</v>
      </c>
      <c r="BW15" s="39">
        <v>60.68</v>
      </c>
      <c r="BX15" s="39">
        <v>0</v>
      </c>
      <c r="BY15" s="39">
        <v>0</v>
      </c>
      <c r="BZ15" s="40">
        <v>32.299999999999997</v>
      </c>
      <c r="CB15" s="242" t="s">
        <v>6</v>
      </c>
      <c r="CC15" s="243"/>
      <c r="CD15" s="244"/>
      <c r="CE15" s="28">
        <v>4</v>
      </c>
      <c r="CF15" s="41">
        <v>8.32</v>
      </c>
      <c r="CG15" s="39">
        <v>246.65</v>
      </c>
      <c r="CH15" s="39">
        <v>180.59</v>
      </c>
      <c r="CI15" s="39">
        <v>288.74</v>
      </c>
      <c r="CJ15" s="39">
        <v>132.13999999999999</v>
      </c>
      <c r="CK15" s="39">
        <v>20.07</v>
      </c>
      <c r="CL15" s="39">
        <v>60.2</v>
      </c>
      <c r="CM15" s="39">
        <v>0</v>
      </c>
      <c r="CN15" s="39">
        <v>0</v>
      </c>
      <c r="CO15" s="40">
        <v>32.299999999999997</v>
      </c>
      <c r="CQ15" s="242" t="s">
        <v>6</v>
      </c>
      <c r="CR15" s="243"/>
      <c r="CS15" s="244"/>
      <c r="CT15" s="28">
        <v>4</v>
      </c>
      <c r="CU15" s="41">
        <v>8.32</v>
      </c>
      <c r="CV15" s="39">
        <v>246.65</v>
      </c>
      <c r="CW15" s="39">
        <v>180.59</v>
      </c>
      <c r="CX15" s="39">
        <v>288.74</v>
      </c>
      <c r="CY15" s="39">
        <v>131.65</v>
      </c>
      <c r="CZ15" s="39">
        <v>20.07</v>
      </c>
      <c r="DA15" s="39">
        <v>60.68</v>
      </c>
      <c r="DB15" s="39">
        <v>0</v>
      </c>
      <c r="DC15" s="39">
        <v>0</v>
      </c>
      <c r="DD15" s="40">
        <v>32.299999999999997</v>
      </c>
      <c r="DF15" s="242" t="s">
        <v>6</v>
      </c>
      <c r="DG15" s="243"/>
      <c r="DH15" s="244"/>
      <c r="DI15" s="28">
        <v>4</v>
      </c>
      <c r="DJ15" s="41">
        <v>8.32</v>
      </c>
      <c r="DK15" s="39">
        <v>246.65</v>
      </c>
      <c r="DL15" s="39">
        <v>180.59</v>
      </c>
      <c r="DM15" s="39">
        <v>288.74</v>
      </c>
      <c r="DN15" s="39">
        <v>132.13999999999999</v>
      </c>
      <c r="DO15" s="39">
        <v>20.07</v>
      </c>
      <c r="DP15" s="39">
        <v>60.2</v>
      </c>
      <c r="DQ15" s="39">
        <v>0</v>
      </c>
      <c r="DR15" s="39">
        <v>0</v>
      </c>
      <c r="DS15" s="40">
        <v>32.299999999999997</v>
      </c>
    </row>
    <row r="16" spans="3:123" ht="20.100000000000001" customHeight="1">
      <c r="C16" s="252"/>
      <c r="E16" s="242" t="s">
        <v>7</v>
      </c>
      <c r="F16" s="243"/>
      <c r="G16" s="244"/>
      <c r="H16" s="28">
        <v>5</v>
      </c>
      <c r="I16" s="41">
        <v>9.23</v>
      </c>
      <c r="J16" s="39">
        <v>27.69</v>
      </c>
      <c r="K16" s="39">
        <v>27.69</v>
      </c>
      <c r="L16" s="39">
        <v>46.14</v>
      </c>
      <c r="M16" s="39">
        <v>0</v>
      </c>
      <c r="N16" s="39">
        <v>290.7</v>
      </c>
      <c r="O16" s="39">
        <v>78.44</v>
      </c>
      <c r="P16" s="39">
        <v>36.909999999999997</v>
      </c>
      <c r="Q16" s="39">
        <v>156.88999999999999</v>
      </c>
      <c r="R16" s="40">
        <v>295.31</v>
      </c>
      <c r="S16" s="46"/>
      <c r="T16" s="242" t="s">
        <v>7</v>
      </c>
      <c r="U16" s="243"/>
      <c r="V16" s="244"/>
      <c r="W16" s="48">
        <v>5</v>
      </c>
      <c r="X16" s="41">
        <v>9.23</v>
      </c>
      <c r="Y16" s="39">
        <v>23.07</v>
      </c>
      <c r="Z16" s="39">
        <v>36.909999999999997</v>
      </c>
      <c r="AA16" s="39">
        <v>36.909999999999997</v>
      </c>
      <c r="AB16" s="39">
        <v>0</v>
      </c>
      <c r="AC16" s="39">
        <v>295.31</v>
      </c>
      <c r="AD16" s="39">
        <v>78.44</v>
      </c>
      <c r="AE16" s="39">
        <v>36.909999999999997</v>
      </c>
      <c r="AF16" s="39">
        <v>156.88999999999999</v>
      </c>
      <c r="AG16" s="40">
        <v>295.31</v>
      </c>
      <c r="AI16" s="242" t="s">
        <v>7</v>
      </c>
      <c r="AJ16" s="243"/>
      <c r="AK16" s="244"/>
      <c r="AL16" s="28">
        <v>5</v>
      </c>
      <c r="AM16" s="41">
        <v>9.23</v>
      </c>
      <c r="AN16" s="39">
        <v>221.49</v>
      </c>
      <c r="AO16" s="39">
        <v>124.59</v>
      </c>
      <c r="AP16" s="39">
        <v>124.59</v>
      </c>
      <c r="AQ16" s="39">
        <v>13.84</v>
      </c>
      <c r="AR16" s="39">
        <v>230.71</v>
      </c>
      <c r="AS16" s="39">
        <v>32.299999999999997</v>
      </c>
      <c r="AT16" s="39">
        <v>9.23</v>
      </c>
      <c r="AU16" s="39">
        <v>36.909999999999997</v>
      </c>
      <c r="AV16" s="40">
        <v>166.11</v>
      </c>
      <c r="AX16" s="242" t="s">
        <v>7</v>
      </c>
      <c r="AY16" s="243"/>
      <c r="AZ16" s="244"/>
      <c r="BA16" s="28">
        <v>5</v>
      </c>
      <c r="BB16" s="41">
        <v>9.23</v>
      </c>
      <c r="BC16" s="39">
        <v>221.49</v>
      </c>
      <c r="BD16" s="39">
        <v>124.59</v>
      </c>
      <c r="BE16" s="39">
        <v>124.59</v>
      </c>
      <c r="BF16" s="39">
        <v>13.84</v>
      </c>
      <c r="BG16" s="39">
        <v>230.71</v>
      </c>
      <c r="BH16" s="39">
        <v>32.299999999999997</v>
      </c>
      <c r="BI16" s="39">
        <v>9.23</v>
      </c>
      <c r="BJ16" s="39">
        <v>36.909999999999997</v>
      </c>
      <c r="BK16" s="40">
        <v>166.11</v>
      </c>
      <c r="BM16" s="242" t="s">
        <v>7</v>
      </c>
      <c r="BN16" s="243"/>
      <c r="BO16" s="244"/>
      <c r="BP16" s="28">
        <v>5</v>
      </c>
      <c r="BQ16" s="41">
        <v>9.23</v>
      </c>
      <c r="BR16" s="39">
        <v>221.49</v>
      </c>
      <c r="BS16" s="39">
        <v>124.59</v>
      </c>
      <c r="BT16" s="39">
        <v>124.59</v>
      </c>
      <c r="BU16" s="39">
        <v>13.84</v>
      </c>
      <c r="BV16" s="39">
        <v>230.71</v>
      </c>
      <c r="BW16" s="39">
        <v>32.299999999999997</v>
      </c>
      <c r="BX16" s="39">
        <v>9.23</v>
      </c>
      <c r="BY16" s="39">
        <v>36.909999999999997</v>
      </c>
      <c r="BZ16" s="40">
        <v>166.11</v>
      </c>
      <c r="CB16" s="242" t="s">
        <v>7</v>
      </c>
      <c r="CC16" s="243"/>
      <c r="CD16" s="244"/>
      <c r="CE16" s="28">
        <v>5</v>
      </c>
      <c r="CF16" s="41">
        <v>9.23</v>
      </c>
      <c r="CG16" s="39">
        <v>221.49</v>
      </c>
      <c r="CH16" s="39">
        <v>124.59</v>
      </c>
      <c r="CI16" s="39">
        <v>124.59</v>
      </c>
      <c r="CJ16" s="39">
        <v>13.84</v>
      </c>
      <c r="CK16" s="39">
        <v>230.71</v>
      </c>
      <c r="CL16" s="39">
        <v>32.299999999999997</v>
      </c>
      <c r="CM16" s="39">
        <v>9.23</v>
      </c>
      <c r="CN16" s="39">
        <v>36.909999999999997</v>
      </c>
      <c r="CO16" s="40">
        <v>166.11</v>
      </c>
      <c r="CQ16" s="242" t="s">
        <v>7</v>
      </c>
      <c r="CR16" s="243"/>
      <c r="CS16" s="244"/>
      <c r="CT16" s="28">
        <v>5</v>
      </c>
      <c r="CU16" s="41">
        <v>9.23</v>
      </c>
      <c r="CV16" s="39">
        <v>221.49</v>
      </c>
      <c r="CW16" s="39">
        <v>124.59</v>
      </c>
      <c r="CX16" s="39">
        <v>124.59</v>
      </c>
      <c r="CY16" s="39">
        <v>13.84</v>
      </c>
      <c r="CZ16" s="39">
        <v>230.71</v>
      </c>
      <c r="DA16" s="39">
        <v>32.299999999999997</v>
      </c>
      <c r="DB16" s="39">
        <v>9.23</v>
      </c>
      <c r="DC16" s="39">
        <v>36.909999999999997</v>
      </c>
      <c r="DD16" s="40">
        <v>166.11</v>
      </c>
      <c r="DF16" s="242" t="s">
        <v>7</v>
      </c>
      <c r="DG16" s="243"/>
      <c r="DH16" s="244"/>
      <c r="DI16" s="28">
        <v>5</v>
      </c>
      <c r="DJ16" s="41">
        <v>9.23</v>
      </c>
      <c r="DK16" s="39">
        <v>221.49</v>
      </c>
      <c r="DL16" s="39">
        <v>124.59</v>
      </c>
      <c r="DM16" s="39">
        <v>124.59</v>
      </c>
      <c r="DN16" s="39">
        <v>13.84</v>
      </c>
      <c r="DO16" s="39">
        <v>230.71</v>
      </c>
      <c r="DP16" s="39">
        <v>32.299999999999997</v>
      </c>
      <c r="DQ16" s="39">
        <v>9.23</v>
      </c>
      <c r="DR16" s="39">
        <v>36.909999999999997</v>
      </c>
      <c r="DS16" s="40">
        <v>166.11</v>
      </c>
    </row>
    <row r="17" spans="3:123" ht="20.100000000000001" customHeight="1">
      <c r="C17" s="252"/>
      <c r="E17" s="242" t="s">
        <v>8</v>
      </c>
      <c r="F17" s="243"/>
      <c r="G17" s="244"/>
      <c r="H17" s="28">
        <v>6</v>
      </c>
      <c r="I17" s="41">
        <v>2.69</v>
      </c>
      <c r="J17" s="39">
        <v>29.61</v>
      </c>
      <c r="K17" s="39">
        <v>32.299999999999997</v>
      </c>
      <c r="L17" s="39">
        <v>183.03</v>
      </c>
      <c r="M17" s="39">
        <v>5.38</v>
      </c>
      <c r="N17" s="39">
        <v>13.46</v>
      </c>
      <c r="O17" s="39">
        <v>578.71</v>
      </c>
      <c r="P17" s="39">
        <v>13.46</v>
      </c>
      <c r="Q17" s="39">
        <v>8.08</v>
      </c>
      <c r="R17" s="40">
        <v>102.28</v>
      </c>
      <c r="S17" s="46"/>
      <c r="T17" s="242" t="s">
        <v>8</v>
      </c>
      <c r="U17" s="243"/>
      <c r="V17" s="244"/>
      <c r="W17" s="48">
        <v>6</v>
      </c>
      <c r="X17" s="41">
        <v>0</v>
      </c>
      <c r="Y17" s="39">
        <v>34.99</v>
      </c>
      <c r="Z17" s="39">
        <v>24.23</v>
      </c>
      <c r="AA17" s="39">
        <v>185.73</v>
      </c>
      <c r="AB17" s="39">
        <v>5.38</v>
      </c>
      <c r="AC17" s="39">
        <v>16.149999999999999</v>
      </c>
      <c r="AD17" s="39">
        <v>573.33000000000004</v>
      </c>
      <c r="AE17" s="39">
        <v>13.46</v>
      </c>
      <c r="AF17" s="39">
        <v>8.08</v>
      </c>
      <c r="AG17" s="40">
        <v>107.67</v>
      </c>
      <c r="AI17" s="242" t="s">
        <v>8</v>
      </c>
      <c r="AJ17" s="243"/>
      <c r="AK17" s="244"/>
      <c r="AL17" s="28">
        <v>6</v>
      </c>
      <c r="AM17" s="41">
        <v>0</v>
      </c>
      <c r="AN17" s="39">
        <v>91.52</v>
      </c>
      <c r="AO17" s="39">
        <v>110.36</v>
      </c>
      <c r="AP17" s="39">
        <v>183.03</v>
      </c>
      <c r="AQ17" s="39">
        <v>8.08</v>
      </c>
      <c r="AR17" s="39">
        <v>0</v>
      </c>
      <c r="AS17" s="39">
        <v>422.59</v>
      </c>
      <c r="AT17" s="39">
        <v>37.68</v>
      </c>
      <c r="AU17" s="39">
        <v>8.08</v>
      </c>
      <c r="AV17" s="40">
        <v>107.67</v>
      </c>
      <c r="AX17" s="242" t="s">
        <v>8</v>
      </c>
      <c r="AY17" s="243"/>
      <c r="AZ17" s="244"/>
      <c r="BA17" s="28">
        <v>6</v>
      </c>
      <c r="BB17" s="41">
        <v>0</v>
      </c>
      <c r="BC17" s="39">
        <v>91.52</v>
      </c>
      <c r="BD17" s="39">
        <v>110.36</v>
      </c>
      <c r="BE17" s="39">
        <v>183.03</v>
      </c>
      <c r="BF17" s="39">
        <v>8.08</v>
      </c>
      <c r="BG17" s="39">
        <v>0</v>
      </c>
      <c r="BH17" s="39">
        <v>422.59</v>
      </c>
      <c r="BI17" s="39">
        <v>37.68</v>
      </c>
      <c r="BJ17" s="39">
        <v>8.08</v>
      </c>
      <c r="BK17" s="40">
        <v>107.67</v>
      </c>
      <c r="BM17" s="242" t="s">
        <v>8</v>
      </c>
      <c r="BN17" s="243"/>
      <c r="BO17" s="244"/>
      <c r="BP17" s="28">
        <v>6</v>
      </c>
      <c r="BQ17" s="41">
        <v>0</v>
      </c>
      <c r="BR17" s="39">
        <v>91.52</v>
      </c>
      <c r="BS17" s="39">
        <v>110.36</v>
      </c>
      <c r="BT17" s="39">
        <v>183.03</v>
      </c>
      <c r="BU17" s="39">
        <v>8.08</v>
      </c>
      <c r="BV17" s="39">
        <v>0</v>
      </c>
      <c r="BW17" s="39">
        <v>422.59</v>
      </c>
      <c r="BX17" s="39">
        <v>37.68</v>
      </c>
      <c r="BY17" s="39">
        <v>8.08</v>
      </c>
      <c r="BZ17" s="40">
        <v>107.67</v>
      </c>
      <c r="CB17" s="242" t="s">
        <v>8</v>
      </c>
      <c r="CC17" s="243"/>
      <c r="CD17" s="244"/>
      <c r="CE17" s="28">
        <v>6</v>
      </c>
      <c r="CF17" s="41">
        <v>0</v>
      </c>
      <c r="CG17" s="39">
        <v>91.52</v>
      </c>
      <c r="CH17" s="39">
        <v>110.36</v>
      </c>
      <c r="CI17" s="39">
        <v>183.03</v>
      </c>
      <c r="CJ17" s="39">
        <v>8.08</v>
      </c>
      <c r="CK17" s="39">
        <v>0</v>
      </c>
      <c r="CL17" s="39">
        <v>422.59</v>
      </c>
      <c r="CM17" s="39">
        <v>37.68</v>
      </c>
      <c r="CN17" s="39">
        <v>8.08</v>
      </c>
      <c r="CO17" s="40">
        <v>107.67</v>
      </c>
      <c r="CQ17" s="242" t="s">
        <v>8</v>
      </c>
      <c r="CR17" s="243"/>
      <c r="CS17" s="244"/>
      <c r="CT17" s="28">
        <v>6</v>
      </c>
      <c r="CU17" s="41">
        <v>0</v>
      </c>
      <c r="CV17" s="39">
        <v>91.52</v>
      </c>
      <c r="CW17" s="39">
        <v>110.36</v>
      </c>
      <c r="CX17" s="39">
        <v>183.03</v>
      </c>
      <c r="CY17" s="39">
        <v>8.08</v>
      </c>
      <c r="CZ17" s="39">
        <v>0</v>
      </c>
      <c r="DA17" s="39">
        <v>422.59</v>
      </c>
      <c r="DB17" s="39">
        <v>37.68</v>
      </c>
      <c r="DC17" s="39">
        <v>8.08</v>
      </c>
      <c r="DD17" s="40">
        <v>107.67</v>
      </c>
      <c r="DF17" s="242" t="s">
        <v>8</v>
      </c>
      <c r="DG17" s="243"/>
      <c r="DH17" s="244"/>
      <c r="DI17" s="28">
        <v>6</v>
      </c>
      <c r="DJ17" s="41">
        <v>0</v>
      </c>
      <c r="DK17" s="39">
        <v>91.52</v>
      </c>
      <c r="DL17" s="39">
        <v>110.36</v>
      </c>
      <c r="DM17" s="39">
        <v>183.03</v>
      </c>
      <c r="DN17" s="39">
        <v>8.08</v>
      </c>
      <c r="DO17" s="39">
        <v>0</v>
      </c>
      <c r="DP17" s="39">
        <v>422.59</v>
      </c>
      <c r="DQ17" s="39">
        <v>37.68</v>
      </c>
      <c r="DR17" s="39">
        <v>8.08</v>
      </c>
      <c r="DS17" s="40">
        <v>107.67</v>
      </c>
    </row>
    <row r="18" spans="3:123" ht="20.100000000000001" customHeight="1">
      <c r="C18" s="252"/>
      <c r="E18" s="242" t="s">
        <v>9</v>
      </c>
      <c r="F18" s="243"/>
      <c r="G18" s="244"/>
      <c r="H18" s="28">
        <v>7</v>
      </c>
      <c r="I18" s="41">
        <v>16.149999999999999</v>
      </c>
      <c r="J18" s="39">
        <v>68.64</v>
      </c>
      <c r="K18" s="39">
        <v>24.22</v>
      </c>
      <c r="L18" s="39">
        <v>24.23</v>
      </c>
      <c r="M18" s="39">
        <v>8.07</v>
      </c>
      <c r="N18" s="39">
        <v>24.23</v>
      </c>
      <c r="O18" s="39">
        <v>173.61</v>
      </c>
      <c r="P18" s="39">
        <v>327.04000000000002</v>
      </c>
      <c r="Q18" s="39">
        <v>109.01</v>
      </c>
      <c r="R18" s="40">
        <v>193.8</v>
      </c>
      <c r="S18" s="46"/>
      <c r="T18" s="242" t="s">
        <v>9</v>
      </c>
      <c r="U18" s="243"/>
      <c r="V18" s="244"/>
      <c r="W18" s="48">
        <v>7</v>
      </c>
      <c r="X18" s="41">
        <v>16.149999999999999</v>
      </c>
      <c r="Y18" s="39">
        <v>68.64</v>
      </c>
      <c r="Z18" s="39">
        <v>24.23</v>
      </c>
      <c r="AA18" s="39">
        <v>28.26</v>
      </c>
      <c r="AB18" s="39">
        <v>8.07</v>
      </c>
      <c r="AC18" s="39">
        <v>24.23</v>
      </c>
      <c r="AD18" s="39">
        <v>169.57</v>
      </c>
      <c r="AE18" s="39">
        <v>347.23</v>
      </c>
      <c r="AF18" s="39">
        <v>104.97</v>
      </c>
      <c r="AG18" s="40">
        <v>177.65</v>
      </c>
      <c r="AI18" s="242" t="s">
        <v>9</v>
      </c>
      <c r="AJ18" s="243"/>
      <c r="AK18" s="244"/>
      <c r="AL18" s="28">
        <v>7</v>
      </c>
      <c r="AM18" s="41">
        <v>0</v>
      </c>
      <c r="AN18" s="39">
        <v>282.63</v>
      </c>
      <c r="AO18" s="39">
        <v>84.79</v>
      </c>
      <c r="AP18" s="39">
        <v>230.14</v>
      </c>
      <c r="AQ18" s="39">
        <v>36.340000000000003</v>
      </c>
      <c r="AR18" s="39">
        <v>0</v>
      </c>
      <c r="AS18" s="39">
        <v>0</v>
      </c>
      <c r="AT18" s="39">
        <v>262.44</v>
      </c>
      <c r="AU18" s="39">
        <v>0</v>
      </c>
      <c r="AV18" s="40">
        <v>72.67</v>
      </c>
      <c r="AX18" s="242" t="s">
        <v>9</v>
      </c>
      <c r="AY18" s="243"/>
      <c r="AZ18" s="244"/>
      <c r="BA18" s="28">
        <v>7</v>
      </c>
      <c r="BB18" s="41">
        <v>0</v>
      </c>
      <c r="BC18" s="39">
        <v>282.63</v>
      </c>
      <c r="BD18" s="39">
        <v>84.79</v>
      </c>
      <c r="BE18" s="39">
        <v>230.14</v>
      </c>
      <c r="BF18" s="39">
        <v>36.340000000000003</v>
      </c>
      <c r="BG18" s="39">
        <v>0</v>
      </c>
      <c r="BH18" s="39">
        <v>0</v>
      </c>
      <c r="BI18" s="39">
        <v>262.44</v>
      </c>
      <c r="BJ18" s="39">
        <v>0</v>
      </c>
      <c r="BK18" s="40">
        <v>72.67</v>
      </c>
      <c r="BM18" s="242" t="s">
        <v>9</v>
      </c>
      <c r="BN18" s="243"/>
      <c r="BO18" s="244"/>
      <c r="BP18" s="28">
        <v>7</v>
      </c>
      <c r="BQ18" s="41">
        <v>0</v>
      </c>
      <c r="BR18" s="39">
        <v>282.63</v>
      </c>
      <c r="BS18" s="39">
        <v>84.79</v>
      </c>
      <c r="BT18" s="39">
        <v>230.14</v>
      </c>
      <c r="BU18" s="39">
        <v>36.340000000000003</v>
      </c>
      <c r="BV18" s="39">
        <v>0</v>
      </c>
      <c r="BW18" s="39">
        <v>0</v>
      </c>
      <c r="BX18" s="39">
        <v>262.44</v>
      </c>
      <c r="BY18" s="39">
        <v>0</v>
      </c>
      <c r="BZ18" s="40">
        <v>72.67</v>
      </c>
      <c r="CB18" s="242" t="s">
        <v>9</v>
      </c>
      <c r="CC18" s="243"/>
      <c r="CD18" s="244"/>
      <c r="CE18" s="28">
        <v>7</v>
      </c>
      <c r="CF18" s="41">
        <v>0</v>
      </c>
      <c r="CG18" s="39">
        <v>282.63</v>
      </c>
      <c r="CH18" s="39">
        <v>84.79</v>
      </c>
      <c r="CI18" s="39">
        <v>230.14</v>
      </c>
      <c r="CJ18" s="39">
        <v>36.340000000000003</v>
      </c>
      <c r="CK18" s="39">
        <v>0</v>
      </c>
      <c r="CL18" s="39">
        <v>0</v>
      </c>
      <c r="CM18" s="39">
        <v>262.44</v>
      </c>
      <c r="CN18" s="39">
        <v>0</v>
      </c>
      <c r="CO18" s="40">
        <v>72.67</v>
      </c>
      <c r="CQ18" s="242" t="s">
        <v>9</v>
      </c>
      <c r="CR18" s="243"/>
      <c r="CS18" s="244"/>
      <c r="CT18" s="28">
        <v>7</v>
      </c>
      <c r="CU18" s="41">
        <v>0</v>
      </c>
      <c r="CV18" s="39">
        <v>282.63</v>
      </c>
      <c r="CW18" s="39">
        <v>84.79</v>
      </c>
      <c r="CX18" s="39">
        <v>230.14</v>
      </c>
      <c r="CY18" s="39">
        <v>36.340000000000003</v>
      </c>
      <c r="CZ18" s="39">
        <v>0</v>
      </c>
      <c r="DA18" s="39">
        <v>0</v>
      </c>
      <c r="DB18" s="39">
        <v>262.44</v>
      </c>
      <c r="DC18" s="39">
        <v>0</v>
      </c>
      <c r="DD18" s="40">
        <v>72.67</v>
      </c>
      <c r="DF18" s="242" t="s">
        <v>9</v>
      </c>
      <c r="DG18" s="243"/>
      <c r="DH18" s="244"/>
      <c r="DI18" s="28">
        <v>7</v>
      </c>
      <c r="DJ18" s="41">
        <v>0</v>
      </c>
      <c r="DK18" s="39">
        <v>282.63</v>
      </c>
      <c r="DL18" s="39">
        <v>84.79</v>
      </c>
      <c r="DM18" s="39">
        <v>230.14</v>
      </c>
      <c r="DN18" s="39">
        <v>36.340000000000003</v>
      </c>
      <c r="DO18" s="39">
        <v>0</v>
      </c>
      <c r="DP18" s="39">
        <v>0</v>
      </c>
      <c r="DQ18" s="39">
        <v>262.44</v>
      </c>
      <c r="DR18" s="39">
        <v>0</v>
      </c>
      <c r="DS18" s="40">
        <v>72.67</v>
      </c>
    </row>
    <row r="19" spans="3:123" ht="20.100000000000001" customHeight="1">
      <c r="C19" s="252"/>
      <c r="E19" s="242" t="s">
        <v>10</v>
      </c>
      <c r="F19" s="243"/>
      <c r="G19" s="244"/>
      <c r="H19" s="28">
        <v>8</v>
      </c>
      <c r="I19" s="41">
        <v>17.940000000000001</v>
      </c>
      <c r="J19" s="39">
        <v>53.83</v>
      </c>
      <c r="K19" s="39">
        <v>23.33</v>
      </c>
      <c r="L19" s="39">
        <v>107.67</v>
      </c>
      <c r="M19" s="39">
        <v>0</v>
      </c>
      <c r="N19" s="39">
        <v>28.71</v>
      </c>
      <c r="O19" s="39">
        <v>102.28</v>
      </c>
      <c r="P19" s="39">
        <v>21.53</v>
      </c>
      <c r="Q19" s="39">
        <v>455.79</v>
      </c>
      <c r="R19" s="40">
        <v>157.91</v>
      </c>
      <c r="S19" s="46"/>
      <c r="T19" s="242" t="s">
        <v>10</v>
      </c>
      <c r="U19" s="243"/>
      <c r="V19" s="244"/>
      <c r="W19" s="48">
        <v>8</v>
      </c>
      <c r="X19" s="41">
        <v>10.77</v>
      </c>
      <c r="Y19" s="39">
        <v>46.66</v>
      </c>
      <c r="Z19" s="39">
        <v>34.090000000000003</v>
      </c>
      <c r="AA19" s="39">
        <v>114.84</v>
      </c>
      <c r="AB19" s="39">
        <v>0</v>
      </c>
      <c r="AC19" s="39">
        <v>19.739999999999998</v>
      </c>
      <c r="AD19" s="39">
        <v>93.31</v>
      </c>
      <c r="AE19" s="39">
        <v>25.12</v>
      </c>
      <c r="AF19" s="39">
        <v>462.97</v>
      </c>
      <c r="AG19" s="40">
        <v>161.5</v>
      </c>
      <c r="AI19" s="242" t="s">
        <v>10</v>
      </c>
      <c r="AJ19" s="243"/>
      <c r="AK19" s="244"/>
      <c r="AL19" s="28">
        <v>8</v>
      </c>
      <c r="AM19" s="41">
        <v>0</v>
      </c>
      <c r="AN19" s="39">
        <v>321.20999999999998</v>
      </c>
      <c r="AO19" s="39">
        <v>116.64</v>
      </c>
      <c r="AP19" s="39">
        <v>159.71</v>
      </c>
      <c r="AQ19" s="39">
        <v>10.77</v>
      </c>
      <c r="AR19" s="39">
        <v>0</v>
      </c>
      <c r="AS19" s="39">
        <v>57.42</v>
      </c>
      <c r="AT19" s="39">
        <v>0</v>
      </c>
      <c r="AU19" s="39">
        <v>215.33</v>
      </c>
      <c r="AV19" s="40">
        <v>87.93</v>
      </c>
      <c r="AX19" s="242" t="s">
        <v>10</v>
      </c>
      <c r="AY19" s="243"/>
      <c r="AZ19" s="244"/>
      <c r="BA19" s="28">
        <v>8</v>
      </c>
      <c r="BB19" s="41">
        <v>0</v>
      </c>
      <c r="BC19" s="39">
        <v>321.20999999999998</v>
      </c>
      <c r="BD19" s="39">
        <v>116.64</v>
      </c>
      <c r="BE19" s="39">
        <v>159.71</v>
      </c>
      <c r="BF19" s="39">
        <v>10.77</v>
      </c>
      <c r="BG19" s="39">
        <v>0</v>
      </c>
      <c r="BH19" s="39">
        <v>57.42</v>
      </c>
      <c r="BI19" s="39">
        <v>0</v>
      </c>
      <c r="BJ19" s="39">
        <v>215.33</v>
      </c>
      <c r="BK19" s="40">
        <v>87.93</v>
      </c>
      <c r="BM19" s="242" t="s">
        <v>10</v>
      </c>
      <c r="BN19" s="243"/>
      <c r="BO19" s="244"/>
      <c r="BP19" s="28">
        <v>8</v>
      </c>
      <c r="BQ19" s="41">
        <v>0</v>
      </c>
      <c r="BR19" s="39">
        <v>321.20999999999998</v>
      </c>
      <c r="BS19" s="39">
        <v>116.64</v>
      </c>
      <c r="BT19" s="39">
        <v>159.71</v>
      </c>
      <c r="BU19" s="39">
        <v>10.77</v>
      </c>
      <c r="BV19" s="39">
        <v>0</v>
      </c>
      <c r="BW19" s="39">
        <v>57.42</v>
      </c>
      <c r="BX19" s="39">
        <v>0</v>
      </c>
      <c r="BY19" s="39">
        <v>215.33</v>
      </c>
      <c r="BZ19" s="40">
        <v>87.93</v>
      </c>
      <c r="CB19" s="242" t="s">
        <v>10</v>
      </c>
      <c r="CC19" s="243"/>
      <c r="CD19" s="244"/>
      <c r="CE19" s="28">
        <v>8</v>
      </c>
      <c r="CF19" s="41">
        <v>0</v>
      </c>
      <c r="CG19" s="39">
        <v>321.20999999999998</v>
      </c>
      <c r="CH19" s="39">
        <v>116.64</v>
      </c>
      <c r="CI19" s="39">
        <v>159.71</v>
      </c>
      <c r="CJ19" s="39">
        <v>10.77</v>
      </c>
      <c r="CK19" s="39">
        <v>0</v>
      </c>
      <c r="CL19" s="39">
        <v>57.42</v>
      </c>
      <c r="CM19" s="39">
        <v>0</v>
      </c>
      <c r="CN19" s="39">
        <v>215.33</v>
      </c>
      <c r="CO19" s="40">
        <v>87.93</v>
      </c>
      <c r="CQ19" s="242" t="s">
        <v>10</v>
      </c>
      <c r="CR19" s="243"/>
      <c r="CS19" s="244"/>
      <c r="CT19" s="28">
        <v>8</v>
      </c>
      <c r="CU19" s="41">
        <v>0</v>
      </c>
      <c r="CV19" s="39">
        <v>321.20999999999998</v>
      </c>
      <c r="CW19" s="39">
        <v>116.64</v>
      </c>
      <c r="CX19" s="39">
        <v>159.71</v>
      </c>
      <c r="CY19" s="39">
        <v>10.77</v>
      </c>
      <c r="CZ19" s="39">
        <v>0</v>
      </c>
      <c r="DA19" s="39">
        <v>57.42</v>
      </c>
      <c r="DB19" s="39">
        <v>0</v>
      </c>
      <c r="DC19" s="39">
        <v>215.33</v>
      </c>
      <c r="DD19" s="40">
        <v>87.93</v>
      </c>
      <c r="DF19" s="242" t="s">
        <v>10</v>
      </c>
      <c r="DG19" s="243"/>
      <c r="DH19" s="244"/>
      <c r="DI19" s="28">
        <v>8</v>
      </c>
      <c r="DJ19" s="41">
        <v>0</v>
      </c>
      <c r="DK19" s="39">
        <v>321.20999999999998</v>
      </c>
      <c r="DL19" s="39">
        <v>116.64</v>
      </c>
      <c r="DM19" s="39">
        <v>159.71</v>
      </c>
      <c r="DN19" s="39">
        <v>10.77</v>
      </c>
      <c r="DO19" s="39">
        <v>0</v>
      </c>
      <c r="DP19" s="39">
        <v>57.42</v>
      </c>
      <c r="DQ19" s="39">
        <v>0</v>
      </c>
      <c r="DR19" s="39">
        <v>215.33</v>
      </c>
      <c r="DS19" s="40">
        <v>87.93</v>
      </c>
    </row>
    <row r="20" spans="3:123" ht="20.100000000000001" customHeight="1" thickBot="1">
      <c r="C20" s="253"/>
      <c r="E20" s="239" t="s">
        <v>11</v>
      </c>
      <c r="F20" s="240"/>
      <c r="G20" s="241"/>
      <c r="H20" s="29">
        <v>9</v>
      </c>
      <c r="I20" s="42">
        <v>14.36</v>
      </c>
      <c r="J20" s="43">
        <v>35.89</v>
      </c>
      <c r="K20" s="43">
        <v>46.66</v>
      </c>
      <c r="L20" s="43">
        <v>68.19</v>
      </c>
      <c r="M20" s="43">
        <v>10.77</v>
      </c>
      <c r="N20" s="43">
        <v>17.940000000000001</v>
      </c>
      <c r="O20" s="43">
        <v>96.9</v>
      </c>
      <c r="P20" s="43">
        <v>17.940000000000001</v>
      </c>
      <c r="Q20" s="43">
        <v>64.599999999999994</v>
      </c>
      <c r="R20" s="45">
        <v>595.76</v>
      </c>
      <c r="S20" s="46"/>
      <c r="T20" s="239" t="s">
        <v>11</v>
      </c>
      <c r="U20" s="240"/>
      <c r="V20" s="241"/>
      <c r="W20" s="49">
        <v>9</v>
      </c>
      <c r="X20" s="42">
        <v>10.77</v>
      </c>
      <c r="Y20" s="43">
        <v>39.479999999999997</v>
      </c>
      <c r="Z20" s="43">
        <v>46.66</v>
      </c>
      <c r="AA20" s="43">
        <v>64.599999999999994</v>
      </c>
      <c r="AB20" s="43">
        <v>3.59</v>
      </c>
      <c r="AC20" s="43">
        <v>10.77</v>
      </c>
      <c r="AD20" s="43">
        <v>89.72</v>
      </c>
      <c r="AE20" s="43">
        <v>14.36</v>
      </c>
      <c r="AF20" s="43">
        <v>61.01</v>
      </c>
      <c r="AG20" s="45">
        <v>628.05999999999995</v>
      </c>
      <c r="AI20" s="239" t="s">
        <v>11</v>
      </c>
      <c r="AJ20" s="240"/>
      <c r="AK20" s="241"/>
      <c r="AL20" s="29">
        <v>9</v>
      </c>
      <c r="AM20" s="42">
        <v>0</v>
      </c>
      <c r="AN20" s="43">
        <v>143.56</v>
      </c>
      <c r="AO20" s="43">
        <v>35.89</v>
      </c>
      <c r="AP20" s="43">
        <v>68.19</v>
      </c>
      <c r="AQ20" s="43">
        <v>0</v>
      </c>
      <c r="AR20" s="43">
        <v>0</v>
      </c>
      <c r="AS20" s="43">
        <v>7.18</v>
      </c>
      <c r="AT20" s="43">
        <v>0</v>
      </c>
      <c r="AU20" s="43">
        <v>17.940000000000001</v>
      </c>
      <c r="AV20" s="45">
        <v>696.24</v>
      </c>
      <c r="AX20" s="239" t="s">
        <v>11</v>
      </c>
      <c r="AY20" s="240"/>
      <c r="AZ20" s="241"/>
      <c r="BA20" s="29">
        <v>9</v>
      </c>
      <c r="BB20" s="42">
        <v>0</v>
      </c>
      <c r="BC20" s="43">
        <v>143.56</v>
      </c>
      <c r="BD20" s="43">
        <v>35.89</v>
      </c>
      <c r="BE20" s="43">
        <v>68.19</v>
      </c>
      <c r="BF20" s="43">
        <v>0</v>
      </c>
      <c r="BG20" s="43">
        <v>0</v>
      </c>
      <c r="BH20" s="43">
        <v>7.18</v>
      </c>
      <c r="BI20" s="43">
        <v>0</v>
      </c>
      <c r="BJ20" s="43">
        <v>17.940000000000001</v>
      </c>
      <c r="BK20" s="45">
        <v>696.24</v>
      </c>
      <c r="BM20" s="239" t="s">
        <v>11</v>
      </c>
      <c r="BN20" s="240"/>
      <c r="BO20" s="241"/>
      <c r="BP20" s="29">
        <v>9</v>
      </c>
      <c r="BQ20" s="42">
        <v>0</v>
      </c>
      <c r="BR20" s="43">
        <v>143.56</v>
      </c>
      <c r="BS20" s="43">
        <v>35.89</v>
      </c>
      <c r="BT20" s="43">
        <v>68.19</v>
      </c>
      <c r="BU20" s="43">
        <v>0</v>
      </c>
      <c r="BV20" s="43">
        <v>0</v>
      </c>
      <c r="BW20" s="43">
        <v>7.18</v>
      </c>
      <c r="BX20" s="43">
        <v>0</v>
      </c>
      <c r="BY20" s="43">
        <v>17.940000000000001</v>
      </c>
      <c r="BZ20" s="45">
        <v>696.24</v>
      </c>
      <c r="CB20" s="239" t="s">
        <v>11</v>
      </c>
      <c r="CC20" s="240"/>
      <c r="CD20" s="241"/>
      <c r="CE20" s="29">
        <v>9</v>
      </c>
      <c r="CF20" s="42">
        <v>0</v>
      </c>
      <c r="CG20" s="43">
        <v>143.56</v>
      </c>
      <c r="CH20" s="43">
        <v>35.89</v>
      </c>
      <c r="CI20" s="43">
        <v>68.19</v>
      </c>
      <c r="CJ20" s="43">
        <v>0</v>
      </c>
      <c r="CK20" s="43">
        <v>0</v>
      </c>
      <c r="CL20" s="43">
        <v>7.18</v>
      </c>
      <c r="CM20" s="43">
        <v>0</v>
      </c>
      <c r="CN20" s="43">
        <v>17.940000000000001</v>
      </c>
      <c r="CO20" s="45">
        <v>696.24</v>
      </c>
      <c r="CQ20" s="239" t="s">
        <v>11</v>
      </c>
      <c r="CR20" s="240"/>
      <c r="CS20" s="241"/>
      <c r="CT20" s="29">
        <v>9</v>
      </c>
      <c r="CU20" s="42">
        <v>0</v>
      </c>
      <c r="CV20" s="43">
        <v>143.56</v>
      </c>
      <c r="CW20" s="43">
        <v>35.89</v>
      </c>
      <c r="CX20" s="43">
        <v>68.19</v>
      </c>
      <c r="CY20" s="43">
        <v>0</v>
      </c>
      <c r="CZ20" s="43">
        <v>0</v>
      </c>
      <c r="DA20" s="43">
        <v>7.18</v>
      </c>
      <c r="DB20" s="43">
        <v>0</v>
      </c>
      <c r="DC20" s="43">
        <v>17.940000000000001</v>
      </c>
      <c r="DD20" s="45">
        <v>696.24</v>
      </c>
      <c r="DF20" s="239" t="s">
        <v>11</v>
      </c>
      <c r="DG20" s="240"/>
      <c r="DH20" s="241"/>
      <c r="DI20" s="29">
        <v>9</v>
      </c>
      <c r="DJ20" s="42">
        <v>0</v>
      </c>
      <c r="DK20" s="43">
        <v>143.56</v>
      </c>
      <c r="DL20" s="43">
        <v>35.89</v>
      </c>
      <c r="DM20" s="43">
        <v>68.19</v>
      </c>
      <c r="DN20" s="43">
        <v>0</v>
      </c>
      <c r="DO20" s="43">
        <v>0</v>
      </c>
      <c r="DP20" s="43">
        <v>7.18</v>
      </c>
      <c r="DQ20" s="43">
        <v>0</v>
      </c>
      <c r="DR20" s="43">
        <v>17.940000000000001</v>
      </c>
      <c r="DS20" s="45">
        <v>696.24</v>
      </c>
    </row>
    <row r="21" spans="3:123" ht="15.75" thickBot="1"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</row>
    <row r="22" spans="3:123" ht="137.25" thickBot="1">
      <c r="C22" s="251" t="s">
        <v>24</v>
      </c>
      <c r="E22" s="3"/>
      <c r="F22" s="25"/>
      <c r="G22" s="25"/>
      <c r="H22" s="26"/>
      <c r="I22" s="30" t="s">
        <v>2</v>
      </c>
      <c r="J22" s="31" t="s">
        <v>3</v>
      </c>
      <c r="K22" s="31" t="s">
        <v>4</v>
      </c>
      <c r="L22" s="31" t="s">
        <v>5</v>
      </c>
      <c r="M22" s="31" t="s">
        <v>6</v>
      </c>
      <c r="N22" s="31" t="s">
        <v>7</v>
      </c>
      <c r="O22" s="31" t="s">
        <v>8</v>
      </c>
      <c r="P22" s="31" t="s">
        <v>9</v>
      </c>
      <c r="Q22" s="31" t="s">
        <v>10</v>
      </c>
      <c r="R22" s="32" t="s">
        <v>11</v>
      </c>
      <c r="T22" s="3"/>
      <c r="U22" s="25"/>
      <c r="V22" s="25"/>
      <c r="W22" s="26"/>
      <c r="X22" s="30" t="s">
        <v>2</v>
      </c>
      <c r="Y22" s="31" t="s">
        <v>3</v>
      </c>
      <c r="Z22" s="31" t="s">
        <v>4</v>
      </c>
      <c r="AA22" s="31" t="s">
        <v>5</v>
      </c>
      <c r="AB22" s="31" t="s">
        <v>6</v>
      </c>
      <c r="AC22" s="31" t="s">
        <v>7</v>
      </c>
      <c r="AD22" s="31" t="s">
        <v>8</v>
      </c>
      <c r="AE22" s="31" t="s">
        <v>9</v>
      </c>
      <c r="AF22" s="31" t="s">
        <v>10</v>
      </c>
      <c r="AG22" s="32" t="s">
        <v>11</v>
      </c>
      <c r="AI22" s="3"/>
      <c r="AJ22" s="25"/>
      <c r="AK22" s="25"/>
      <c r="AL22" s="26"/>
      <c r="AM22" s="30" t="s">
        <v>2</v>
      </c>
      <c r="AN22" s="31" t="s">
        <v>3</v>
      </c>
      <c r="AO22" s="31" t="s">
        <v>4</v>
      </c>
      <c r="AP22" s="31" t="s">
        <v>5</v>
      </c>
      <c r="AQ22" s="31" t="s">
        <v>6</v>
      </c>
      <c r="AR22" s="31" t="s">
        <v>7</v>
      </c>
      <c r="AS22" s="31" t="s">
        <v>8</v>
      </c>
      <c r="AT22" s="31" t="s">
        <v>9</v>
      </c>
      <c r="AU22" s="31" t="s">
        <v>10</v>
      </c>
      <c r="AV22" s="32" t="s">
        <v>11</v>
      </c>
      <c r="AX22" s="3"/>
      <c r="AY22" s="25"/>
      <c r="AZ22" s="25"/>
      <c r="BA22" s="26"/>
      <c r="BB22" s="30" t="s">
        <v>2</v>
      </c>
      <c r="BC22" s="31" t="s">
        <v>3</v>
      </c>
      <c r="BD22" s="31" t="s">
        <v>4</v>
      </c>
      <c r="BE22" s="31" t="s">
        <v>5</v>
      </c>
      <c r="BF22" s="31" t="s">
        <v>6</v>
      </c>
      <c r="BG22" s="31" t="s">
        <v>7</v>
      </c>
      <c r="BH22" s="31" t="s">
        <v>8</v>
      </c>
      <c r="BI22" s="31" t="s">
        <v>9</v>
      </c>
      <c r="BJ22" s="31" t="s">
        <v>10</v>
      </c>
      <c r="BK22" s="32" t="s">
        <v>11</v>
      </c>
      <c r="BM22" s="3"/>
      <c r="BN22" s="25"/>
      <c r="BO22" s="25"/>
      <c r="BP22" s="26"/>
      <c r="BQ22" s="30" t="s">
        <v>2</v>
      </c>
      <c r="BR22" s="31" t="s">
        <v>3</v>
      </c>
      <c r="BS22" s="31" t="s">
        <v>4</v>
      </c>
      <c r="BT22" s="31" t="s">
        <v>5</v>
      </c>
      <c r="BU22" s="31" t="s">
        <v>6</v>
      </c>
      <c r="BV22" s="31" t="s">
        <v>7</v>
      </c>
      <c r="BW22" s="31" t="s">
        <v>8</v>
      </c>
      <c r="BX22" s="31" t="s">
        <v>9</v>
      </c>
      <c r="BY22" s="31" t="s">
        <v>10</v>
      </c>
      <c r="BZ22" s="32" t="s">
        <v>11</v>
      </c>
      <c r="CB22" s="3"/>
      <c r="CC22" s="25"/>
      <c r="CD22" s="25"/>
      <c r="CE22" s="26"/>
      <c r="CF22" s="30" t="s">
        <v>2</v>
      </c>
      <c r="CG22" s="31" t="s">
        <v>3</v>
      </c>
      <c r="CH22" s="31" t="s">
        <v>4</v>
      </c>
      <c r="CI22" s="31" t="s">
        <v>5</v>
      </c>
      <c r="CJ22" s="31" t="s">
        <v>6</v>
      </c>
      <c r="CK22" s="31" t="s">
        <v>7</v>
      </c>
      <c r="CL22" s="31" t="s">
        <v>8</v>
      </c>
      <c r="CM22" s="31" t="s">
        <v>9</v>
      </c>
      <c r="CN22" s="31" t="s">
        <v>10</v>
      </c>
      <c r="CO22" s="32" t="s">
        <v>11</v>
      </c>
      <c r="CQ22" s="3"/>
      <c r="CR22" s="25"/>
      <c r="CS22" s="25"/>
      <c r="CT22" s="26"/>
      <c r="CU22" s="30" t="s">
        <v>2</v>
      </c>
      <c r="CV22" s="31" t="s">
        <v>3</v>
      </c>
      <c r="CW22" s="31" t="s">
        <v>4</v>
      </c>
      <c r="CX22" s="31" t="s">
        <v>5</v>
      </c>
      <c r="CY22" s="31" t="s">
        <v>6</v>
      </c>
      <c r="CZ22" s="31" t="s">
        <v>7</v>
      </c>
      <c r="DA22" s="31" t="s">
        <v>8</v>
      </c>
      <c r="DB22" s="31" t="s">
        <v>9</v>
      </c>
      <c r="DC22" s="31" t="s">
        <v>10</v>
      </c>
      <c r="DD22" s="32" t="s">
        <v>11</v>
      </c>
      <c r="DF22" s="3"/>
      <c r="DG22" s="25"/>
      <c r="DH22" s="25"/>
      <c r="DI22" s="26"/>
      <c r="DJ22" s="30" t="s">
        <v>2</v>
      </c>
      <c r="DK22" s="31" t="s">
        <v>3</v>
      </c>
      <c r="DL22" s="31" t="s">
        <v>4</v>
      </c>
      <c r="DM22" s="31" t="s">
        <v>5</v>
      </c>
      <c r="DN22" s="31" t="s">
        <v>6</v>
      </c>
      <c r="DO22" s="31" t="s">
        <v>7</v>
      </c>
      <c r="DP22" s="31" t="s">
        <v>8</v>
      </c>
      <c r="DQ22" s="31" t="s">
        <v>9</v>
      </c>
      <c r="DR22" s="31" t="s">
        <v>10</v>
      </c>
      <c r="DS22" s="32" t="s">
        <v>11</v>
      </c>
    </row>
    <row r="23" spans="3:123" ht="15.75" thickBot="1">
      <c r="C23" s="252"/>
      <c r="E23" s="245"/>
      <c r="F23" s="246"/>
      <c r="G23" s="246"/>
      <c r="H23" s="247"/>
      <c r="I23" s="33">
        <v>0</v>
      </c>
      <c r="J23" s="34">
        <v>1</v>
      </c>
      <c r="K23" s="34">
        <v>2</v>
      </c>
      <c r="L23" s="34">
        <v>3</v>
      </c>
      <c r="M23" s="34">
        <v>4</v>
      </c>
      <c r="N23" s="34">
        <v>5</v>
      </c>
      <c r="O23" s="34">
        <v>6</v>
      </c>
      <c r="P23" s="34">
        <v>7</v>
      </c>
      <c r="Q23" s="34">
        <v>8</v>
      </c>
      <c r="R23" s="35">
        <v>9</v>
      </c>
      <c r="T23" s="245"/>
      <c r="U23" s="246"/>
      <c r="V23" s="246"/>
      <c r="W23" s="247"/>
      <c r="X23" s="33">
        <v>0</v>
      </c>
      <c r="Y23" s="34">
        <v>1</v>
      </c>
      <c r="Z23" s="34">
        <v>2</v>
      </c>
      <c r="AA23" s="34">
        <v>3</v>
      </c>
      <c r="AB23" s="34">
        <v>4</v>
      </c>
      <c r="AC23" s="34">
        <v>5</v>
      </c>
      <c r="AD23" s="34">
        <v>6</v>
      </c>
      <c r="AE23" s="34">
        <v>7</v>
      </c>
      <c r="AF23" s="34">
        <v>8</v>
      </c>
      <c r="AG23" s="35">
        <v>9</v>
      </c>
      <c r="AI23" s="245"/>
      <c r="AJ23" s="246"/>
      <c r="AK23" s="246"/>
      <c r="AL23" s="247"/>
      <c r="AM23" s="33">
        <v>0</v>
      </c>
      <c r="AN23" s="34">
        <v>1</v>
      </c>
      <c r="AO23" s="34">
        <v>2</v>
      </c>
      <c r="AP23" s="34">
        <v>3</v>
      </c>
      <c r="AQ23" s="34">
        <v>4</v>
      </c>
      <c r="AR23" s="34">
        <v>5</v>
      </c>
      <c r="AS23" s="34">
        <v>6</v>
      </c>
      <c r="AT23" s="34">
        <v>7</v>
      </c>
      <c r="AU23" s="34">
        <v>8</v>
      </c>
      <c r="AV23" s="35">
        <v>9</v>
      </c>
      <c r="AX23" s="245"/>
      <c r="AY23" s="246"/>
      <c r="AZ23" s="246"/>
      <c r="BA23" s="247"/>
      <c r="BB23" s="33">
        <v>0</v>
      </c>
      <c r="BC23" s="34">
        <v>1</v>
      </c>
      <c r="BD23" s="34">
        <v>2</v>
      </c>
      <c r="BE23" s="34">
        <v>3</v>
      </c>
      <c r="BF23" s="34">
        <v>4</v>
      </c>
      <c r="BG23" s="34">
        <v>5</v>
      </c>
      <c r="BH23" s="34">
        <v>6</v>
      </c>
      <c r="BI23" s="34">
        <v>7</v>
      </c>
      <c r="BJ23" s="34">
        <v>8</v>
      </c>
      <c r="BK23" s="35">
        <v>9</v>
      </c>
      <c r="BM23" s="245"/>
      <c r="BN23" s="246"/>
      <c r="BO23" s="246"/>
      <c r="BP23" s="247"/>
      <c r="BQ23" s="33">
        <v>0</v>
      </c>
      <c r="BR23" s="34">
        <v>1</v>
      </c>
      <c r="BS23" s="34">
        <v>2</v>
      </c>
      <c r="BT23" s="34">
        <v>3</v>
      </c>
      <c r="BU23" s="34">
        <v>4</v>
      </c>
      <c r="BV23" s="34">
        <v>5</v>
      </c>
      <c r="BW23" s="34">
        <v>6</v>
      </c>
      <c r="BX23" s="34">
        <v>7</v>
      </c>
      <c r="BY23" s="34">
        <v>8</v>
      </c>
      <c r="BZ23" s="35">
        <v>9</v>
      </c>
      <c r="CB23" s="245"/>
      <c r="CC23" s="246"/>
      <c r="CD23" s="246"/>
      <c r="CE23" s="247"/>
      <c r="CF23" s="33">
        <v>0</v>
      </c>
      <c r="CG23" s="34">
        <v>1</v>
      </c>
      <c r="CH23" s="34">
        <v>2</v>
      </c>
      <c r="CI23" s="34">
        <v>3</v>
      </c>
      <c r="CJ23" s="34">
        <v>4</v>
      </c>
      <c r="CK23" s="34">
        <v>5</v>
      </c>
      <c r="CL23" s="34">
        <v>6</v>
      </c>
      <c r="CM23" s="34">
        <v>7</v>
      </c>
      <c r="CN23" s="34">
        <v>8</v>
      </c>
      <c r="CO23" s="35">
        <v>9</v>
      </c>
      <c r="CQ23" s="245"/>
      <c r="CR23" s="246"/>
      <c r="CS23" s="246"/>
      <c r="CT23" s="247"/>
      <c r="CU23" s="33">
        <v>0</v>
      </c>
      <c r="CV23" s="34">
        <v>1</v>
      </c>
      <c r="CW23" s="34">
        <v>2</v>
      </c>
      <c r="CX23" s="34">
        <v>3</v>
      </c>
      <c r="CY23" s="34">
        <v>4</v>
      </c>
      <c r="CZ23" s="34">
        <v>5</v>
      </c>
      <c r="DA23" s="34">
        <v>6</v>
      </c>
      <c r="DB23" s="34">
        <v>7</v>
      </c>
      <c r="DC23" s="34">
        <v>8</v>
      </c>
      <c r="DD23" s="35">
        <v>9</v>
      </c>
      <c r="DF23" s="245"/>
      <c r="DG23" s="246"/>
      <c r="DH23" s="246"/>
      <c r="DI23" s="247"/>
      <c r="DJ23" s="33">
        <v>0</v>
      </c>
      <c r="DK23" s="34">
        <v>1</v>
      </c>
      <c r="DL23" s="34">
        <v>2</v>
      </c>
      <c r="DM23" s="34">
        <v>3</v>
      </c>
      <c r="DN23" s="34">
        <v>4</v>
      </c>
      <c r="DO23" s="34">
        <v>5</v>
      </c>
      <c r="DP23" s="34">
        <v>6</v>
      </c>
      <c r="DQ23" s="34">
        <v>7</v>
      </c>
      <c r="DR23" s="34">
        <v>8</v>
      </c>
      <c r="DS23" s="35">
        <v>9</v>
      </c>
    </row>
    <row r="24" spans="3:123" ht="20.100000000000001" customHeight="1">
      <c r="C24" s="252"/>
      <c r="E24" s="248" t="s">
        <v>2</v>
      </c>
      <c r="F24" s="249"/>
      <c r="G24" s="250"/>
      <c r="H24" s="27">
        <v>0</v>
      </c>
      <c r="I24" s="37">
        <v>369.14</v>
      </c>
      <c r="J24" s="38">
        <v>350.69</v>
      </c>
      <c r="K24" s="38">
        <v>179.96</v>
      </c>
      <c r="L24" s="38">
        <v>50.76</v>
      </c>
      <c r="M24" s="38">
        <v>0</v>
      </c>
      <c r="N24" s="38">
        <v>0</v>
      </c>
      <c r="O24" s="38">
        <v>4.6100000000000003</v>
      </c>
      <c r="P24" s="38">
        <v>0</v>
      </c>
      <c r="Q24" s="38">
        <v>9.23</v>
      </c>
      <c r="R24" s="44">
        <v>4.6100000000000003</v>
      </c>
      <c r="T24" s="248" t="s">
        <v>2</v>
      </c>
      <c r="U24" s="249"/>
      <c r="V24" s="250"/>
      <c r="W24" s="27">
        <v>0</v>
      </c>
      <c r="X24" s="37">
        <v>364.53</v>
      </c>
      <c r="Y24" s="38">
        <v>378.37</v>
      </c>
      <c r="Z24" s="38">
        <v>152.27000000000001</v>
      </c>
      <c r="AA24" s="38">
        <v>46.14</v>
      </c>
      <c r="AB24" s="38">
        <v>4.6100000000000003</v>
      </c>
      <c r="AC24" s="38">
        <v>0</v>
      </c>
      <c r="AD24" s="38">
        <v>4.6100000000000003</v>
      </c>
      <c r="AE24" s="38">
        <v>0</v>
      </c>
      <c r="AF24" s="38">
        <v>9.23</v>
      </c>
      <c r="AG24" s="44">
        <v>9.23</v>
      </c>
      <c r="AI24" s="248" t="s">
        <v>2</v>
      </c>
      <c r="AJ24" s="249"/>
      <c r="AK24" s="250"/>
      <c r="AL24" s="27">
        <v>0</v>
      </c>
      <c r="AM24" s="37">
        <v>276.86</v>
      </c>
      <c r="AN24" s="38">
        <v>627.54</v>
      </c>
      <c r="AO24" s="38">
        <v>50.76</v>
      </c>
      <c r="AP24" s="38">
        <v>4.6100000000000003</v>
      </c>
      <c r="AQ24" s="38">
        <v>9.23</v>
      </c>
      <c r="AR24" s="38">
        <v>0</v>
      </c>
      <c r="AS24" s="38">
        <v>0</v>
      </c>
      <c r="AT24" s="38">
        <v>0</v>
      </c>
      <c r="AU24" s="38">
        <v>0</v>
      </c>
      <c r="AV24" s="44">
        <v>0</v>
      </c>
      <c r="AX24" s="248" t="s">
        <v>2</v>
      </c>
      <c r="AY24" s="249"/>
      <c r="AZ24" s="250"/>
      <c r="BA24" s="27">
        <v>0</v>
      </c>
      <c r="BB24" s="37">
        <v>276.86</v>
      </c>
      <c r="BC24" s="38">
        <v>627.54</v>
      </c>
      <c r="BD24" s="38">
        <v>50.76</v>
      </c>
      <c r="BE24" s="38">
        <v>4.6100000000000003</v>
      </c>
      <c r="BF24" s="38">
        <v>9.23</v>
      </c>
      <c r="BG24" s="38">
        <v>0</v>
      </c>
      <c r="BH24" s="38">
        <v>0</v>
      </c>
      <c r="BI24" s="38">
        <v>0</v>
      </c>
      <c r="BJ24" s="38">
        <v>0</v>
      </c>
      <c r="BK24" s="44">
        <v>0</v>
      </c>
      <c r="BM24" s="248" t="s">
        <v>2</v>
      </c>
      <c r="BN24" s="249"/>
      <c r="BO24" s="250"/>
      <c r="BP24" s="27">
        <v>0</v>
      </c>
      <c r="BQ24" s="37">
        <v>276.86</v>
      </c>
      <c r="BR24" s="38">
        <v>627.54</v>
      </c>
      <c r="BS24" s="38">
        <v>50.76</v>
      </c>
      <c r="BT24" s="38">
        <v>4.6100000000000003</v>
      </c>
      <c r="BU24" s="38">
        <v>9.23</v>
      </c>
      <c r="BV24" s="38">
        <v>0</v>
      </c>
      <c r="BW24" s="38">
        <v>0</v>
      </c>
      <c r="BX24" s="38">
        <v>0</v>
      </c>
      <c r="BY24" s="38">
        <v>0</v>
      </c>
      <c r="BZ24" s="44">
        <v>0</v>
      </c>
      <c r="CB24" s="248" t="s">
        <v>2</v>
      </c>
      <c r="CC24" s="249"/>
      <c r="CD24" s="250"/>
      <c r="CE24" s="27">
        <v>0</v>
      </c>
      <c r="CF24" s="37">
        <v>276.86</v>
      </c>
      <c r="CG24" s="38">
        <v>627.54</v>
      </c>
      <c r="CH24" s="38">
        <v>50.76</v>
      </c>
      <c r="CI24" s="38">
        <v>4.6100000000000003</v>
      </c>
      <c r="CJ24" s="38">
        <v>9.23</v>
      </c>
      <c r="CK24" s="38">
        <v>0</v>
      </c>
      <c r="CL24" s="38">
        <v>0</v>
      </c>
      <c r="CM24" s="38">
        <v>0</v>
      </c>
      <c r="CN24" s="38">
        <v>0</v>
      </c>
      <c r="CO24" s="44">
        <v>0</v>
      </c>
      <c r="CQ24" s="248" t="s">
        <v>2</v>
      </c>
      <c r="CR24" s="249"/>
      <c r="CS24" s="250"/>
      <c r="CT24" s="27">
        <v>0</v>
      </c>
      <c r="CU24" s="37">
        <v>276.86</v>
      </c>
      <c r="CV24" s="38">
        <v>627.54</v>
      </c>
      <c r="CW24" s="38">
        <v>50.76</v>
      </c>
      <c r="CX24" s="38">
        <v>4.6100000000000003</v>
      </c>
      <c r="CY24" s="38">
        <v>9.23</v>
      </c>
      <c r="CZ24" s="38">
        <v>0</v>
      </c>
      <c r="DA24" s="38">
        <v>0</v>
      </c>
      <c r="DB24" s="38">
        <v>0</v>
      </c>
      <c r="DC24" s="38">
        <v>0</v>
      </c>
      <c r="DD24" s="44">
        <v>0</v>
      </c>
      <c r="DF24" s="248" t="s">
        <v>2</v>
      </c>
      <c r="DG24" s="249"/>
      <c r="DH24" s="250"/>
      <c r="DI24" s="27">
        <v>0</v>
      </c>
      <c r="DJ24" s="37">
        <v>276.86</v>
      </c>
      <c r="DK24" s="38">
        <v>627.54</v>
      </c>
      <c r="DL24" s="38">
        <v>50.76</v>
      </c>
      <c r="DM24" s="38">
        <v>4.6100000000000003</v>
      </c>
      <c r="DN24" s="38">
        <v>9.23</v>
      </c>
      <c r="DO24" s="38">
        <v>0</v>
      </c>
      <c r="DP24" s="38">
        <v>0</v>
      </c>
      <c r="DQ24" s="38">
        <v>0</v>
      </c>
      <c r="DR24" s="38">
        <v>0</v>
      </c>
      <c r="DS24" s="44">
        <v>0</v>
      </c>
    </row>
    <row r="25" spans="3:123" ht="20.100000000000001" customHeight="1">
      <c r="C25" s="252"/>
      <c r="E25" s="242" t="s">
        <v>3</v>
      </c>
      <c r="F25" s="243"/>
      <c r="G25" s="244"/>
      <c r="H25" s="28">
        <v>1</v>
      </c>
      <c r="I25" s="41">
        <v>59.36</v>
      </c>
      <c r="J25" s="39">
        <v>582.27</v>
      </c>
      <c r="K25" s="39">
        <v>159.32</v>
      </c>
      <c r="L25" s="39">
        <v>139.68</v>
      </c>
      <c r="M25" s="39">
        <v>0.87</v>
      </c>
      <c r="N25" s="39">
        <v>1.31</v>
      </c>
      <c r="O25" s="39">
        <v>5.67</v>
      </c>
      <c r="P25" s="39">
        <v>3.06</v>
      </c>
      <c r="Q25" s="39">
        <v>5.24</v>
      </c>
      <c r="R25" s="40">
        <v>12.22</v>
      </c>
      <c r="T25" s="242" t="s">
        <v>3</v>
      </c>
      <c r="U25" s="243"/>
      <c r="V25" s="244"/>
      <c r="W25" s="28">
        <v>1</v>
      </c>
      <c r="X25" s="41">
        <v>55</v>
      </c>
      <c r="Y25" s="39">
        <v>595.79999999999995</v>
      </c>
      <c r="Z25" s="39">
        <v>149.71</v>
      </c>
      <c r="AA25" s="39">
        <v>141.86000000000001</v>
      </c>
      <c r="AB25" s="39">
        <v>0.87</v>
      </c>
      <c r="AC25" s="39">
        <v>1.31</v>
      </c>
      <c r="AD25" s="39">
        <v>6.98</v>
      </c>
      <c r="AE25" s="39">
        <v>2.62</v>
      </c>
      <c r="AF25" s="39">
        <v>3.93</v>
      </c>
      <c r="AG25" s="40">
        <v>10.91</v>
      </c>
      <c r="AI25" s="242" t="s">
        <v>3</v>
      </c>
      <c r="AJ25" s="243"/>
      <c r="AK25" s="244"/>
      <c r="AL25" s="28">
        <v>1</v>
      </c>
      <c r="AM25" s="41">
        <v>1.31</v>
      </c>
      <c r="AN25" s="39">
        <v>646.87</v>
      </c>
      <c r="AO25" s="39">
        <v>190.31</v>
      </c>
      <c r="AP25" s="39">
        <v>99.08</v>
      </c>
      <c r="AQ25" s="39">
        <v>10.039999999999999</v>
      </c>
      <c r="AR25" s="39">
        <v>0</v>
      </c>
      <c r="AS25" s="39">
        <v>5.24</v>
      </c>
      <c r="AT25" s="39">
        <v>1.31</v>
      </c>
      <c r="AU25" s="39">
        <v>0</v>
      </c>
      <c r="AV25" s="40">
        <v>14.84</v>
      </c>
      <c r="AX25" s="242" t="s">
        <v>3</v>
      </c>
      <c r="AY25" s="243"/>
      <c r="AZ25" s="244"/>
      <c r="BA25" s="28">
        <v>1</v>
      </c>
      <c r="BB25" s="41">
        <v>1.31</v>
      </c>
      <c r="BC25" s="39">
        <v>646.87</v>
      </c>
      <c r="BD25" s="39">
        <v>190.31</v>
      </c>
      <c r="BE25" s="39">
        <v>99.08</v>
      </c>
      <c r="BF25" s="39">
        <v>10.039999999999999</v>
      </c>
      <c r="BG25" s="39">
        <v>0</v>
      </c>
      <c r="BH25" s="39">
        <v>5.24</v>
      </c>
      <c r="BI25" s="39">
        <v>1.31</v>
      </c>
      <c r="BJ25" s="39">
        <v>0</v>
      </c>
      <c r="BK25" s="40">
        <v>14.84</v>
      </c>
      <c r="BM25" s="242" t="s">
        <v>3</v>
      </c>
      <c r="BN25" s="243"/>
      <c r="BO25" s="244"/>
      <c r="BP25" s="28">
        <v>1</v>
      </c>
      <c r="BQ25" s="41">
        <v>1.31</v>
      </c>
      <c r="BR25" s="39">
        <v>646.87</v>
      </c>
      <c r="BS25" s="39">
        <v>190.31</v>
      </c>
      <c r="BT25" s="39">
        <v>99.08</v>
      </c>
      <c r="BU25" s="39">
        <v>10.039999999999999</v>
      </c>
      <c r="BV25" s="39">
        <v>0</v>
      </c>
      <c r="BW25" s="39">
        <v>5.24</v>
      </c>
      <c r="BX25" s="39">
        <v>1.31</v>
      </c>
      <c r="BY25" s="39">
        <v>0</v>
      </c>
      <c r="BZ25" s="40">
        <v>14.84</v>
      </c>
      <c r="CB25" s="242" t="s">
        <v>3</v>
      </c>
      <c r="CC25" s="243"/>
      <c r="CD25" s="244"/>
      <c r="CE25" s="28">
        <v>1</v>
      </c>
      <c r="CF25" s="41">
        <v>1.31</v>
      </c>
      <c r="CG25" s="39">
        <v>646.87</v>
      </c>
      <c r="CH25" s="39">
        <v>190.31</v>
      </c>
      <c r="CI25" s="39">
        <v>99.08</v>
      </c>
      <c r="CJ25" s="39">
        <v>10.039999999999999</v>
      </c>
      <c r="CK25" s="39">
        <v>0</v>
      </c>
      <c r="CL25" s="39">
        <v>5.24</v>
      </c>
      <c r="CM25" s="39">
        <v>1.31</v>
      </c>
      <c r="CN25" s="39">
        <v>0</v>
      </c>
      <c r="CO25" s="40">
        <v>14.84</v>
      </c>
      <c r="CQ25" s="242" t="s">
        <v>3</v>
      </c>
      <c r="CR25" s="243"/>
      <c r="CS25" s="244"/>
      <c r="CT25" s="28">
        <v>1</v>
      </c>
      <c r="CU25" s="41">
        <v>1.31</v>
      </c>
      <c r="CV25" s="39">
        <v>646.87</v>
      </c>
      <c r="CW25" s="39">
        <v>190.31</v>
      </c>
      <c r="CX25" s="39">
        <v>99.08</v>
      </c>
      <c r="CY25" s="39">
        <v>10.039999999999999</v>
      </c>
      <c r="CZ25" s="39">
        <v>0</v>
      </c>
      <c r="DA25" s="39">
        <v>5.24</v>
      </c>
      <c r="DB25" s="39">
        <v>1.31</v>
      </c>
      <c r="DC25" s="39">
        <v>0</v>
      </c>
      <c r="DD25" s="40">
        <v>14.84</v>
      </c>
      <c r="DF25" s="242" t="s">
        <v>3</v>
      </c>
      <c r="DG25" s="243"/>
      <c r="DH25" s="244"/>
      <c r="DI25" s="28">
        <v>1</v>
      </c>
      <c r="DJ25" s="41">
        <v>1.31</v>
      </c>
      <c r="DK25" s="39">
        <v>646.87</v>
      </c>
      <c r="DL25" s="39">
        <v>190.31</v>
      </c>
      <c r="DM25" s="39">
        <v>99.08</v>
      </c>
      <c r="DN25" s="39">
        <v>10.039999999999999</v>
      </c>
      <c r="DO25" s="39">
        <v>0</v>
      </c>
      <c r="DP25" s="39">
        <v>5.24</v>
      </c>
      <c r="DQ25" s="39">
        <v>1.31</v>
      </c>
      <c r="DR25" s="39">
        <v>0</v>
      </c>
      <c r="DS25" s="40">
        <v>14.84</v>
      </c>
    </row>
    <row r="26" spans="3:123" ht="20.100000000000001" customHeight="1">
      <c r="C26" s="252"/>
      <c r="E26" s="242" t="s">
        <v>4</v>
      </c>
      <c r="F26" s="243"/>
      <c r="G26" s="244"/>
      <c r="H26" s="28">
        <v>2</v>
      </c>
      <c r="I26" s="41">
        <v>21.53</v>
      </c>
      <c r="J26" s="39">
        <v>372.53</v>
      </c>
      <c r="K26" s="39">
        <v>345.83</v>
      </c>
      <c r="L26" s="39">
        <v>184.76</v>
      </c>
      <c r="M26" s="39">
        <v>0</v>
      </c>
      <c r="N26" s="39">
        <v>0.43</v>
      </c>
      <c r="O26" s="39">
        <v>18.52</v>
      </c>
      <c r="P26" s="39">
        <v>5.6</v>
      </c>
      <c r="Q26" s="39">
        <v>0.43</v>
      </c>
      <c r="R26" s="40">
        <v>19.38</v>
      </c>
      <c r="T26" s="242" t="s">
        <v>4</v>
      </c>
      <c r="U26" s="243"/>
      <c r="V26" s="244"/>
      <c r="W26" s="28">
        <v>2</v>
      </c>
      <c r="X26" s="41">
        <v>18.52</v>
      </c>
      <c r="Y26" s="39">
        <v>327.74</v>
      </c>
      <c r="Z26" s="39">
        <v>390.61</v>
      </c>
      <c r="AA26" s="39">
        <v>189.06</v>
      </c>
      <c r="AB26" s="39">
        <v>0</v>
      </c>
      <c r="AC26" s="39">
        <v>0.43</v>
      </c>
      <c r="AD26" s="39">
        <v>17.66</v>
      </c>
      <c r="AE26" s="39">
        <v>3.45</v>
      </c>
      <c r="AF26" s="39">
        <v>1.29</v>
      </c>
      <c r="AG26" s="40">
        <v>20.239999999999998</v>
      </c>
      <c r="AI26" s="242" t="s">
        <v>4</v>
      </c>
      <c r="AJ26" s="243"/>
      <c r="AK26" s="244"/>
      <c r="AL26" s="28">
        <v>2</v>
      </c>
      <c r="AM26" s="41">
        <v>0.43</v>
      </c>
      <c r="AN26" s="39">
        <v>370.37</v>
      </c>
      <c r="AO26" s="39">
        <v>340.66</v>
      </c>
      <c r="AP26" s="39">
        <v>167.96</v>
      </c>
      <c r="AQ26" s="39">
        <v>17.23</v>
      </c>
      <c r="AR26" s="39">
        <v>0</v>
      </c>
      <c r="AS26" s="39">
        <v>42.64</v>
      </c>
      <c r="AT26" s="39">
        <v>0.86</v>
      </c>
      <c r="AU26" s="39">
        <v>2.15</v>
      </c>
      <c r="AV26" s="40">
        <v>26.7</v>
      </c>
      <c r="AX26" s="242" t="s">
        <v>4</v>
      </c>
      <c r="AY26" s="243"/>
      <c r="AZ26" s="244"/>
      <c r="BA26" s="28">
        <v>2</v>
      </c>
      <c r="BB26" s="41">
        <v>0.43</v>
      </c>
      <c r="BC26" s="39">
        <v>370.37</v>
      </c>
      <c r="BD26" s="39">
        <v>340.66</v>
      </c>
      <c r="BE26" s="39">
        <v>167.96</v>
      </c>
      <c r="BF26" s="39">
        <v>17.23</v>
      </c>
      <c r="BG26" s="39">
        <v>0</v>
      </c>
      <c r="BH26" s="39">
        <v>42.64</v>
      </c>
      <c r="BI26" s="39">
        <v>0.86</v>
      </c>
      <c r="BJ26" s="39">
        <v>2.15</v>
      </c>
      <c r="BK26" s="40">
        <v>26.7</v>
      </c>
      <c r="BM26" s="242" t="s">
        <v>4</v>
      </c>
      <c r="BN26" s="243"/>
      <c r="BO26" s="244"/>
      <c r="BP26" s="28">
        <v>2</v>
      </c>
      <c r="BQ26" s="41">
        <v>0.43</v>
      </c>
      <c r="BR26" s="39">
        <v>370.37</v>
      </c>
      <c r="BS26" s="39">
        <v>340.66</v>
      </c>
      <c r="BT26" s="39">
        <v>167.96</v>
      </c>
      <c r="BU26" s="39">
        <v>17.23</v>
      </c>
      <c r="BV26" s="39">
        <v>0</v>
      </c>
      <c r="BW26" s="39">
        <v>42.64</v>
      </c>
      <c r="BX26" s="39">
        <v>0.86</v>
      </c>
      <c r="BY26" s="39">
        <v>2.15</v>
      </c>
      <c r="BZ26" s="40">
        <v>26.7</v>
      </c>
      <c r="CB26" s="242" t="s">
        <v>4</v>
      </c>
      <c r="CC26" s="243"/>
      <c r="CD26" s="244"/>
      <c r="CE26" s="28">
        <v>2</v>
      </c>
      <c r="CF26" s="41">
        <v>0.43</v>
      </c>
      <c r="CG26" s="39">
        <v>370.37</v>
      </c>
      <c r="CH26" s="39">
        <v>340.66</v>
      </c>
      <c r="CI26" s="39">
        <v>167.96</v>
      </c>
      <c r="CJ26" s="39">
        <v>17.23</v>
      </c>
      <c r="CK26" s="39">
        <v>0</v>
      </c>
      <c r="CL26" s="39">
        <v>42.64</v>
      </c>
      <c r="CM26" s="39">
        <v>0.86</v>
      </c>
      <c r="CN26" s="39">
        <v>2.15</v>
      </c>
      <c r="CO26" s="40">
        <v>26.7</v>
      </c>
      <c r="CQ26" s="242" t="s">
        <v>4</v>
      </c>
      <c r="CR26" s="243"/>
      <c r="CS26" s="244"/>
      <c r="CT26" s="28">
        <v>2</v>
      </c>
      <c r="CU26" s="41">
        <v>0.43</v>
      </c>
      <c r="CV26" s="39">
        <v>370.37</v>
      </c>
      <c r="CW26" s="39">
        <v>340.66</v>
      </c>
      <c r="CX26" s="39">
        <v>167.96</v>
      </c>
      <c r="CY26" s="39">
        <v>17.23</v>
      </c>
      <c r="CZ26" s="39">
        <v>0</v>
      </c>
      <c r="DA26" s="39">
        <v>42.64</v>
      </c>
      <c r="DB26" s="39">
        <v>0.86</v>
      </c>
      <c r="DC26" s="39">
        <v>2.15</v>
      </c>
      <c r="DD26" s="40">
        <v>26.7</v>
      </c>
      <c r="DF26" s="242" t="s">
        <v>4</v>
      </c>
      <c r="DG26" s="243"/>
      <c r="DH26" s="244"/>
      <c r="DI26" s="28">
        <v>2</v>
      </c>
      <c r="DJ26" s="41">
        <v>0.43</v>
      </c>
      <c r="DK26" s="39">
        <v>370.37</v>
      </c>
      <c r="DL26" s="39">
        <v>340.66</v>
      </c>
      <c r="DM26" s="39">
        <v>167.96</v>
      </c>
      <c r="DN26" s="39">
        <v>17.23</v>
      </c>
      <c r="DO26" s="39">
        <v>0</v>
      </c>
      <c r="DP26" s="39">
        <v>42.64</v>
      </c>
      <c r="DQ26" s="39">
        <v>0.86</v>
      </c>
      <c r="DR26" s="39">
        <v>2.15</v>
      </c>
      <c r="DS26" s="40">
        <v>26.7</v>
      </c>
    </row>
    <row r="27" spans="3:123" ht="20.100000000000001" customHeight="1">
      <c r="C27" s="252"/>
      <c r="E27" s="242" t="s">
        <v>5</v>
      </c>
      <c r="F27" s="243"/>
      <c r="G27" s="244"/>
      <c r="H27" s="28">
        <v>3</v>
      </c>
      <c r="I27" s="41">
        <v>3.44</v>
      </c>
      <c r="J27" s="39">
        <v>33.67</v>
      </c>
      <c r="K27" s="39">
        <v>99.65</v>
      </c>
      <c r="L27" s="39">
        <v>735.34</v>
      </c>
      <c r="M27" s="39">
        <v>0</v>
      </c>
      <c r="N27" s="39">
        <v>4.12</v>
      </c>
      <c r="O27" s="39">
        <v>57.04</v>
      </c>
      <c r="P27" s="39">
        <v>6.19</v>
      </c>
      <c r="Q27" s="39">
        <v>4.8099999999999996</v>
      </c>
      <c r="R27" s="40">
        <v>24.74</v>
      </c>
      <c r="T27" s="242" t="s">
        <v>5</v>
      </c>
      <c r="U27" s="243"/>
      <c r="V27" s="244"/>
      <c r="W27" s="28">
        <v>3</v>
      </c>
      <c r="X27" s="41">
        <v>3.44</v>
      </c>
      <c r="Y27" s="39">
        <v>32.99</v>
      </c>
      <c r="Z27" s="39">
        <v>101.02</v>
      </c>
      <c r="AA27" s="39">
        <v>743.59</v>
      </c>
      <c r="AB27" s="39">
        <v>0</v>
      </c>
      <c r="AC27" s="39">
        <v>4.12</v>
      </c>
      <c r="AD27" s="39">
        <v>52.23</v>
      </c>
      <c r="AE27" s="39">
        <v>4.12</v>
      </c>
      <c r="AF27" s="39">
        <v>6.19</v>
      </c>
      <c r="AG27" s="40">
        <v>21.3</v>
      </c>
      <c r="AI27" s="242" t="s">
        <v>5</v>
      </c>
      <c r="AJ27" s="243"/>
      <c r="AK27" s="244"/>
      <c r="AL27" s="28">
        <v>3</v>
      </c>
      <c r="AM27" s="41">
        <v>0</v>
      </c>
      <c r="AN27" s="39">
        <v>114.08</v>
      </c>
      <c r="AO27" s="39">
        <v>79.03</v>
      </c>
      <c r="AP27" s="39">
        <v>603.39</v>
      </c>
      <c r="AQ27" s="39">
        <v>51.54</v>
      </c>
      <c r="AR27" s="39">
        <v>0</v>
      </c>
      <c r="AS27" s="39">
        <v>54.98</v>
      </c>
      <c r="AT27" s="39">
        <v>0.69</v>
      </c>
      <c r="AU27" s="39">
        <v>7.56</v>
      </c>
      <c r="AV27" s="40">
        <v>57.73</v>
      </c>
      <c r="AX27" s="242" t="s">
        <v>5</v>
      </c>
      <c r="AY27" s="243"/>
      <c r="AZ27" s="244"/>
      <c r="BA27" s="28">
        <v>3</v>
      </c>
      <c r="BB27" s="41">
        <v>0</v>
      </c>
      <c r="BC27" s="39">
        <v>114.08</v>
      </c>
      <c r="BD27" s="39">
        <v>79.03</v>
      </c>
      <c r="BE27" s="39">
        <v>603.39</v>
      </c>
      <c r="BF27" s="39">
        <v>51.54</v>
      </c>
      <c r="BG27" s="39">
        <v>0</v>
      </c>
      <c r="BH27" s="39">
        <v>54.98</v>
      </c>
      <c r="BI27" s="39">
        <v>0.69</v>
      </c>
      <c r="BJ27" s="39">
        <v>7.56</v>
      </c>
      <c r="BK27" s="40">
        <v>57.73</v>
      </c>
      <c r="BM27" s="242" t="s">
        <v>5</v>
      </c>
      <c r="BN27" s="243"/>
      <c r="BO27" s="244"/>
      <c r="BP27" s="28">
        <v>3</v>
      </c>
      <c r="BQ27" s="41">
        <v>0</v>
      </c>
      <c r="BR27" s="39">
        <v>114.08</v>
      </c>
      <c r="BS27" s="39">
        <v>79.03</v>
      </c>
      <c r="BT27" s="39">
        <v>603.39</v>
      </c>
      <c r="BU27" s="39">
        <v>51.54</v>
      </c>
      <c r="BV27" s="39">
        <v>0</v>
      </c>
      <c r="BW27" s="39">
        <v>54.98</v>
      </c>
      <c r="BX27" s="39">
        <v>0.69</v>
      </c>
      <c r="BY27" s="39">
        <v>7.56</v>
      </c>
      <c r="BZ27" s="40">
        <v>57.73</v>
      </c>
      <c r="CB27" s="242" t="s">
        <v>5</v>
      </c>
      <c r="CC27" s="243"/>
      <c r="CD27" s="244"/>
      <c r="CE27" s="28">
        <v>3</v>
      </c>
      <c r="CF27" s="41">
        <v>0</v>
      </c>
      <c r="CG27" s="39">
        <v>110.64</v>
      </c>
      <c r="CH27" s="39">
        <v>81.78</v>
      </c>
      <c r="CI27" s="39">
        <v>604.08000000000004</v>
      </c>
      <c r="CJ27" s="39">
        <v>51.54</v>
      </c>
      <c r="CK27" s="39">
        <v>0</v>
      </c>
      <c r="CL27" s="39">
        <v>54.98</v>
      </c>
      <c r="CM27" s="39">
        <v>0.69</v>
      </c>
      <c r="CN27" s="39">
        <v>7.56</v>
      </c>
      <c r="CO27" s="40">
        <v>57.73</v>
      </c>
      <c r="CQ27" s="242" t="s">
        <v>5</v>
      </c>
      <c r="CR27" s="243"/>
      <c r="CS27" s="244"/>
      <c r="CT27" s="28">
        <v>3</v>
      </c>
      <c r="CU27" s="41">
        <v>0</v>
      </c>
      <c r="CV27" s="39">
        <v>114.08</v>
      </c>
      <c r="CW27" s="39">
        <v>79.03</v>
      </c>
      <c r="CX27" s="39">
        <v>603.39</v>
      </c>
      <c r="CY27" s="39">
        <v>51.54</v>
      </c>
      <c r="CZ27" s="39">
        <v>0</v>
      </c>
      <c r="DA27" s="39">
        <v>54.98</v>
      </c>
      <c r="DB27" s="39">
        <v>0.69</v>
      </c>
      <c r="DC27" s="39">
        <v>7.56</v>
      </c>
      <c r="DD27" s="40">
        <v>57.73</v>
      </c>
      <c r="DF27" s="242" t="s">
        <v>5</v>
      </c>
      <c r="DG27" s="243"/>
      <c r="DH27" s="244"/>
      <c r="DI27" s="28">
        <v>3</v>
      </c>
      <c r="DJ27" s="41">
        <v>0</v>
      </c>
      <c r="DK27" s="39">
        <v>112.71</v>
      </c>
      <c r="DL27" s="39">
        <v>80.41</v>
      </c>
      <c r="DM27" s="39">
        <v>603.39</v>
      </c>
      <c r="DN27" s="39">
        <v>51.54</v>
      </c>
      <c r="DO27" s="39">
        <v>0</v>
      </c>
      <c r="DP27" s="39">
        <v>54.98</v>
      </c>
      <c r="DQ27" s="39">
        <v>0.69</v>
      </c>
      <c r="DR27" s="39">
        <v>7.56</v>
      </c>
      <c r="DS27" s="40">
        <v>57.73</v>
      </c>
    </row>
    <row r="28" spans="3:123" ht="20.100000000000001" customHeight="1">
      <c r="C28" s="252"/>
      <c r="E28" s="242" t="s">
        <v>6</v>
      </c>
      <c r="F28" s="243"/>
      <c r="G28" s="244"/>
      <c r="H28" s="28">
        <v>4</v>
      </c>
      <c r="I28" s="41">
        <v>34.26</v>
      </c>
      <c r="J28" s="39">
        <v>327.39999999999998</v>
      </c>
      <c r="K28" s="39">
        <v>125.77</v>
      </c>
      <c r="L28" s="39">
        <v>412.56</v>
      </c>
      <c r="M28" s="39">
        <v>28.38</v>
      </c>
      <c r="N28" s="39">
        <v>0</v>
      </c>
      <c r="O28" s="39">
        <v>37.19</v>
      </c>
      <c r="P28" s="39">
        <v>0</v>
      </c>
      <c r="Q28" s="39">
        <v>0</v>
      </c>
      <c r="R28" s="40">
        <v>3.43</v>
      </c>
      <c r="T28" s="242" t="s">
        <v>6</v>
      </c>
      <c r="U28" s="243"/>
      <c r="V28" s="244"/>
      <c r="W28" s="28">
        <v>4</v>
      </c>
      <c r="X28" s="41">
        <v>34.75</v>
      </c>
      <c r="Y28" s="39">
        <v>332.79</v>
      </c>
      <c r="Z28" s="39">
        <v>115.01</v>
      </c>
      <c r="AA28" s="39">
        <v>420.39</v>
      </c>
      <c r="AB28" s="39">
        <v>35.729999999999997</v>
      </c>
      <c r="AC28" s="39">
        <v>0</v>
      </c>
      <c r="AD28" s="39">
        <v>26.92</v>
      </c>
      <c r="AE28" s="39">
        <v>0</v>
      </c>
      <c r="AF28" s="39">
        <v>0</v>
      </c>
      <c r="AG28" s="40">
        <v>3.43</v>
      </c>
      <c r="AI28" s="242" t="s">
        <v>6</v>
      </c>
      <c r="AJ28" s="243"/>
      <c r="AK28" s="244"/>
      <c r="AL28" s="28">
        <v>4</v>
      </c>
      <c r="AM28" s="41">
        <v>7.83</v>
      </c>
      <c r="AN28" s="39">
        <v>246.17</v>
      </c>
      <c r="AO28" s="39">
        <v>175.2</v>
      </c>
      <c r="AP28" s="39">
        <v>286.77999999999997</v>
      </c>
      <c r="AQ28" s="39">
        <v>135.56</v>
      </c>
      <c r="AR28" s="39">
        <v>20.55</v>
      </c>
      <c r="AS28" s="39">
        <v>60.68</v>
      </c>
      <c r="AT28" s="39">
        <v>0.98</v>
      </c>
      <c r="AU28" s="39">
        <v>0</v>
      </c>
      <c r="AV28" s="40">
        <v>35.24</v>
      </c>
      <c r="AX28" s="242" t="s">
        <v>6</v>
      </c>
      <c r="AY28" s="243"/>
      <c r="AZ28" s="244"/>
      <c r="BA28" s="28">
        <v>4</v>
      </c>
      <c r="BB28" s="41">
        <v>7.83</v>
      </c>
      <c r="BC28" s="39">
        <v>246.17</v>
      </c>
      <c r="BD28" s="39">
        <v>175.2</v>
      </c>
      <c r="BE28" s="39">
        <v>286.77999999999997</v>
      </c>
      <c r="BF28" s="39">
        <v>135.56</v>
      </c>
      <c r="BG28" s="39">
        <v>20.55</v>
      </c>
      <c r="BH28" s="39">
        <v>60.68</v>
      </c>
      <c r="BI28" s="39">
        <v>0.98</v>
      </c>
      <c r="BJ28" s="39">
        <v>0</v>
      </c>
      <c r="BK28" s="40">
        <v>35.24</v>
      </c>
      <c r="BM28" s="242" t="s">
        <v>6</v>
      </c>
      <c r="BN28" s="243"/>
      <c r="BO28" s="244"/>
      <c r="BP28" s="28">
        <v>4</v>
      </c>
      <c r="BQ28" s="41">
        <v>7.83</v>
      </c>
      <c r="BR28" s="39">
        <v>246.17</v>
      </c>
      <c r="BS28" s="39">
        <v>175.2</v>
      </c>
      <c r="BT28" s="39">
        <v>286.77999999999997</v>
      </c>
      <c r="BU28" s="39">
        <v>135.56</v>
      </c>
      <c r="BV28" s="39">
        <v>20.55</v>
      </c>
      <c r="BW28" s="39">
        <v>60.68</v>
      </c>
      <c r="BX28" s="39">
        <v>0.98</v>
      </c>
      <c r="BY28" s="39">
        <v>0</v>
      </c>
      <c r="BZ28" s="40">
        <v>35.24</v>
      </c>
      <c r="CB28" s="242" t="s">
        <v>6</v>
      </c>
      <c r="CC28" s="243"/>
      <c r="CD28" s="244"/>
      <c r="CE28" s="28">
        <v>4</v>
      </c>
      <c r="CF28" s="41">
        <v>7.83</v>
      </c>
      <c r="CG28" s="39">
        <v>246.17</v>
      </c>
      <c r="CH28" s="39">
        <v>175.2</v>
      </c>
      <c r="CI28" s="39">
        <v>286.77999999999997</v>
      </c>
      <c r="CJ28" s="39">
        <v>136.05000000000001</v>
      </c>
      <c r="CK28" s="39">
        <v>20.55</v>
      </c>
      <c r="CL28" s="39">
        <v>60.2</v>
      </c>
      <c r="CM28" s="39">
        <v>0.98</v>
      </c>
      <c r="CN28" s="39">
        <v>0</v>
      </c>
      <c r="CO28" s="40">
        <v>35.24</v>
      </c>
      <c r="CQ28" s="242" t="s">
        <v>6</v>
      </c>
      <c r="CR28" s="243"/>
      <c r="CS28" s="244"/>
      <c r="CT28" s="28">
        <v>4</v>
      </c>
      <c r="CU28" s="41">
        <v>7.83</v>
      </c>
      <c r="CV28" s="39">
        <v>246.17</v>
      </c>
      <c r="CW28" s="39">
        <v>175.2</v>
      </c>
      <c r="CX28" s="39">
        <v>286.77999999999997</v>
      </c>
      <c r="CY28" s="39">
        <v>135.56</v>
      </c>
      <c r="CZ28" s="39">
        <v>20.55</v>
      </c>
      <c r="DA28" s="39">
        <v>60.68</v>
      </c>
      <c r="DB28" s="39">
        <v>0.98</v>
      </c>
      <c r="DC28" s="39">
        <v>0</v>
      </c>
      <c r="DD28" s="40">
        <v>35.24</v>
      </c>
      <c r="DF28" s="242" t="s">
        <v>6</v>
      </c>
      <c r="DG28" s="243"/>
      <c r="DH28" s="244"/>
      <c r="DI28" s="28">
        <v>4</v>
      </c>
      <c r="DJ28" s="41">
        <v>7.83</v>
      </c>
      <c r="DK28" s="39">
        <v>246.17</v>
      </c>
      <c r="DL28" s="39">
        <v>175.2</v>
      </c>
      <c r="DM28" s="39">
        <v>286.77999999999997</v>
      </c>
      <c r="DN28" s="39">
        <v>136.05000000000001</v>
      </c>
      <c r="DO28" s="39">
        <v>20.55</v>
      </c>
      <c r="DP28" s="39">
        <v>60.2</v>
      </c>
      <c r="DQ28" s="39">
        <v>0.98</v>
      </c>
      <c r="DR28" s="39">
        <v>0</v>
      </c>
      <c r="DS28" s="40">
        <v>35.24</v>
      </c>
    </row>
    <row r="29" spans="3:123" ht="20.100000000000001" customHeight="1">
      <c r="C29" s="252"/>
      <c r="E29" s="242" t="s">
        <v>7</v>
      </c>
      <c r="F29" s="243"/>
      <c r="G29" s="244"/>
      <c r="H29" s="28">
        <v>5</v>
      </c>
      <c r="I29" s="41">
        <v>4.6100000000000003</v>
      </c>
      <c r="J29" s="39">
        <v>18.46</v>
      </c>
      <c r="K29" s="39">
        <v>27.69</v>
      </c>
      <c r="L29" s="39">
        <v>27.69</v>
      </c>
      <c r="M29" s="39">
        <v>4.6100000000000003</v>
      </c>
      <c r="N29" s="39">
        <v>304.54000000000002</v>
      </c>
      <c r="O29" s="39">
        <v>83.06</v>
      </c>
      <c r="P29" s="39">
        <v>36.909999999999997</v>
      </c>
      <c r="Q29" s="39">
        <v>179.96</v>
      </c>
      <c r="R29" s="40">
        <v>281.47000000000003</v>
      </c>
      <c r="T29" s="242" t="s">
        <v>7</v>
      </c>
      <c r="U29" s="243"/>
      <c r="V29" s="244"/>
      <c r="W29" s="28">
        <v>5</v>
      </c>
      <c r="X29" s="41">
        <v>4.6100000000000003</v>
      </c>
      <c r="Y29" s="39">
        <v>23.07</v>
      </c>
      <c r="Z29" s="39">
        <v>23.07</v>
      </c>
      <c r="AA29" s="39">
        <v>23.07</v>
      </c>
      <c r="AB29" s="39">
        <v>4.6100000000000003</v>
      </c>
      <c r="AC29" s="39">
        <v>290.7</v>
      </c>
      <c r="AD29" s="39">
        <v>83.06</v>
      </c>
      <c r="AE29" s="39">
        <v>32.299999999999997</v>
      </c>
      <c r="AF29" s="39">
        <v>189.19</v>
      </c>
      <c r="AG29" s="40">
        <v>295.31</v>
      </c>
      <c r="AI29" s="242" t="s">
        <v>7</v>
      </c>
      <c r="AJ29" s="243"/>
      <c r="AK29" s="244"/>
      <c r="AL29" s="28">
        <v>5</v>
      </c>
      <c r="AM29" s="41">
        <v>9.23</v>
      </c>
      <c r="AN29" s="39">
        <v>226.1</v>
      </c>
      <c r="AO29" s="39">
        <v>96.9</v>
      </c>
      <c r="AP29" s="39">
        <v>124.59</v>
      </c>
      <c r="AQ29" s="39">
        <v>13.84</v>
      </c>
      <c r="AR29" s="39">
        <v>244.56</v>
      </c>
      <c r="AS29" s="39">
        <v>32.299999999999997</v>
      </c>
      <c r="AT29" s="39">
        <v>13.84</v>
      </c>
      <c r="AU29" s="39">
        <v>36.909999999999997</v>
      </c>
      <c r="AV29" s="40">
        <v>170.73</v>
      </c>
      <c r="AX29" s="242" t="s">
        <v>7</v>
      </c>
      <c r="AY29" s="243"/>
      <c r="AZ29" s="244"/>
      <c r="BA29" s="28">
        <v>5</v>
      </c>
      <c r="BB29" s="41">
        <v>9.23</v>
      </c>
      <c r="BC29" s="39">
        <v>226.1</v>
      </c>
      <c r="BD29" s="39">
        <v>96.9</v>
      </c>
      <c r="BE29" s="39">
        <v>124.59</v>
      </c>
      <c r="BF29" s="39">
        <v>13.84</v>
      </c>
      <c r="BG29" s="39">
        <v>244.56</v>
      </c>
      <c r="BH29" s="39">
        <v>32.299999999999997</v>
      </c>
      <c r="BI29" s="39">
        <v>13.84</v>
      </c>
      <c r="BJ29" s="39">
        <v>36.909999999999997</v>
      </c>
      <c r="BK29" s="40">
        <v>170.73</v>
      </c>
      <c r="BM29" s="242" t="s">
        <v>7</v>
      </c>
      <c r="BN29" s="243"/>
      <c r="BO29" s="244"/>
      <c r="BP29" s="28">
        <v>5</v>
      </c>
      <c r="BQ29" s="41">
        <v>9.23</v>
      </c>
      <c r="BR29" s="39">
        <v>226.1</v>
      </c>
      <c r="BS29" s="39">
        <v>96.9</v>
      </c>
      <c r="BT29" s="39">
        <v>124.59</v>
      </c>
      <c r="BU29" s="39">
        <v>13.84</v>
      </c>
      <c r="BV29" s="39">
        <v>244.56</v>
      </c>
      <c r="BW29" s="39">
        <v>32.299999999999997</v>
      </c>
      <c r="BX29" s="39">
        <v>13.84</v>
      </c>
      <c r="BY29" s="39">
        <v>36.909999999999997</v>
      </c>
      <c r="BZ29" s="40">
        <v>170.73</v>
      </c>
      <c r="CB29" s="242" t="s">
        <v>7</v>
      </c>
      <c r="CC29" s="243"/>
      <c r="CD29" s="244"/>
      <c r="CE29" s="28">
        <v>5</v>
      </c>
      <c r="CF29" s="41">
        <v>9.23</v>
      </c>
      <c r="CG29" s="39">
        <v>226.1</v>
      </c>
      <c r="CH29" s="39">
        <v>96.9</v>
      </c>
      <c r="CI29" s="39">
        <v>124.59</v>
      </c>
      <c r="CJ29" s="39">
        <v>13.84</v>
      </c>
      <c r="CK29" s="39">
        <v>244.56</v>
      </c>
      <c r="CL29" s="39">
        <v>32.299999999999997</v>
      </c>
      <c r="CM29" s="39">
        <v>13.84</v>
      </c>
      <c r="CN29" s="39">
        <v>36.909999999999997</v>
      </c>
      <c r="CO29" s="40">
        <v>170.73</v>
      </c>
      <c r="CQ29" s="242" t="s">
        <v>7</v>
      </c>
      <c r="CR29" s="243"/>
      <c r="CS29" s="244"/>
      <c r="CT29" s="28">
        <v>5</v>
      </c>
      <c r="CU29" s="41">
        <v>9.23</v>
      </c>
      <c r="CV29" s="39">
        <v>226.1</v>
      </c>
      <c r="CW29" s="39">
        <v>96.9</v>
      </c>
      <c r="CX29" s="39">
        <v>124.59</v>
      </c>
      <c r="CY29" s="39">
        <v>13.84</v>
      </c>
      <c r="CZ29" s="39">
        <v>244.56</v>
      </c>
      <c r="DA29" s="39">
        <v>32.299999999999997</v>
      </c>
      <c r="DB29" s="39">
        <v>13.84</v>
      </c>
      <c r="DC29" s="39">
        <v>36.909999999999997</v>
      </c>
      <c r="DD29" s="40">
        <v>170.73</v>
      </c>
      <c r="DF29" s="242" t="s">
        <v>7</v>
      </c>
      <c r="DG29" s="243"/>
      <c r="DH29" s="244"/>
      <c r="DI29" s="28">
        <v>5</v>
      </c>
      <c r="DJ29" s="41">
        <v>9.23</v>
      </c>
      <c r="DK29" s="39">
        <v>226.1</v>
      </c>
      <c r="DL29" s="39">
        <v>96.9</v>
      </c>
      <c r="DM29" s="39">
        <v>124.59</v>
      </c>
      <c r="DN29" s="39">
        <v>13.84</v>
      </c>
      <c r="DO29" s="39">
        <v>244.56</v>
      </c>
      <c r="DP29" s="39">
        <v>32.299999999999997</v>
      </c>
      <c r="DQ29" s="39">
        <v>13.84</v>
      </c>
      <c r="DR29" s="39">
        <v>36.909999999999997</v>
      </c>
      <c r="DS29" s="40">
        <v>170.73</v>
      </c>
    </row>
    <row r="30" spans="3:123" ht="20.100000000000001" customHeight="1">
      <c r="C30" s="252"/>
      <c r="E30" s="242" t="s">
        <v>8</v>
      </c>
      <c r="F30" s="243"/>
      <c r="G30" s="244"/>
      <c r="H30" s="28">
        <v>6</v>
      </c>
      <c r="I30" s="41">
        <v>2.69</v>
      </c>
      <c r="J30" s="39">
        <v>29.61</v>
      </c>
      <c r="K30" s="39">
        <v>26.92</v>
      </c>
      <c r="L30" s="39">
        <v>177.65</v>
      </c>
      <c r="M30" s="39">
        <v>5.38</v>
      </c>
      <c r="N30" s="39">
        <v>5.38</v>
      </c>
      <c r="O30" s="39">
        <v>576.02</v>
      </c>
      <c r="P30" s="39">
        <v>16.149999999999999</v>
      </c>
      <c r="Q30" s="39">
        <v>13.46</v>
      </c>
      <c r="R30" s="40">
        <v>115.74</v>
      </c>
      <c r="T30" s="242" t="s">
        <v>8</v>
      </c>
      <c r="U30" s="243"/>
      <c r="V30" s="244"/>
      <c r="W30" s="28">
        <v>6</v>
      </c>
      <c r="X30" s="41">
        <v>0</v>
      </c>
      <c r="Y30" s="39">
        <v>32.299999999999997</v>
      </c>
      <c r="Z30" s="39">
        <v>24.23</v>
      </c>
      <c r="AA30" s="39">
        <v>199.18</v>
      </c>
      <c r="AB30" s="39">
        <v>5.38</v>
      </c>
      <c r="AC30" s="39">
        <v>13.46</v>
      </c>
      <c r="AD30" s="39">
        <v>554.48</v>
      </c>
      <c r="AE30" s="39">
        <v>18.84</v>
      </c>
      <c r="AF30" s="39">
        <v>16.149999999999999</v>
      </c>
      <c r="AG30" s="40">
        <v>104.98</v>
      </c>
      <c r="AI30" s="242" t="s">
        <v>8</v>
      </c>
      <c r="AJ30" s="243"/>
      <c r="AK30" s="244"/>
      <c r="AL30" s="28">
        <v>6</v>
      </c>
      <c r="AM30" s="41">
        <v>0</v>
      </c>
      <c r="AN30" s="39">
        <v>96.9</v>
      </c>
      <c r="AO30" s="39">
        <v>115.74</v>
      </c>
      <c r="AP30" s="39">
        <v>177.65</v>
      </c>
      <c r="AQ30" s="39">
        <v>5.38</v>
      </c>
      <c r="AR30" s="39">
        <v>0</v>
      </c>
      <c r="AS30" s="39">
        <v>417.21</v>
      </c>
      <c r="AT30" s="39">
        <v>45.76</v>
      </c>
      <c r="AU30" s="39">
        <v>5.38</v>
      </c>
      <c r="AV30" s="40">
        <v>104.98</v>
      </c>
      <c r="AX30" s="242" t="s">
        <v>8</v>
      </c>
      <c r="AY30" s="243"/>
      <c r="AZ30" s="244"/>
      <c r="BA30" s="28">
        <v>6</v>
      </c>
      <c r="BB30" s="41">
        <v>0</v>
      </c>
      <c r="BC30" s="39">
        <v>96.9</v>
      </c>
      <c r="BD30" s="39">
        <v>115.74</v>
      </c>
      <c r="BE30" s="39">
        <v>177.65</v>
      </c>
      <c r="BF30" s="39">
        <v>5.38</v>
      </c>
      <c r="BG30" s="39">
        <v>0</v>
      </c>
      <c r="BH30" s="39">
        <v>417.21</v>
      </c>
      <c r="BI30" s="39">
        <v>45.76</v>
      </c>
      <c r="BJ30" s="39">
        <v>5.38</v>
      </c>
      <c r="BK30" s="40">
        <v>104.98</v>
      </c>
      <c r="BM30" s="242" t="s">
        <v>8</v>
      </c>
      <c r="BN30" s="243"/>
      <c r="BO30" s="244"/>
      <c r="BP30" s="28">
        <v>6</v>
      </c>
      <c r="BQ30" s="41">
        <v>0</v>
      </c>
      <c r="BR30" s="39">
        <v>96.9</v>
      </c>
      <c r="BS30" s="39">
        <v>115.74</v>
      </c>
      <c r="BT30" s="39">
        <v>177.65</v>
      </c>
      <c r="BU30" s="39">
        <v>5.38</v>
      </c>
      <c r="BV30" s="39">
        <v>0</v>
      </c>
      <c r="BW30" s="39">
        <v>417.21</v>
      </c>
      <c r="BX30" s="39">
        <v>45.76</v>
      </c>
      <c r="BY30" s="39">
        <v>5.38</v>
      </c>
      <c r="BZ30" s="40">
        <v>104.98</v>
      </c>
      <c r="CB30" s="242" t="s">
        <v>8</v>
      </c>
      <c r="CC30" s="243"/>
      <c r="CD30" s="244"/>
      <c r="CE30" s="28">
        <v>6</v>
      </c>
      <c r="CF30" s="41">
        <v>0</v>
      </c>
      <c r="CG30" s="39">
        <v>96.9</v>
      </c>
      <c r="CH30" s="39">
        <v>115.74</v>
      </c>
      <c r="CI30" s="39">
        <v>177.65</v>
      </c>
      <c r="CJ30" s="39">
        <v>5.38</v>
      </c>
      <c r="CK30" s="39">
        <v>0</v>
      </c>
      <c r="CL30" s="39">
        <v>417.21</v>
      </c>
      <c r="CM30" s="39">
        <v>45.76</v>
      </c>
      <c r="CN30" s="39">
        <v>5.38</v>
      </c>
      <c r="CO30" s="40">
        <v>104.98</v>
      </c>
      <c r="CQ30" s="242" t="s">
        <v>8</v>
      </c>
      <c r="CR30" s="243"/>
      <c r="CS30" s="244"/>
      <c r="CT30" s="28">
        <v>6</v>
      </c>
      <c r="CU30" s="41">
        <v>0</v>
      </c>
      <c r="CV30" s="39">
        <v>96.9</v>
      </c>
      <c r="CW30" s="39">
        <v>115.74</v>
      </c>
      <c r="CX30" s="39">
        <v>177.65</v>
      </c>
      <c r="CY30" s="39">
        <v>5.38</v>
      </c>
      <c r="CZ30" s="39">
        <v>0</v>
      </c>
      <c r="DA30" s="39">
        <v>417.21</v>
      </c>
      <c r="DB30" s="39">
        <v>45.76</v>
      </c>
      <c r="DC30" s="39">
        <v>5.38</v>
      </c>
      <c r="DD30" s="40">
        <v>104.98</v>
      </c>
      <c r="DF30" s="242" t="s">
        <v>8</v>
      </c>
      <c r="DG30" s="243"/>
      <c r="DH30" s="244"/>
      <c r="DI30" s="28">
        <v>6</v>
      </c>
      <c r="DJ30" s="41">
        <v>0</v>
      </c>
      <c r="DK30" s="39">
        <v>96.9</v>
      </c>
      <c r="DL30" s="39">
        <v>115.74</v>
      </c>
      <c r="DM30" s="39">
        <v>177.65</v>
      </c>
      <c r="DN30" s="39">
        <v>5.38</v>
      </c>
      <c r="DO30" s="39">
        <v>0</v>
      </c>
      <c r="DP30" s="39">
        <v>417.21</v>
      </c>
      <c r="DQ30" s="39">
        <v>45.76</v>
      </c>
      <c r="DR30" s="39">
        <v>5.38</v>
      </c>
      <c r="DS30" s="40">
        <v>104.98</v>
      </c>
    </row>
    <row r="31" spans="3:123" ht="20.100000000000001" customHeight="1">
      <c r="C31" s="252"/>
      <c r="E31" s="242" t="s">
        <v>9</v>
      </c>
      <c r="F31" s="243"/>
      <c r="G31" s="244"/>
      <c r="H31" s="28">
        <v>7</v>
      </c>
      <c r="I31" s="41">
        <v>16.149999999999999</v>
      </c>
      <c r="J31" s="39">
        <v>68.64</v>
      </c>
      <c r="K31" s="39">
        <v>32.299999999999997</v>
      </c>
      <c r="L31" s="39">
        <v>20.190000000000001</v>
      </c>
      <c r="M31" s="39">
        <v>8.07</v>
      </c>
      <c r="N31" s="39">
        <v>24.23</v>
      </c>
      <c r="O31" s="39">
        <v>181.69</v>
      </c>
      <c r="P31" s="39">
        <v>306.85000000000002</v>
      </c>
      <c r="Q31" s="39">
        <v>109.01</v>
      </c>
      <c r="R31" s="40">
        <v>201.88</v>
      </c>
      <c r="T31" s="242" t="s">
        <v>9</v>
      </c>
      <c r="U31" s="243"/>
      <c r="V31" s="244"/>
      <c r="W31" s="28">
        <v>7</v>
      </c>
      <c r="X31" s="41">
        <v>16.149999999999999</v>
      </c>
      <c r="Y31" s="39">
        <v>64.599999999999994</v>
      </c>
      <c r="Z31" s="39">
        <v>44.41</v>
      </c>
      <c r="AA31" s="39">
        <v>24.23</v>
      </c>
      <c r="AB31" s="39">
        <v>16.149999999999999</v>
      </c>
      <c r="AC31" s="39">
        <v>20.190000000000001</v>
      </c>
      <c r="AD31" s="39">
        <v>185.72</v>
      </c>
      <c r="AE31" s="39">
        <v>318.95999999999998</v>
      </c>
      <c r="AF31" s="39">
        <v>109.01</v>
      </c>
      <c r="AG31" s="40">
        <v>169.57</v>
      </c>
      <c r="AI31" s="242" t="s">
        <v>9</v>
      </c>
      <c r="AJ31" s="243"/>
      <c r="AK31" s="244"/>
      <c r="AL31" s="28">
        <v>7</v>
      </c>
      <c r="AM31" s="41">
        <v>0</v>
      </c>
      <c r="AN31" s="39">
        <v>282.63</v>
      </c>
      <c r="AO31" s="39">
        <v>72.67</v>
      </c>
      <c r="AP31" s="39">
        <v>222.06</v>
      </c>
      <c r="AQ31" s="39">
        <v>36.340000000000003</v>
      </c>
      <c r="AR31" s="39">
        <v>0</v>
      </c>
      <c r="AS31" s="39">
        <v>0</v>
      </c>
      <c r="AT31" s="39">
        <v>282.63</v>
      </c>
      <c r="AU31" s="39">
        <v>0</v>
      </c>
      <c r="AV31" s="40">
        <v>72.67</v>
      </c>
      <c r="AX31" s="242" t="s">
        <v>9</v>
      </c>
      <c r="AY31" s="243"/>
      <c r="AZ31" s="244"/>
      <c r="BA31" s="28">
        <v>7</v>
      </c>
      <c r="BB31" s="41">
        <v>0</v>
      </c>
      <c r="BC31" s="39">
        <v>282.63</v>
      </c>
      <c r="BD31" s="39">
        <v>72.680000000000007</v>
      </c>
      <c r="BE31" s="39">
        <v>222.06</v>
      </c>
      <c r="BF31" s="39">
        <v>36.340000000000003</v>
      </c>
      <c r="BG31" s="39">
        <v>0</v>
      </c>
      <c r="BH31" s="39">
        <v>0</v>
      </c>
      <c r="BI31" s="39">
        <v>282.63</v>
      </c>
      <c r="BJ31" s="39">
        <v>0</v>
      </c>
      <c r="BK31" s="40">
        <v>72.67</v>
      </c>
      <c r="BM31" s="242" t="s">
        <v>9</v>
      </c>
      <c r="BN31" s="243"/>
      <c r="BO31" s="244"/>
      <c r="BP31" s="28">
        <v>7</v>
      </c>
      <c r="BQ31" s="41">
        <v>0</v>
      </c>
      <c r="BR31" s="39">
        <v>282.63</v>
      </c>
      <c r="BS31" s="39">
        <v>72.67</v>
      </c>
      <c r="BT31" s="39">
        <v>222.06</v>
      </c>
      <c r="BU31" s="39">
        <v>36.340000000000003</v>
      </c>
      <c r="BV31" s="39">
        <v>0</v>
      </c>
      <c r="BW31" s="39">
        <v>0</v>
      </c>
      <c r="BX31" s="39">
        <v>282.63</v>
      </c>
      <c r="BY31" s="39">
        <v>0</v>
      </c>
      <c r="BZ31" s="40">
        <v>72.67</v>
      </c>
      <c r="CB31" s="242" t="s">
        <v>9</v>
      </c>
      <c r="CC31" s="243"/>
      <c r="CD31" s="244"/>
      <c r="CE31" s="28">
        <v>7</v>
      </c>
      <c r="CF31" s="41">
        <v>0</v>
      </c>
      <c r="CG31" s="39">
        <v>282.63</v>
      </c>
      <c r="CH31" s="39">
        <v>72.680000000000007</v>
      </c>
      <c r="CI31" s="39">
        <v>222.06</v>
      </c>
      <c r="CJ31" s="39">
        <v>36.340000000000003</v>
      </c>
      <c r="CK31" s="39">
        <v>0</v>
      </c>
      <c r="CL31" s="39">
        <v>0</v>
      </c>
      <c r="CM31" s="39">
        <v>282.63</v>
      </c>
      <c r="CN31" s="39">
        <v>0</v>
      </c>
      <c r="CO31" s="40">
        <v>72.67</v>
      </c>
      <c r="CQ31" s="242" t="s">
        <v>9</v>
      </c>
      <c r="CR31" s="243"/>
      <c r="CS31" s="244"/>
      <c r="CT31" s="28">
        <v>7</v>
      </c>
      <c r="CU31" s="41">
        <v>0</v>
      </c>
      <c r="CV31" s="39">
        <v>282.63</v>
      </c>
      <c r="CW31" s="39">
        <v>72.67</v>
      </c>
      <c r="CX31" s="39">
        <v>222.06</v>
      </c>
      <c r="CY31" s="39">
        <v>36.340000000000003</v>
      </c>
      <c r="CZ31" s="39">
        <v>0</v>
      </c>
      <c r="DA31" s="39">
        <v>0</v>
      </c>
      <c r="DB31" s="39">
        <v>282.63</v>
      </c>
      <c r="DC31" s="39">
        <v>0</v>
      </c>
      <c r="DD31" s="40">
        <v>72.67</v>
      </c>
      <c r="DF31" s="242" t="s">
        <v>9</v>
      </c>
      <c r="DG31" s="243"/>
      <c r="DH31" s="244"/>
      <c r="DI31" s="28">
        <v>7</v>
      </c>
      <c r="DJ31" s="41">
        <v>0</v>
      </c>
      <c r="DK31" s="39">
        <v>282.62</v>
      </c>
      <c r="DL31" s="39">
        <v>72.67</v>
      </c>
      <c r="DM31" s="39">
        <v>222.06</v>
      </c>
      <c r="DN31" s="39">
        <v>36.340000000000003</v>
      </c>
      <c r="DO31" s="39">
        <v>0</v>
      </c>
      <c r="DP31" s="39">
        <v>0</v>
      </c>
      <c r="DQ31" s="39">
        <v>282.63</v>
      </c>
      <c r="DR31" s="39">
        <v>0</v>
      </c>
      <c r="DS31" s="40">
        <v>72.67</v>
      </c>
    </row>
    <row r="32" spans="3:123" ht="20.100000000000001" customHeight="1">
      <c r="C32" s="252"/>
      <c r="E32" s="242" t="s">
        <v>10</v>
      </c>
      <c r="F32" s="243"/>
      <c r="G32" s="244"/>
      <c r="H32" s="28">
        <v>8</v>
      </c>
      <c r="I32" s="41">
        <v>12.56</v>
      </c>
      <c r="J32" s="39">
        <v>64.599999999999994</v>
      </c>
      <c r="K32" s="39">
        <v>28.71</v>
      </c>
      <c r="L32" s="39">
        <v>109.46</v>
      </c>
      <c r="M32" s="39">
        <v>0</v>
      </c>
      <c r="N32" s="39">
        <v>21.53</v>
      </c>
      <c r="O32" s="39">
        <v>98.69</v>
      </c>
      <c r="P32" s="39">
        <v>17.940000000000001</v>
      </c>
      <c r="Q32" s="39">
        <v>452.2</v>
      </c>
      <c r="R32" s="40">
        <v>163.29</v>
      </c>
      <c r="T32" s="242" t="s">
        <v>10</v>
      </c>
      <c r="U32" s="243"/>
      <c r="V32" s="244"/>
      <c r="W32" s="28">
        <v>8</v>
      </c>
      <c r="X32" s="41">
        <v>10.77</v>
      </c>
      <c r="Y32" s="39">
        <v>48.45</v>
      </c>
      <c r="Z32" s="39">
        <v>28.71</v>
      </c>
      <c r="AA32" s="39">
        <v>104.08</v>
      </c>
      <c r="AB32" s="39">
        <v>0</v>
      </c>
      <c r="AC32" s="39">
        <v>23.33</v>
      </c>
      <c r="AD32" s="39">
        <v>102.28</v>
      </c>
      <c r="AE32" s="39">
        <v>19.739999999999998</v>
      </c>
      <c r="AF32" s="39">
        <v>470.14</v>
      </c>
      <c r="AG32" s="40">
        <v>161.5</v>
      </c>
      <c r="AI32" s="242" t="s">
        <v>10</v>
      </c>
      <c r="AJ32" s="243"/>
      <c r="AK32" s="244"/>
      <c r="AL32" s="28">
        <v>8</v>
      </c>
      <c r="AM32" s="41">
        <v>0</v>
      </c>
      <c r="AN32" s="39">
        <v>323</v>
      </c>
      <c r="AO32" s="39">
        <v>120.23</v>
      </c>
      <c r="AP32" s="39">
        <v>165.09</v>
      </c>
      <c r="AQ32" s="39">
        <v>10.77</v>
      </c>
      <c r="AR32" s="39">
        <v>0</v>
      </c>
      <c r="AS32" s="39">
        <v>55.63</v>
      </c>
      <c r="AT32" s="39">
        <v>1.79</v>
      </c>
      <c r="AU32" s="39">
        <v>213.54</v>
      </c>
      <c r="AV32" s="40">
        <v>78.959999999999994</v>
      </c>
      <c r="AX32" s="242" t="s">
        <v>10</v>
      </c>
      <c r="AY32" s="243"/>
      <c r="AZ32" s="244"/>
      <c r="BA32" s="28">
        <v>8</v>
      </c>
      <c r="BB32" s="41">
        <v>0</v>
      </c>
      <c r="BC32" s="39">
        <v>323</v>
      </c>
      <c r="BD32" s="39">
        <v>120.23</v>
      </c>
      <c r="BE32" s="39">
        <v>165.09</v>
      </c>
      <c r="BF32" s="39">
        <v>10.77</v>
      </c>
      <c r="BG32" s="39">
        <v>0</v>
      </c>
      <c r="BH32" s="39">
        <v>55.63</v>
      </c>
      <c r="BI32" s="39">
        <v>1.79</v>
      </c>
      <c r="BJ32" s="39">
        <v>213.54</v>
      </c>
      <c r="BK32" s="40">
        <v>78.959999999999994</v>
      </c>
      <c r="BM32" s="242" t="s">
        <v>10</v>
      </c>
      <c r="BN32" s="243"/>
      <c r="BO32" s="244"/>
      <c r="BP32" s="28">
        <v>8</v>
      </c>
      <c r="BQ32" s="41">
        <v>0</v>
      </c>
      <c r="BR32" s="39">
        <v>323</v>
      </c>
      <c r="BS32" s="39">
        <v>120.23</v>
      </c>
      <c r="BT32" s="39">
        <v>165.09</v>
      </c>
      <c r="BU32" s="39">
        <v>10.77</v>
      </c>
      <c r="BV32" s="39">
        <v>0</v>
      </c>
      <c r="BW32" s="39">
        <v>55.63</v>
      </c>
      <c r="BX32" s="39">
        <v>1.79</v>
      </c>
      <c r="BY32" s="39">
        <v>213.54</v>
      </c>
      <c r="BZ32" s="40">
        <v>78.959999999999994</v>
      </c>
      <c r="CB32" s="242" t="s">
        <v>10</v>
      </c>
      <c r="CC32" s="243"/>
      <c r="CD32" s="244"/>
      <c r="CE32" s="28">
        <v>8</v>
      </c>
      <c r="CF32" s="41">
        <v>0</v>
      </c>
      <c r="CG32" s="39">
        <v>323</v>
      </c>
      <c r="CH32" s="39">
        <v>120.23</v>
      </c>
      <c r="CI32" s="39">
        <v>165.09</v>
      </c>
      <c r="CJ32" s="39">
        <v>10.77</v>
      </c>
      <c r="CK32" s="39">
        <v>0</v>
      </c>
      <c r="CL32" s="39">
        <v>55.63</v>
      </c>
      <c r="CM32" s="39">
        <v>1.79</v>
      </c>
      <c r="CN32" s="39">
        <v>213.54</v>
      </c>
      <c r="CO32" s="40">
        <v>78.959999999999994</v>
      </c>
      <c r="CQ32" s="242" t="s">
        <v>10</v>
      </c>
      <c r="CR32" s="243"/>
      <c r="CS32" s="244"/>
      <c r="CT32" s="28">
        <v>8</v>
      </c>
      <c r="CU32" s="41">
        <v>0</v>
      </c>
      <c r="CV32" s="39">
        <v>323</v>
      </c>
      <c r="CW32" s="39">
        <v>120.23</v>
      </c>
      <c r="CX32" s="39">
        <v>165.09</v>
      </c>
      <c r="CY32" s="39">
        <v>10.77</v>
      </c>
      <c r="CZ32" s="39">
        <v>0</v>
      </c>
      <c r="DA32" s="39">
        <v>55.63</v>
      </c>
      <c r="DB32" s="39">
        <v>1.79</v>
      </c>
      <c r="DC32" s="39">
        <v>213.54</v>
      </c>
      <c r="DD32" s="40">
        <v>78.959999999999994</v>
      </c>
      <c r="DF32" s="242" t="s">
        <v>10</v>
      </c>
      <c r="DG32" s="243"/>
      <c r="DH32" s="244"/>
      <c r="DI32" s="28">
        <v>8</v>
      </c>
      <c r="DJ32" s="41">
        <v>0</v>
      </c>
      <c r="DK32" s="39">
        <v>323</v>
      </c>
      <c r="DL32" s="39">
        <v>120.23</v>
      </c>
      <c r="DM32" s="39">
        <v>165.09</v>
      </c>
      <c r="DN32" s="39">
        <v>10.77</v>
      </c>
      <c r="DO32" s="39">
        <v>0</v>
      </c>
      <c r="DP32" s="39">
        <v>55.63</v>
      </c>
      <c r="DQ32" s="39">
        <v>1.79</v>
      </c>
      <c r="DR32" s="39">
        <v>213.54</v>
      </c>
      <c r="DS32" s="40">
        <v>78.959999999999994</v>
      </c>
    </row>
    <row r="33" spans="3:123" ht="20.100000000000001" customHeight="1" thickBot="1">
      <c r="C33" s="253"/>
      <c r="E33" s="239" t="s">
        <v>11</v>
      </c>
      <c r="F33" s="240"/>
      <c r="G33" s="241"/>
      <c r="H33" s="29">
        <v>9</v>
      </c>
      <c r="I33" s="42">
        <v>7.18</v>
      </c>
      <c r="J33" s="43">
        <v>43.07</v>
      </c>
      <c r="K33" s="43">
        <v>53.83</v>
      </c>
      <c r="L33" s="43">
        <v>68.19</v>
      </c>
      <c r="M33" s="43">
        <v>7.18</v>
      </c>
      <c r="N33" s="43">
        <v>10.77</v>
      </c>
      <c r="O33" s="43">
        <v>89.72</v>
      </c>
      <c r="P33" s="43">
        <v>28.71</v>
      </c>
      <c r="Q33" s="43">
        <v>71.78</v>
      </c>
      <c r="R33" s="45">
        <v>588.58000000000004</v>
      </c>
      <c r="T33" s="239" t="s">
        <v>11</v>
      </c>
      <c r="U33" s="240"/>
      <c r="V33" s="241"/>
      <c r="W33" s="29">
        <v>9</v>
      </c>
      <c r="X33" s="42">
        <v>7.18</v>
      </c>
      <c r="Y33" s="43">
        <v>39.479999999999997</v>
      </c>
      <c r="Z33" s="43">
        <v>53.83</v>
      </c>
      <c r="AA33" s="43">
        <v>68.19</v>
      </c>
      <c r="AB33" s="43">
        <v>7.18</v>
      </c>
      <c r="AC33" s="43">
        <v>10.77</v>
      </c>
      <c r="AD33" s="43">
        <v>89.72</v>
      </c>
      <c r="AE33" s="43">
        <v>25.12</v>
      </c>
      <c r="AF33" s="43">
        <v>75.37</v>
      </c>
      <c r="AG33" s="45">
        <v>592.16999999999996</v>
      </c>
      <c r="AI33" s="239" t="s">
        <v>11</v>
      </c>
      <c r="AJ33" s="240"/>
      <c r="AK33" s="241"/>
      <c r="AL33" s="29">
        <v>9</v>
      </c>
      <c r="AM33" s="42">
        <v>0</v>
      </c>
      <c r="AN33" s="43">
        <v>157.91</v>
      </c>
      <c r="AO33" s="43">
        <v>35.89</v>
      </c>
      <c r="AP33" s="43">
        <v>68.19</v>
      </c>
      <c r="AQ33" s="43">
        <v>0</v>
      </c>
      <c r="AR33" s="43">
        <v>0</v>
      </c>
      <c r="AS33" s="43">
        <v>7.18</v>
      </c>
      <c r="AT33" s="43">
        <v>0</v>
      </c>
      <c r="AU33" s="43">
        <v>21.53</v>
      </c>
      <c r="AV33" s="45">
        <v>678.3</v>
      </c>
      <c r="AX33" s="239" t="s">
        <v>11</v>
      </c>
      <c r="AY33" s="240"/>
      <c r="AZ33" s="241"/>
      <c r="BA33" s="29">
        <v>9</v>
      </c>
      <c r="BB33" s="42">
        <v>0</v>
      </c>
      <c r="BC33" s="43">
        <v>157.91</v>
      </c>
      <c r="BD33" s="43">
        <v>35.89</v>
      </c>
      <c r="BE33" s="43">
        <v>68.19</v>
      </c>
      <c r="BF33" s="43">
        <v>0</v>
      </c>
      <c r="BG33" s="43">
        <v>0</v>
      </c>
      <c r="BH33" s="43">
        <v>7.18</v>
      </c>
      <c r="BI33" s="43">
        <v>0</v>
      </c>
      <c r="BJ33" s="43">
        <v>21.53</v>
      </c>
      <c r="BK33" s="45">
        <v>678.3</v>
      </c>
      <c r="BM33" s="239" t="s">
        <v>11</v>
      </c>
      <c r="BN33" s="240"/>
      <c r="BO33" s="241"/>
      <c r="BP33" s="29">
        <v>9</v>
      </c>
      <c r="BQ33" s="42">
        <v>0</v>
      </c>
      <c r="BR33" s="43">
        <v>157.91</v>
      </c>
      <c r="BS33" s="43">
        <v>35.89</v>
      </c>
      <c r="BT33" s="43">
        <v>68.19</v>
      </c>
      <c r="BU33" s="43">
        <v>0</v>
      </c>
      <c r="BV33" s="43">
        <v>0</v>
      </c>
      <c r="BW33" s="43">
        <v>7.18</v>
      </c>
      <c r="BX33" s="43">
        <v>0</v>
      </c>
      <c r="BY33" s="43">
        <v>21.53</v>
      </c>
      <c r="BZ33" s="45">
        <v>678.3</v>
      </c>
      <c r="CB33" s="239" t="s">
        <v>11</v>
      </c>
      <c r="CC33" s="240"/>
      <c r="CD33" s="241"/>
      <c r="CE33" s="29">
        <v>9</v>
      </c>
      <c r="CF33" s="42">
        <v>0</v>
      </c>
      <c r="CG33" s="43">
        <v>157.91</v>
      </c>
      <c r="CH33" s="43">
        <v>35.89</v>
      </c>
      <c r="CI33" s="43">
        <v>68.19</v>
      </c>
      <c r="CJ33" s="43">
        <v>0</v>
      </c>
      <c r="CK33" s="43">
        <v>0</v>
      </c>
      <c r="CL33" s="43">
        <v>7.18</v>
      </c>
      <c r="CM33" s="43">
        <v>0</v>
      </c>
      <c r="CN33" s="43">
        <v>21.53</v>
      </c>
      <c r="CO33" s="45">
        <v>678.3</v>
      </c>
      <c r="CQ33" s="239" t="s">
        <v>11</v>
      </c>
      <c r="CR33" s="240"/>
      <c r="CS33" s="241"/>
      <c r="CT33" s="29">
        <v>9</v>
      </c>
      <c r="CU33" s="42">
        <v>0</v>
      </c>
      <c r="CV33" s="43">
        <v>157.91</v>
      </c>
      <c r="CW33" s="43">
        <v>35.89</v>
      </c>
      <c r="CX33" s="43">
        <v>68.19</v>
      </c>
      <c r="CY33" s="43">
        <v>0</v>
      </c>
      <c r="CZ33" s="43">
        <v>0</v>
      </c>
      <c r="DA33" s="43">
        <v>7.18</v>
      </c>
      <c r="DB33" s="43">
        <v>0</v>
      </c>
      <c r="DC33" s="43">
        <v>21.53</v>
      </c>
      <c r="DD33" s="45">
        <v>678.3</v>
      </c>
      <c r="DF33" s="239" t="s">
        <v>11</v>
      </c>
      <c r="DG33" s="240"/>
      <c r="DH33" s="241"/>
      <c r="DI33" s="29">
        <v>9</v>
      </c>
      <c r="DJ33" s="42">
        <v>0</v>
      </c>
      <c r="DK33" s="43">
        <v>157.91</v>
      </c>
      <c r="DL33" s="43">
        <v>35.89</v>
      </c>
      <c r="DM33" s="43">
        <v>68.19</v>
      </c>
      <c r="DN33" s="43">
        <v>0</v>
      </c>
      <c r="DO33" s="43">
        <v>0</v>
      </c>
      <c r="DP33" s="43">
        <v>7.18</v>
      </c>
      <c r="DQ33" s="43">
        <v>0</v>
      </c>
      <c r="DR33" s="43">
        <v>21.53</v>
      </c>
      <c r="DS33" s="45">
        <v>678.3</v>
      </c>
    </row>
    <row r="34" spans="3:123" ht="15.75" thickBot="1"/>
    <row r="35" spans="3:123" ht="137.25" thickBot="1">
      <c r="C35" s="251" t="s">
        <v>25</v>
      </c>
      <c r="E35" s="3"/>
      <c r="F35" s="25"/>
      <c r="G35" s="25"/>
      <c r="H35" s="26"/>
      <c r="I35" s="30" t="s">
        <v>2</v>
      </c>
      <c r="J35" s="31" t="s">
        <v>3</v>
      </c>
      <c r="K35" s="31" t="s">
        <v>4</v>
      </c>
      <c r="L35" s="31" t="s">
        <v>5</v>
      </c>
      <c r="M35" s="31" t="s">
        <v>6</v>
      </c>
      <c r="N35" s="31" t="s">
        <v>7</v>
      </c>
      <c r="O35" s="31" t="s">
        <v>8</v>
      </c>
      <c r="P35" s="31" t="s">
        <v>9</v>
      </c>
      <c r="Q35" s="31" t="s">
        <v>10</v>
      </c>
      <c r="R35" s="32" t="s">
        <v>11</v>
      </c>
      <c r="T35" s="3"/>
      <c r="U35" s="25"/>
      <c r="V35" s="25"/>
      <c r="W35" s="26"/>
      <c r="X35" s="30" t="s">
        <v>2</v>
      </c>
      <c r="Y35" s="31" t="s">
        <v>3</v>
      </c>
      <c r="Z35" s="31" t="s">
        <v>4</v>
      </c>
      <c r="AA35" s="31" t="s">
        <v>5</v>
      </c>
      <c r="AB35" s="31" t="s">
        <v>6</v>
      </c>
      <c r="AC35" s="31" t="s">
        <v>7</v>
      </c>
      <c r="AD35" s="31" t="s">
        <v>8</v>
      </c>
      <c r="AE35" s="31" t="s">
        <v>9</v>
      </c>
      <c r="AF35" s="31" t="s">
        <v>10</v>
      </c>
      <c r="AG35" s="32" t="s">
        <v>11</v>
      </c>
      <c r="AI35" s="3"/>
      <c r="AJ35" s="25"/>
      <c r="AK35" s="25"/>
      <c r="AL35" s="26"/>
      <c r="AM35" s="30" t="s">
        <v>2</v>
      </c>
      <c r="AN35" s="31" t="s">
        <v>3</v>
      </c>
      <c r="AO35" s="31" t="s">
        <v>4</v>
      </c>
      <c r="AP35" s="31" t="s">
        <v>5</v>
      </c>
      <c r="AQ35" s="31" t="s">
        <v>6</v>
      </c>
      <c r="AR35" s="31" t="s">
        <v>7</v>
      </c>
      <c r="AS35" s="31" t="s">
        <v>8</v>
      </c>
      <c r="AT35" s="31" t="s">
        <v>9</v>
      </c>
      <c r="AU35" s="31" t="s">
        <v>10</v>
      </c>
      <c r="AV35" s="32" t="s">
        <v>11</v>
      </c>
      <c r="AX35" s="3"/>
      <c r="AY35" s="25"/>
      <c r="AZ35" s="25"/>
      <c r="BA35" s="26"/>
      <c r="BB35" s="30" t="s">
        <v>2</v>
      </c>
      <c r="BC35" s="31" t="s">
        <v>3</v>
      </c>
      <c r="BD35" s="31" t="s">
        <v>4</v>
      </c>
      <c r="BE35" s="31" t="s">
        <v>5</v>
      </c>
      <c r="BF35" s="31" t="s">
        <v>6</v>
      </c>
      <c r="BG35" s="31" t="s">
        <v>7</v>
      </c>
      <c r="BH35" s="31" t="s">
        <v>8</v>
      </c>
      <c r="BI35" s="31" t="s">
        <v>9</v>
      </c>
      <c r="BJ35" s="31" t="s">
        <v>10</v>
      </c>
      <c r="BK35" s="32" t="s">
        <v>11</v>
      </c>
      <c r="BM35" s="3"/>
      <c r="BN35" s="25"/>
      <c r="BO35" s="25"/>
      <c r="BP35" s="26"/>
      <c r="BQ35" s="30" t="s">
        <v>2</v>
      </c>
      <c r="BR35" s="31" t="s">
        <v>3</v>
      </c>
      <c r="BS35" s="31" t="s">
        <v>4</v>
      </c>
      <c r="BT35" s="31" t="s">
        <v>5</v>
      </c>
      <c r="BU35" s="31" t="s">
        <v>6</v>
      </c>
      <c r="BV35" s="31" t="s">
        <v>7</v>
      </c>
      <c r="BW35" s="31" t="s">
        <v>8</v>
      </c>
      <c r="BX35" s="31" t="s">
        <v>9</v>
      </c>
      <c r="BY35" s="31" t="s">
        <v>10</v>
      </c>
      <c r="BZ35" s="32" t="s">
        <v>11</v>
      </c>
      <c r="CB35" s="3"/>
      <c r="CC35" s="25"/>
      <c r="CD35" s="25"/>
      <c r="CE35" s="26"/>
      <c r="CF35" s="30" t="s">
        <v>2</v>
      </c>
      <c r="CG35" s="31" t="s">
        <v>3</v>
      </c>
      <c r="CH35" s="31" t="s">
        <v>4</v>
      </c>
      <c r="CI35" s="31" t="s">
        <v>5</v>
      </c>
      <c r="CJ35" s="31" t="s">
        <v>6</v>
      </c>
      <c r="CK35" s="31" t="s">
        <v>7</v>
      </c>
      <c r="CL35" s="31" t="s">
        <v>8</v>
      </c>
      <c r="CM35" s="31" t="s">
        <v>9</v>
      </c>
      <c r="CN35" s="31" t="s">
        <v>10</v>
      </c>
      <c r="CO35" s="32" t="s">
        <v>11</v>
      </c>
      <c r="CQ35" s="3"/>
      <c r="CR35" s="25"/>
      <c r="CS35" s="25"/>
      <c r="CT35" s="26"/>
      <c r="CU35" s="30" t="s">
        <v>2</v>
      </c>
      <c r="CV35" s="31" t="s">
        <v>3</v>
      </c>
      <c r="CW35" s="31" t="s">
        <v>4</v>
      </c>
      <c r="CX35" s="31" t="s">
        <v>5</v>
      </c>
      <c r="CY35" s="31" t="s">
        <v>6</v>
      </c>
      <c r="CZ35" s="31" t="s">
        <v>7</v>
      </c>
      <c r="DA35" s="31" t="s">
        <v>8</v>
      </c>
      <c r="DB35" s="31" t="s">
        <v>9</v>
      </c>
      <c r="DC35" s="31" t="s">
        <v>10</v>
      </c>
      <c r="DD35" s="32" t="s">
        <v>11</v>
      </c>
      <c r="DF35" s="3"/>
      <c r="DG35" s="25"/>
      <c r="DH35" s="25"/>
      <c r="DI35" s="26"/>
      <c r="DJ35" s="30" t="s">
        <v>2</v>
      </c>
      <c r="DK35" s="31" t="s">
        <v>3</v>
      </c>
      <c r="DL35" s="31" t="s">
        <v>4</v>
      </c>
      <c r="DM35" s="31" t="s">
        <v>5</v>
      </c>
      <c r="DN35" s="31" t="s">
        <v>6</v>
      </c>
      <c r="DO35" s="31" t="s">
        <v>7</v>
      </c>
      <c r="DP35" s="31" t="s">
        <v>8</v>
      </c>
      <c r="DQ35" s="31" t="s">
        <v>9</v>
      </c>
      <c r="DR35" s="31" t="s">
        <v>10</v>
      </c>
      <c r="DS35" s="32" t="s">
        <v>11</v>
      </c>
    </row>
    <row r="36" spans="3:123" ht="15.75" thickBot="1">
      <c r="C36" s="252"/>
      <c r="E36" s="245"/>
      <c r="F36" s="246"/>
      <c r="G36" s="246"/>
      <c r="H36" s="247"/>
      <c r="I36" s="33">
        <v>0</v>
      </c>
      <c r="J36" s="34">
        <v>1</v>
      </c>
      <c r="K36" s="34">
        <v>2</v>
      </c>
      <c r="L36" s="34">
        <v>3</v>
      </c>
      <c r="M36" s="34">
        <v>4</v>
      </c>
      <c r="N36" s="34">
        <v>5</v>
      </c>
      <c r="O36" s="34">
        <v>6</v>
      </c>
      <c r="P36" s="34">
        <v>7</v>
      </c>
      <c r="Q36" s="34">
        <v>8</v>
      </c>
      <c r="R36" s="35">
        <v>9</v>
      </c>
      <c r="T36" s="245"/>
      <c r="U36" s="246"/>
      <c r="V36" s="246"/>
      <c r="W36" s="247"/>
      <c r="X36" s="33">
        <v>0</v>
      </c>
      <c r="Y36" s="34">
        <v>1</v>
      </c>
      <c r="Z36" s="34">
        <v>2</v>
      </c>
      <c r="AA36" s="34">
        <v>3</v>
      </c>
      <c r="AB36" s="34">
        <v>4</v>
      </c>
      <c r="AC36" s="34">
        <v>5</v>
      </c>
      <c r="AD36" s="34">
        <v>6</v>
      </c>
      <c r="AE36" s="34">
        <v>7</v>
      </c>
      <c r="AF36" s="34">
        <v>8</v>
      </c>
      <c r="AG36" s="35">
        <v>9</v>
      </c>
      <c r="AI36" s="245"/>
      <c r="AJ36" s="246"/>
      <c r="AK36" s="246"/>
      <c r="AL36" s="247"/>
      <c r="AM36" s="33">
        <v>0</v>
      </c>
      <c r="AN36" s="34">
        <v>1</v>
      </c>
      <c r="AO36" s="34">
        <v>2</v>
      </c>
      <c r="AP36" s="34">
        <v>3</v>
      </c>
      <c r="AQ36" s="34">
        <v>4</v>
      </c>
      <c r="AR36" s="34">
        <v>5</v>
      </c>
      <c r="AS36" s="34">
        <v>6</v>
      </c>
      <c r="AT36" s="34">
        <v>7</v>
      </c>
      <c r="AU36" s="34">
        <v>8</v>
      </c>
      <c r="AV36" s="35">
        <v>9</v>
      </c>
      <c r="AX36" s="245"/>
      <c r="AY36" s="246"/>
      <c r="AZ36" s="246"/>
      <c r="BA36" s="247"/>
      <c r="BB36" s="33">
        <v>0</v>
      </c>
      <c r="BC36" s="34">
        <v>1</v>
      </c>
      <c r="BD36" s="34">
        <v>2</v>
      </c>
      <c r="BE36" s="34">
        <v>3</v>
      </c>
      <c r="BF36" s="34">
        <v>4</v>
      </c>
      <c r="BG36" s="34">
        <v>5</v>
      </c>
      <c r="BH36" s="34">
        <v>6</v>
      </c>
      <c r="BI36" s="34">
        <v>7</v>
      </c>
      <c r="BJ36" s="34">
        <v>8</v>
      </c>
      <c r="BK36" s="35">
        <v>9</v>
      </c>
      <c r="BM36" s="245"/>
      <c r="BN36" s="246"/>
      <c r="BO36" s="246"/>
      <c r="BP36" s="247"/>
      <c r="BQ36" s="33">
        <v>0</v>
      </c>
      <c r="BR36" s="34">
        <v>1</v>
      </c>
      <c r="BS36" s="34">
        <v>2</v>
      </c>
      <c r="BT36" s="34">
        <v>3</v>
      </c>
      <c r="BU36" s="34">
        <v>4</v>
      </c>
      <c r="BV36" s="34">
        <v>5</v>
      </c>
      <c r="BW36" s="34">
        <v>6</v>
      </c>
      <c r="BX36" s="34">
        <v>7</v>
      </c>
      <c r="BY36" s="34">
        <v>8</v>
      </c>
      <c r="BZ36" s="35">
        <v>9</v>
      </c>
      <c r="CB36" s="245"/>
      <c r="CC36" s="246"/>
      <c r="CD36" s="246"/>
      <c r="CE36" s="247"/>
      <c r="CF36" s="33">
        <v>0</v>
      </c>
      <c r="CG36" s="34">
        <v>1</v>
      </c>
      <c r="CH36" s="34">
        <v>2</v>
      </c>
      <c r="CI36" s="34">
        <v>3</v>
      </c>
      <c r="CJ36" s="34">
        <v>4</v>
      </c>
      <c r="CK36" s="34">
        <v>5</v>
      </c>
      <c r="CL36" s="34">
        <v>6</v>
      </c>
      <c r="CM36" s="34">
        <v>7</v>
      </c>
      <c r="CN36" s="34">
        <v>8</v>
      </c>
      <c r="CO36" s="35">
        <v>9</v>
      </c>
      <c r="CQ36" s="245"/>
      <c r="CR36" s="246"/>
      <c r="CS36" s="246"/>
      <c r="CT36" s="247"/>
      <c r="CU36" s="33">
        <v>0</v>
      </c>
      <c r="CV36" s="34">
        <v>1</v>
      </c>
      <c r="CW36" s="34">
        <v>2</v>
      </c>
      <c r="CX36" s="34">
        <v>3</v>
      </c>
      <c r="CY36" s="34">
        <v>4</v>
      </c>
      <c r="CZ36" s="34">
        <v>5</v>
      </c>
      <c r="DA36" s="34">
        <v>6</v>
      </c>
      <c r="DB36" s="34">
        <v>7</v>
      </c>
      <c r="DC36" s="34">
        <v>8</v>
      </c>
      <c r="DD36" s="35">
        <v>9</v>
      </c>
      <c r="DF36" s="245"/>
      <c r="DG36" s="246"/>
      <c r="DH36" s="246"/>
      <c r="DI36" s="247"/>
      <c r="DJ36" s="33">
        <v>0</v>
      </c>
      <c r="DK36" s="34">
        <v>1</v>
      </c>
      <c r="DL36" s="34">
        <v>2</v>
      </c>
      <c r="DM36" s="34">
        <v>3</v>
      </c>
      <c r="DN36" s="34">
        <v>4</v>
      </c>
      <c r="DO36" s="34">
        <v>5</v>
      </c>
      <c r="DP36" s="34">
        <v>6</v>
      </c>
      <c r="DQ36" s="34">
        <v>7</v>
      </c>
      <c r="DR36" s="34">
        <v>8</v>
      </c>
      <c r="DS36" s="35">
        <v>9</v>
      </c>
    </row>
    <row r="37" spans="3:123" ht="20.100000000000001" customHeight="1">
      <c r="C37" s="252"/>
      <c r="E37" s="248" t="s">
        <v>2</v>
      </c>
      <c r="F37" s="249"/>
      <c r="G37" s="250"/>
      <c r="H37" s="27">
        <v>0</v>
      </c>
      <c r="I37" s="37">
        <v>415.29</v>
      </c>
      <c r="J37" s="38">
        <v>323</v>
      </c>
      <c r="K37" s="38">
        <v>161.5</v>
      </c>
      <c r="L37" s="38">
        <v>50.76</v>
      </c>
      <c r="M37" s="38">
        <v>0</v>
      </c>
      <c r="N37" s="38">
        <v>0</v>
      </c>
      <c r="O37" s="38">
        <v>4.6100000000000003</v>
      </c>
      <c r="P37" s="38">
        <v>0</v>
      </c>
      <c r="Q37" s="38">
        <v>9.23</v>
      </c>
      <c r="R37" s="44">
        <v>4.6100000000000003</v>
      </c>
      <c r="T37" s="248" t="s">
        <v>2</v>
      </c>
      <c r="U37" s="249"/>
      <c r="V37" s="250"/>
      <c r="W37" s="27">
        <v>0</v>
      </c>
      <c r="X37" s="37">
        <v>392.21</v>
      </c>
      <c r="Y37" s="38">
        <v>373.76</v>
      </c>
      <c r="Z37" s="38">
        <v>129.19999999999999</v>
      </c>
      <c r="AA37" s="38">
        <v>50.76</v>
      </c>
      <c r="AB37" s="38">
        <v>4.6100000000000003</v>
      </c>
      <c r="AC37" s="38">
        <v>0</v>
      </c>
      <c r="AD37" s="38">
        <v>4.6100000000000003</v>
      </c>
      <c r="AE37" s="38">
        <v>0</v>
      </c>
      <c r="AF37" s="38">
        <v>9.23</v>
      </c>
      <c r="AG37" s="44">
        <v>4.6100000000000003</v>
      </c>
      <c r="AI37" s="248" t="s">
        <v>2</v>
      </c>
      <c r="AJ37" s="249"/>
      <c r="AK37" s="250"/>
      <c r="AL37" s="27">
        <v>0</v>
      </c>
      <c r="AM37" s="37">
        <v>267.63</v>
      </c>
      <c r="AN37" s="38">
        <v>632.16</v>
      </c>
      <c r="AO37" s="38">
        <v>55.37</v>
      </c>
      <c r="AP37" s="38">
        <v>4.6100000000000003</v>
      </c>
      <c r="AQ37" s="38">
        <v>9.23</v>
      </c>
      <c r="AR37" s="38">
        <v>0</v>
      </c>
      <c r="AS37" s="38">
        <v>0</v>
      </c>
      <c r="AT37" s="38">
        <v>0</v>
      </c>
      <c r="AU37" s="38">
        <v>0</v>
      </c>
      <c r="AV37" s="44">
        <v>0</v>
      </c>
      <c r="AX37" s="248" t="s">
        <v>2</v>
      </c>
      <c r="AY37" s="249"/>
      <c r="AZ37" s="250"/>
      <c r="BA37" s="27">
        <v>0</v>
      </c>
      <c r="BB37" s="37">
        <v>267.63</v>
      </c>
      <c r="BC37" s="38">
        <v>632.16</v>
      </c>
      <c r="BD37" s="38">
        <v>55.37</v>
      </c>
      <c r="BE37" s="38">
        <v>4.6100000000000003</v>
      </c>
      <c r="BF37" s="38">
        <v>9.23</v>
      </c>
      <c r="BG37" s="38">
        <v>0</v>
      </c>
      <c r="BH37" s="38">
        <v>0</v>
      </c>
      <c r="BI37" s="38">
        <v>0</v>
      </c>
      <c r="BJ37" s="38">
        <v>0</v>
      </c>
      <c r="BK37" s="44">
        <v>0</v>
      </c>
      <c r="BM37" s="248" t="s">
        <v>2</v>
      </c>
      <c r="BN37" s="249"/>
      <c r="BO37" s="250"/>
      <c r="BP37" s="27">
        <v>0</v>
      </c>
      <c r="BQ37" s="37">
        <v>267.63</v>
      </c>
      <c r="BR37" s="38">
        <v>632.16</v>
      </c>
      <c r="BS37" s="38">
        <v>55.37</v>
      </c>
      <c r="BT37" s="38">
        <v>4.6100000000000003</v>
      </c>
      <c r="BU37" s="38">
        <v>9.23</v>
      </c>
      <c r="BV37" s="38">
        <v>0</v>
      </c>
      <c r="BW37" s="38">
        <v>0</v>
      </c>
      <c r="BX37" s="38">
        <v>0</v>
      </c>
      <c r="BY37" s="38">
        <v>0</v>
      </c>
      <c r="BZ37" s="44">
        <v>0</v>
      </c>
      <c r="CB37" s="248" t="s">
        <v>2</v>
      </c>
      <c r="CC37" s="249"/>
      <c r="CD37" s="250"/>
      <c r="CE37" s="27">
        <v>0</v>
      </c>
      <c r="CF37" s="37">
        <v>267.63</v>
      </c>
      <c r="CG37" s="38">
        <v>632.16</v>
      </c>
      <c r="CH37" s="38">
        <v>55.37</v>
      </c>
      <c r="CI37" s="38">
        <v>4.6100000000000003</v>
      </c>
      <c r="CJ37" s="38">
        <v>9.23</v>
      </c>
      <c r="CK37" s="38">
        <v>0</v>
      </c>
      <c r="CL37" s="38">
        <v>0</v>
      </c>
      <c r="CM37" s="38">
        <v>0</v>
      </c>
      <c r="CN37" s="38">
        <v>0</v>
      </c>
      <c r="CO37" s="44">
        <v>0</v>
      </c>
      <c r="CQ37" s="248" t="s">
        <v>2</v>
      </c>
      <c r="CR37" s="249"/>
      <c r="CS37" s="250"/>
      <c r="CT37" s="27">
        <v>0</v>
      </c>
      <c r="CU37" s="37">
        <v>267.63</v>
      </c>
      <c r="CV37" s="38">
        <v>632.16</v>
      </c>
      <c r="CW37" s="38">
        <v>55.37</v>
      </c>
      <c r="CX37" s="38">
        <v>4.6100000000000003</v>
      </c>
      <c r="CY37" s="38">
        <v>9.23</v>
      </c>
      <c r="CZ37" s="38">
        <v>0</v>
      </c>
      <c r="DA37" s="38">
        <v>0</v>
      </c>
      <c r="DB37" s="38">
        <v>0</v>
      </c>
      <c r="DC37" s="38">
        <v>0</v>
      </c>
      <c r="DD37" s="44">
        <v>0</v>
      </c>
      <c r="DF37" s="248" t="s">
        <v>2</v>
      </c>
      <c r="DG37" s="249"/>
      <c r="DH37" s="250"/>
      <c r="DI37" s="27">
        <v>0</v>
      </c>
      <c r="DJ37" s="37">
        <v>267.63</v>
      </c>
      <c r="DK37" s="38">
        <v>632.16</v>
      </c>
      <c r="DL37" s="38">
        <v>55.37</v>
      </c>
      <c r="DM37" s="38">
        <v>4.6100000000000003</v>
      </c>
      <c r="DN37" s="38">
        <v>9.23</v>
      </c>
      <c r="DO37" s="38">
        <v>0</v>
      </c>
      <c r="DP37" s="38">
        <v>0</v>
      </c>
      <c r="DQ37" s="38">
        <v>0</v>
      </c>
      <c r="DR37" s="38">
        <v>0</v>
      </c>
      <c r="DS37" s="44">
        <v>0</v>
      </c>
    </row>
    <row r="38" spans="3:123" ht="20.100000000000001" customHeight="1">
      <c r="C38" s="252"/>
      <c r="E38" s="242" t="s">
        <v>3</v>
      </c>
      <c r="F38" s="243"/>
      <c r="G38" s="244"/>
      <c r="H38" s="28">
        <v>1</v>
      </c>
      <c r="I38" s="41">
        <v>62.42</v>
      </c>
      <c r="J38" s="39">
        <v>578.78</v>
      </c>
      <c r="K38" s="39">
        <v>158.88</v>
      </c>
      <c r="L38" s="39">
        <v>137.49</v>
      </c>
      <c r="M38" s="39">
        <v>0.87</v>
      </c>
      <c r="N38" s="39">
        <v>0.44</v>
      </c>
      <c r="O38" s="39">
        <v>6.98</v>
      </c>
      <c r="P38" s="39">
        <v>3.06</v>
      </c>
      <c r="Q38" s="39">
        <v>7.42</v>
      </c>
      <c r="R38" s="40">
        <v>12.66</v>
      </c>
      <c r="T38" s="242" t="s">
        <v>3</v>
      </c>
      <c r="U38" s="243"/>
      <c r="V38" s="244"/>
      <c r="W38" s="28">
        <v>1</v>
      </c>
      <c r="X38" s="41">
        <v>59.36</v>
      </c>
      <c r="Y38" s="39">
        <v>586.64</v>
      </c>
      <c r="Z38" s="39">
        <v>151.46</v>
      </c>
      <c r="AA38" s="39">
        <v>143.16999999999999</v>
      </c>
      <c r="AB38" s="39">
        <v>1.31</v>
      </c>
      <c r="AC38" s="39">
        <v>0.87</v>
      </c>
      <c r="AD38" s="39">
        <v>6.98</v>
      </c>
      <c r="AE38" s="39">
        <v>3.06</v>
      </c>
      <c r="AF38" s="39">
        <v>7.42</v>
      </c>
      <c r="AG38" s="40">
        <v>8.73</v>
      </c>
      <c r="AI38" s="242" t="s">
        <v>3</v>
      </c>
      <c r="AJ38" s="243"/>
      <c r="AK38" s="244"/>
      <c r="AL38" s="28">
        <v>1</v>
      </c>
      <c r="AM38" s="41">
        <v>2.1800000000000002</v>
      </c>
      <c r="AN38" s="39">
        <v>643.82000000000005</v>
      </c>
      <c r="AO38" s="39">
        <v>191.18</v>
      </c>
      <c r="AP38" s="39">
        <v>97.34</v>
      </c>
      <c r="AQ38" s="39">
        <v>11.79</v>
      </c>
      <c r="AR38" s="39">
        <v>0</v>
      </c>
      <c r="AS38" s="39">
        <v>6.11</v>
      </c>
      <c r="AT38" s="39">
        <v>1.75</v>
      </c>
      <c r="AU38" s="39">
        <v>0</v>
      </c>
      <c r="AV38" s="40">
        <v>14.84</v>
      </c>
      <c r="AX38" s="242" t="s">
        <v>3</v>
      </c>
      <c r="AY38" s="243"/>
      <c r="AZ38" s="244"/>
      <c r="BA38" s="28">
        <v>1</v>
      </c>
      <c r="BB38" s="41">
        <v>2.1800000000000002</v>
      </c>
      <c r="BC38" s="39">
        <v>643.82000000000005</v>
      </c>
      <c r="BD38" s="39">
        <v>191.18</v>
      </c>
      <c r="BE38" s="39">
        <v>97.34</v>
      </c>
      <c r="BF38" s="39">
        <v>11.79</v>
      </c>
      <c r="BG38" s="39">
        <v>0</v>
      </c>
      <c r="BH38" s="39">
        <v>6.11</v>
      </c>
      <c r="BI38" s="39">
        <v>1.75</v>
      </c>
      <c r="BJ38" s="39">
        <v>0</v>
      </c>
      <c r="BK38" s="40">
        <v>14.84</v>
      </c>
      <c r="BM38" s="242" t="s">
        <v>3</v>
      </c>
      <c r="BN38" s="243"/>
      <c r="BO38" s="244"/>
      <c r="BP38" s="28">
        <v>1</v>
      </c>
      <c r="BQ38" s="41">
        <v>2.1800000000000002</v>
      </c>
      <c r="BR38" s="39">
        <v>643.82000000000005</v>
      </c>
      <c r="BS38" s="39">
        <v>191.18</v>
      </c>
      <c r="BT38" s="39">
        <v>97.34</v>
      </c>
      <c r="BU38" s="39">
        <v>11.79</v>
      </c>
      <c r="BV38" s="39">
        <v>0</v>
      </c>
      <c r="BW38" s="39">
        <v>6.11</v>
      </c>
      <c r="BX38" s="39">
        <v>1.75</v>
      </c>
      <c r="BY38" s="39">
        <v>0</v>
      </c>
      <c r="BZ38" s="40">
        <v>14.84</v>
      </c>
      <c r="CB38" s="242" t="s">
        <v>3</v>
      </c>
      <c r="CC38" s="243"/>
      <c r="CD38" s="244"/>
      <c r="CE38" s="28">
        <v>1</v>
      </c>
      <c r="CF38" s="41">
        <v>2.1800000000000002</v>
      </c>
      <c r="CG38" s="39">
        <v>643.82000000000005</v>
      </c>
      <c r="CH38" s="39">
        <v>191.18</v>
      </c>
      <c r="CI38" s="39">
        <v>97.34</v>
      </c>
      <c r="CJ38" s="39">
        <v>11.79</v>
      </c>
      <c r="CK38" s="39">
        <v>0</v>
      </c>
      <c r="CL38" s="39">
        <v>6.11</v>
      </c>
      <c r="CM38" s="39">
        <v>1.75</v>
      </c>
      <c r="CN38" s="39">
        <v>0</v>
      </c>
      <c r="CO38" s="40">
        <v>14.84</v>
      </c>
      <c r="CQ38" s="242" t="s">
        <v>3</v>
      </c>
      <c r="CR38" s="243"/>
      <c r="CS38" s="244"/>
      <c r="CT38" s="28">
        <v>1</v>
      </c>
      <c r="CU38" s="41">
        <v>2.1800000000000002</v>
      </c>
      <c r="CV38" s="39">
        <v>643.82000000000005</v>
      </c>
      <c r="CW38" s="39">
        <v>191.18</v>
      </c>
      <c r="CX38" s="39">
        <v>97.34</v>
      </c>
      <c r="CY38" s="39">
        <v>11.79</v>
      </c>
      <c r="CZ38" s="39">
        <v>0</v>
      </c>
      <c r="DA38" s="39">
        <v>6.11</v>
      </c>
      <c r="DB38" s="39">
        <v>1.75</v>
      </c>
      <c r="DC38" s="39">
        <v>0</v>
      </c>
      <c r="DD38" s="40">
        <v>14.84</v>
      </c>
      <c r="DF38" s="242" t="s">
        <v>3</v>
      </c>
      <c r="DG38" s="243"/>
      <c r="DH38" s="244"/>
      <c r="DI38" s="28">
        <v>1</v>
      </c>
      <c r="DJ38" s="41">
        <v>2.1800000000000002</v>
      </c>
      <c r="DK38" s="39">
        <v>643.82000000000005</v>
      </c>
      <c r="DL38" s="39">
        <v>191.18</v>
      </c>
      <c r="DM38" s="39">
        <v>97.34</v>
      </c>
      <c r="DN38" s="39">
        <v>11.79</v>
      </c>
      <c r="DO38" s="39">
        <v>0</v>
      </c>
      <c r="DP38" s="39">
        <v>6.11</v>
      </c>
      <c r="DQ38" s="39">
        <v>1.75</v>
      </c>
      <c r="DR38" s="39">
        <v>0</v>
      </c>
      <c r="DS38" s="40">
        <v>14.84</v>
      </c>
    </row>
    <row r="39" spans="3:123" ht="20.100000000000001" customHeight="1">
      <c r="C39" s="252"/>
      <c r="E39" s="242" t="s">
        <v>4</v>
      </c>
      <c r="F39" s="243"/>
      <c r="G39" s="244"/>
      <c r="H39" s="28">
        <v>2</v>
      </c>
      <c r="I39" s="41">
        <v>21.1</v>
      </c>
      <c r="J39" s="39">
        <v>368.65</v>
      </c>
      <c r="K39" s="39">
        <v>346.26</v>
      </c>
      <c r="L39" s="39">
        <v>189.06</v>
      </c>
      <c r="M39" s="39">
        <v>0.86</v>
      </c>
      <c r="N39" s="39">
        <v>0.86</v>
      </c>
      <c r="O39" s="39">
        <v>16.8</v>
      </c>
      <c r="P39" s="39">
        <v>4.3099999999999996</v>
      </c>
      <c r="Q39" s="39">
        <v>1.72</v>
      </c>
      <c r="R39" s="40">
        <v>19.38</v>
      </c>
      <c r="T39" s="242" t="s">
        <v>4</v>
      </c>
      <c r="U39" s="243"/>
      <c r="V39" s="244"/>
      <c r="W39" s="28">
        <v>2</v>
      </c>
      <c r="X39" s="41">
        <v>18.95</v>
      </c>
      <c r="Y39" s="39">
        <v>332.04</v>
      </c>
      <c r="Z39" s="39">
        <v>385.02</v>
      </c>
      <c r="AA39" s="39">
        <v>189.92</v>
      </c>
      <c r="AB39" s="39">
        <v>0</v>
      </c>
      <c r="AC39" s="39">
        <v>0.43</v>
      </c>
      <c r="AD39" s="39">
        <v>17.66</v>
      </c>
      <c r="AE39" s="39">
        <v>4.3099999999999996</v>
      </c>
      <c r="AF39" s="39">
        <v>2.58</v>
      </c>
      <c r="AG39" s="40">
        <v>18.09</v>
      </c>
      <c r="AI39" s="242" t="s">
        <v>4</v>
      </c>
      <c r="AJ39" s="243"/>
      <c r="AK39" s="244"/>
      <c r="AL39" s="28">
        <v>2</v>
      </c>
      <c r="AM39" s="41">
        <v>0.43</v>
      </c>
      <c r="AN39" s="39">
        <v>371.67</v>
      </c>
      <c r="AO39" s="39">
        <v>338.5</v>
      </c>
      <c r="AP39" s="39">
        <v>169.25</v>
      </c>
      <c r="AQ39" s="39">
        <v>16.37</v>
      </c>
      <c r="AR39" s="39">
        <v>0</v>
      </c>
      <c r="AS39" s="39">
        <v>43.07</v>
      </c>
      <c r="AT39" s="39">
        <v>0.86</v>
      </c>
      <c r="AU39" s="39">
        <v>2.58</v>
      </c>
      <c r="AV39" s="40">
        <v>26.27</v>
      </c>
      <c r="AX39" s="242" t="s">
        <v>4</v>
      </c>
      <c r="AY39" s="243"/>
      <c r="AZ39" s="244"/>
      <c r="BA39" s="28">
        <v>2</v>
      </c>
      <c r="BB39" s="41">
        <v>0.43</v>
      </c>
      <c r="BC39" s="39">
        <v>371.67</v>
      </c>
      <c r="BD39" s="39">
        <v>338.5</v>
      </c>
      <c r="BE39" s="39">
        <v>169.25</v>
      </c>
      <c r="BF39" s="39">
        <v>16.37</v>
      </c>
      <c r="BG39" s="39">
        <v>0</v>
      </c>
      <c r="BH39" s="39">
        <v>43.07</v>
      </c>
      <c r="BI39" s="39">
        <v>0.86</v>
      </c>
      <c r="BJ39" s="39">
        <v>2.58</v>
      </c>
      <c r="BK39" s="40">
        <v>26.27</v>
      </c>
      <c r="BM39" s="242" t="s">
        <v>4</v>
      </c>
      <c r="BN39" s="243"/>
      <c r="BO39" s="244"/>
      <c r="BP39" s="28">
        <v>2</v>
      </c>
      <c r="BQ39" s="41">
        <v>0.43</v>
      </c>
      <c r="BR39" s="39">
        <v>371.67</v>
      </c>
      <c r="BS39" s="39">
        <v>338.5</v>
      </c>
      <c r="BT39" s="39">
        <v>169.25</v>
      </c>
      <c r="BU39" s="39">
        <v>16.37</v>
      </c>
      <c r="BV39" s="39">
        <v>0</v>
      </c>
      <c r="BW39" s="39">
        <v>43.07</v>
      </c>
      <c r="BX39" s="39">
        <v>0.86</v>
      </c>
      <c r="BY39" s="39">
        <v>2.58</v>
      </c>
      <c r="BZ39" s="40">
        <v>26.27</v>
      </c>
      <c r="CB39" s="242" t="s">
        <v>4</v>
      </c>
      <c r="CC39" s="243"/>
      <c r="CD39" s="244"/>
      <c r="CE39" s="28">
        <v>2</v>
      </c>
      <c r="CF39" s="41">
        <v>0.43</v>
      </c>
      <c r="CG39" s="39">
        <v>371.67</v>
      </c>
      <c r="CH39" s="39">
        <v>338.5</v>
      </c>
      <c r="CI39" s="39">
        <v>169.25</v>
      </c>
      <c r="CJ39" s="39">
        <v>16.37</v>
      </c>
      <c r="CK39" s="39">
        <v>0</v>
      </c>
      <c r="CL39" s="39">
        <v>43.07</v>
      </c>
      <c r="CM39" s="39">
        <v>0.86</v>
      </c>
      <c r="CN39" s="39">
        <v>2.58</v>
      </c>
      <c r="CO39" s="40">
        <v>26.27</v>
      </c>
      <c r="CQ39" s="242" t="s">
        <v>4</v>
      </c>
      <c r="CR39" s="243"/>
      <c r="CS39" s="244"/>
      <c r="CT39" s="28">
        <v>2</v>
      </c>
      <c r="CU39" s="41">
        <v>0.43</v>
      </c>
      <c r="CV39" s="39">
        <v>371.67</v>
      </c>
      <c r="CW39" s="39">
        <v>338.5</v>
      </c>
      <c r="CX39" s="39">
        <v>169.25</v>
      </c>
      <c r="CY39" s="39">
        <v>16.37</v>
      </c>
      <c r="CZ39" s="39">
        <v>0</v>
      </c>
      <c r="DA39" s="39">
        <v>43.07</v>
      </c>
      <c r="DB39" s="39">
        <v>0.86</v>
      </c>
      <c r="DC39" s="39">
        <v>2.58</v>
      </c>
      <c r="DD39" s="40">
        <v>26.27</v>
      </c>
      <c r="DF39" s="242" t="s">
        <v>4</v>
      </c>
      <c r="DG39" s="243"/>
      <c r="DH39" s="244"/>
      <c r="DI39" s="28">
        <v>2</v>
      </c>
      <c r="DJ39" s="41">
        <v>0.43</v>
      </c>
      <c r="DK39" s="39">
        <v>371.67</v>
      </c>
      <c r="DL39" s="39">
        <v>338.5</v>
      </c>
      <c r="DM39" s="39">
        <v>169.25</v>
      </c>
      <c r="DN39" s="39">
        <v>16.37</v>
      </c>
      <c r="DO39" s="39">
        <v>0</v>
      </c>
      <c r="DP39" s="39">
        <v>43.07</v>
      </c>
      <c r="DQ39" s="39">
        <v>0.86</v>
      </c>
      <c r="DR39" s="39">
        <v>2.58</v>
      </c>
      <c r="DS39" s="40">
        <v>26.27</v>
      </c>
    </row>
    <row r="40" spans="3:123" ht="20.100000000000001" customHeight="1">
      <c r="C40" s="252"/>
      <c r="E40" s="242" t="s">
        <v>5</v>
      </c>
      <c r="F40" s="243"/>
      <c r="G40" s="244"/>
      <c r="H40" s="28">
        <v>3</v>
      </c>
      <c r="I40" s="41">
        <v>2.06</v>
      </c>
      <c r="J40" s="39">
        <v>35.049999999999997</v>
      </c>
      <c r="K40" s="39">
        <v>97.59</v>
      </c>
      <c r="L40" s="39">
        <v>739.46</v>
      </c>
      <c r="M40" s="39">
        <v>0</v>
      </c>
      <c r="N40" s="39">
        <v>3.44</v>
      </c>
      <c r="O40" s="39">
        <v>54.98</v>
      </c>
      <c r="P40" s="39">
        <v>5.5</v>
      </c>
      <c r="Q40" s="39">
        <v>5.5</v>
      </c>
      <c r="R40" s="40">
        <v>25.43</v>
      </c>
      <c r="T40" s="242" t="s">
        <v>5</v>
      </c>
      <c r="U40" s="243"/>
      <c r="V40" s="244"/>
      <c r="W40" s="28">
        <v>3</v>
      </c>
      <c r="X40" s="41">
        <v>2.06</v>
      </c>
      <c r="Y40" s="39">
        <v>36.42</v>
      </c>
      <c r="Z40" s="39">
        <v>97.59</v>
      </c>
      <c r="AA40" s="39">
        <v>744.96</v>
      </c>
      <c r="AB40" s="39">
        <v>0</v>
      </c>
      <c r="AC40" s="39">
        <v>3.44</v>
      </c>
      <c r="AD40" s="39">
        <v>50.17</v>
      </c>
      <c r="AE40" s="39">
        <v>4.12</v>
      </c>
      <c r="AF40" s="39">
        <v>6.87</v>
      </c>
      <c r="AG40" s="40">
        <v>23.37</v>
      </c>
      <c r="AI40" s="242" t="s">
        <v>5</v>
      </c>
      <c r="AJ40" s="243"/>
      <c r="AK40" s="244"/>
      <c r="AL40" s="28">
        <v>3</v>
      </c>
      <c r="AM40" s="41">
        <v>0</v>
      </c>
      <c r="AN40" s="39">
        <v>118.2</v>
      </c>
      <c r="AO40" s="39">
        <v>80.41</v>
      </c>
      <c r="AP40" s="39">
        <v>596.52</v>
      </c>
      <c r="AQ40" s="39">
        <v>51.54</v>
      </c>
      <c r="AR40" s="39">
        <v>0</v>
      </c>
      <c r="AS40" s="39">
        <v>55.67</v>
      </c>
      <c r="AT40" s="39">
        <v>2.06</v>
      </c>
      <c r="AU40" s="39">
        <v>6.87</v>
      </c>
      <c r="AV40" s="40">
        <v>57.73</v>
      </c>
      <c r="AX40" s="242" t="s">
        <v>5</v>
      </c>
      <c r="AY40" s="243"/>
      <c r="AZ40" s="244"/>
      <c r="BA40" s="28">
        <v>3</v>
      </c>
      <c r="BB40" s="41">
        <v>0</v>
      </c>
      <c r="BC40" s="39">
        <v>118.2</v>
      </c>
      <c r="BD40" s="39">
        <v>80.41</v>
      </c>
      <c r="BE40" s="39">
        <v>596.52</v>
      </c>
      <c r="BF40" s="39">
        <v>51.54</v>
      </c>
      <c r="BG40" s="39">
        <v>0</v>
      </c>
      <c r="BH40" s="39">
        <v>55.67</v>
      </c>
      <c r="BI40" s="39">
        <v>2.06</v>
      </c>
      <c r="BJ40" s="39">
        <v>6.87</v>
      </c>
      <c r="BK40" s="40">
        <v>57.73</v>
      </c>
      <c r="BM40" s="242" t="s">
        <v>5</v>
      </c>
      <c r="BN40" s="243"/>
      <c r="BO40" s="244"/>
      <c r="BP40" s="28">
        <v>3</v>
      </c>
      <c r="BQ40" s="41">
        <v>0</v>
      </c>
      <c r="BR40" s="39">
        <v>118.2</v>
      </c>
      <c r="BS40" s="39">
        <v>80.41</v>
      </c>
      <c r="BT40" s="39">
        <v>596.52</v>
      </c>
      <c r="BU40" s="39">
        <v>51.54</v>
      </c>
      <c r="BV40" s="39">
        <v>0</v>
      </c>
      <c r="BW40" s="39">
        <v>55.67</v>
      </c>
      <c r="BX40" s="39">
        <v>2.06</v>
      </c>
      <c r="BY40" s="39">
        <v>6.87</v>
      </c>
      <c r="BZ40" s="40">
        <v>57.73</v>
      </c>
      <c r="CB40" s="242" t="s">
        <v>5</v>
      </c>
      <c r="CC40" s="243"/>
      <c r="CD40" s="244"/>
      <c r="CE40" s="28">
        <v>3</v>
      </c>
      <c r="CF40" s="41">
        <v>0</v>
      </c>
      <c r="CG40" s="39">
        <v>114.77</v>
      </c>
      <c r="CH40" s="39">
        <v>83.16</v>
      </c>
      <c r="CI40" s="39">
        <v>597.21</v>
      </c>
      <c r="CJ40" s="39">
        <v>51.54</v>
      </c>
      <c r="CK40" s="39">
        <v>0</v>
      </c>
      <c r="CL40" s="39">
        <v>55.67</v>
      </c>
      <c r="CM40" s="39">
        <v>2.06</v>
      </c>
      <c r="CN40" s="39">
        <v>6.87</v>
      </c>
      <c r="CO40" s="40">
        <v>57.73</v>
      </c>
      <c r="CQ40" s="242" t="s">
        <v>5</v>
      </c>
      <c r="CR40" s="243"/>
      <c r="CS40" s="244"/>
      <c r="CT40" s="28">
        <v>3</v>
      </c>
      <c r="CU40" s="41">
        <v>0</v>
      </c>
      <c r="CV40" s="39">
        <v>118.2</v>
      </c>
      <c r="CW40" s="39">
        <v>80.41</v>
      </c>
      <c r="CX40" s="39">
        <v>596.52</v>
      </c>
      <c r="CY40" s="39">
        <v>51.54</v>
      </c>
      <c r="CZ40" s="39">
        <v>0</v>
      </c>
      <c r="DA40" s="39">
        <v>55.67</v>
      </c>
      <c r="DB40" s="39">
        <v>2.06</v>
      </c>
      <c r="DC40" s="39">
        <v>6.87</v>
      </c>
      <c r="DD40" s="40">
        <v>57.73</v>
      </c>
      <c r="DF40" s="242" t="s">
        <v>5</v>
      </c>
      <c r="DG40" s="243"/>
      <c r="DH40" s="244"/>
      <c r="DI40" s="28">
        <v>3</v>
      </c>
      <c r="DJ40" s="41">
        <v>0</v>
      </c>
      <c r="DK40" s="39">
        <v>116.83</v>
      </c>
      <c r="DL40" s="39">
        <v>81.78</v>
      </c>
      <c r="DM40" s="39">
        <v>596.52</v>
      </c>
      <c r="DN40" s="39">
        <v>51.54</v>
      </c>
      <c r="DO40" s="39">
        <v>0</v>
      </c>
      <c r="DP40" s="39">
        <v>55.67</v>
      </c>
      <c r="DQ40" s="39">
        <v>2.06</v>
      </c>
      <c r="DR40" s="39">
        <v>6.87</v>
      </c>
      <c r="DS40" s="40">
        <v>57.73</v>
      </c>
    </row>
    <row r="41" spans="3:123" ht="20.100000000000001" customHeight="1">
      <c r="C41" s="252"/>
      <c r="E41" s="242" t="s">
        <v>6</v>
      </c>
      <c r="F41" s="243"/>
      <c r="G41" s="244"/>
      <c r="H41" s="28">
        <v>4</v>
      </c>
      <c r="I41" s="41">
        <v>37.68</v>
      </c>
      <c r="J41" s="39">
        <v>323</v>
      </c>
      <c r="K41" s="39">
        <v>124.31</v>
      </c>
      <c r="L41" s="39">
        <v>408.15</v>
      </c>
      <c r="M41" s="39">
        <v>30.83</v>
      </c>
      <c r="N41" s="39">
        <v>0.49</v>
      </c>
      <c r="O41" s="39">
        <v>39.64</v>
      </c>
      <c r="P41" s="39">
        <v>0.49</v>
      </c>
      <c r="Q41" s="39">
        <v>0</v>
      </c>
      <c r="R41" s="40">
        <v>4.4000000000000004</v>
      </c>
      <c r="T41" s="242" t="s">
        <v>6</v>
      </c>
      <c r="U41" s="243"/>
      <c r="V41" s="244"/>
      <c r="W41" s="28">
        <v>4</v>
      </c>
      <c r="X41" s="41">
        <v>34.75</v>
      </c>
      <c r="Y41" s="39">
        <v>325.94</v>
      </c>
      <c r="Z41" s="39">
        <v>118.92</v>
      </c>
      <c r="AA41" s="39">
        <v>415.5</v>
      </c>
      <c r="AB41" s="39">
        <v>38.17</v>
      </c>
      <c r="AC41" s="39">
        <v>0</v>
      </c>
      <c r="AD41" s="39">
        <v>30.83</v>
      </c>
      <c r="AE41" s="39">
        <v>0.98</v>
      </c>
      <c r="AF41" s="39">
        <v>0</v>
      </c>
      <c r="AG41" s="40">
        <v>3.92</v>
      </c>
      <c r="AI41" s="242" t="s">
        <v>6</v>
      </c>
      <c r="AJ41" s="243"/>
      <c r="AK41" s="244"/>
      <c r="AL41" s="28">
        <v>4</v>
      </c>
      <c r="AM41" s="41">
        <v>6.85</v>
      </c>
      <c r="AN41" s="39">
        <v>247.63</v>
      </c>
      <c r="AO41" s="39">
        <v>179.61</v>
      </c>
      <c r="AP41" s="39">
        <v>289.72000000000003</v>
      </c>
      <c r="AQ41" s="39">
        <v>132.63</v>
      </c>
      <c r="AR41" s="39">
        <v>20.07</v>
      </c>
      <c r="AS41" s="39">
        <v>60.2</v>
      </c>
      <c r="AT41" s="39">
        <v>0.49</v>
      </c>
      <c r="AU41" s="39">
        <v>0</v>
      </c>
      <c r="AV41" s="40">
        <v>31.81</v>
      </c>
      <c r="AX41" s="242" t="s">
        <v>6</v>
      </c>
      <c r="AY41" s="243"/>
      <c r="AZ41" s="244"/>
      <c r="BA41" s="28">
        <v>4</v>
      </c>
      <c r="BB41" s="41">
        <v>6.85</v>
      </c>
      <c r="BC41" s="39">
        <v>247.63</v>
      </c>
      <c r="BD41" s="39">
        <v>179.61</v>
      </c>
      <c r="BE41" s="39">
        <v>289.72000000000003</v>
      </c>
      <c r="BF41" s="39">
        <v>132.63</v>
      </c>
      <c r="BG41" s="39">
        <v>20.07</v>
      </c>
      <c r="BH41" s="39">
        <v>60.2</v>
      </c>
      <c r="BI41" s="39">
        <v>0.49</v>
      </c>
      <c r="BJ41" s="39">
        <v>0</v>
      </c>
      <c r="BK41" s="40">
        <v>31.81</v>
      </c>
      <c r="BM41" s="242" t="s">
        <v>6</v>
      </c>
      <c r="BN41" s="243"/>
      <c r="BO41" s="244"/>
      <c r="BP41" s="28">
        <v>4</v>
      </c>
      <c r="BQ41" s="41">
        <v>6.85</v>
      </c>
      <c r="BR41" s="39">
        <v>247.63</v>
      </c>
      <c r="BS41" s="39">
        <v>179.61</v>
      </c>
      <c r="BT41" s="39">
        <v>289.72000000000003</v>
      </c>
      <c r="BU41" s="39">
        <v>132.63</v>
      </c>
      <c r="BV41" s="39">
        <v>20.07</v>
      </c>
      <c r="BW41" s="39">
        <v>60.2</v>
      </c>
      <c r="BX41" s="39">
        <v>0.49</v>
      </c>
      <c r="BY41" s="39">
        <v>0</v>
      </c>
      <c r="BZ41" s="40">
        <v>31.81</v>
      </c>
      <c r="CB41" s="242" t="s">
        <v>6</v>
      </c>
      <c r="CC41" s="243"/>
      <c r="CD41" s="244"/>
      <c r="CE41" s="28">
        <v>4</v>
      </c>
      <c r="CF41" s="41">
        <v>6.85</v>
      </c>
      <c r="CG41" s="39">
        <v>247.63</v>
      </c>
      <c r="CH41" s="39">
        <v>179.61</v>
      </c>
      <c r="CI41" s="39">
        <v>289.72000000000003</v>
      </c>
      <c r="CJ41" s="39">
        <v>133.6</v>
      </c>
      <c r="CK41" s="39">
        <v>19.579999999999998</v>
      </c>
      <c r="CL41" s="39">
        <v>59.71</v>
      </c>
      <c r="CM41" s="39">
        <v>0.49</v>
      </c>
      <c r="CN41" s="39">
        <v>0</v>
      </c>
      <c r="CO41" s="40">
        <v>31.81</v>
      </c>
      <c r="CQ41" s="242" t="s">
        <v>6</v>
      </c>
      <c r="CR41" s="243"/>
      <c r="CS41" s="244"/>
      <c r="CT41" s="28">
        <v>4</v>
      </c>
      <c r="CU41" s="41">
        <v>6.85</v>
      </c>
      <c r="CV41" s="39">
        <v>247.63</v>
      </c>
      <c r="CW41" s="39">
        <v>179.61</v>
      </c>
      <c r="CX41" s="39">
        <v>289.72000000000003</v>
      </c>
      <c r="CY41" s="39">
        <v>132.63</v>
      </c>
      <c r="CZ41" s="39">
        <v>20.07</v>
      </c>
      <c r="DA41" s="39">
        <v>60.2</v>
      </c>
      <c r="DB41" s="39">
        <v>0.49</v>
      </c>
      <c r="DC41" s="39">
        <v>0</v>
      </c>
      <c r="DD41" s="40">
        <v>31.81</v>
      </c>
      <c r="DF41" s="242" t="s">
        <v>6</v>
      </c>
      <c r="DG41" s="243"/>
      <c r="DH41" s="244"/>
      <c r="DI41" s="28">
        <v>4</v>
      </c>
      <c r="DJ41" s="41">
        <v>6.85</v>
      </c>
      <c r="DK41" s="39">
        <v>247.63</v>
      </c>
      <c r="DL41" s="39">
        <v>179.61</v>
      </c>
      <c r="DM41" s="39">
        <v>289.72000000000003</v>
      </c>
      <c r="DN41" s="39">
        <v>133.12</v>
      </c>
      <c r="DO41" s="39">
        <v>20.07</v>
      </c>
      <c r="DP41" s="39">
        <v>59.71</v>
      </c>
      <c r="DQ41" s="39">
        <v>0.49</v>
      </c>
      <c r="DR41" s="39">
        <v>0</v>
      </c>
      <c r="DS41" s="40">
        <v>31.81</v>
      </c>
    </row>
    <row r="42" spans="3:123" ht="20.100000000000001" customHeight="1">
      <c r="C42" s="252"/>
      <c r="E42" s="242" t="s">
        <v>7</v>
      </c>
      <c r="F42" s="243"/>
      <c r="G42" s="244"/>
      <c r="H42" s="28">
        <v>5</v>
      </c>
      <c r="I42" s="41">
        <v>9.23</v>
      </c>
      <c r="J42" s="39">
        <v>27.69</v>
      </c>
      <c r="K42" s="39">
        <v>23.07</v>
      </c>
      <c r="L42" s="39">
        <v>32.299999999999997</v>
      </c>
      <c r="M42" s="39">
        <v>0</v>
      </c>
      <c r="N42" s="39">
        <v>309.16000000000003</v>
      </c>
      <c r="O42" s="39">
        <v>78.44</v>
      </c>
      <c r="P42" s="39">
        <v>32.299999999999997</v>
      </c>
      <c r="Q42" s="39">
        <v>179.96</v>
      </c>
      <c r="R42" s="40">
        <v>276.86</v>
      </c>
      <c r="T42" s="242" t="s">
        <v>7</v>
      </c>
      <c r="U42" s="243"/>
      <c r="V42" s="244"/>
      <c r="W42" s="28">
        <v>5</v>
      </c>
      <c r="X42" s="41">
        <v>9.23</v>
      </c>
      <c r="Y42" s="39">
        <v>23.07</v>
      </c>
      <c r="Z42" s="39">
        <v>23.07</v>
      </c>
      <c r="AA42" s="39">
        <v>27.69</v>
      </c>
      <c r="AB42" s="39">
        <v>0</v>
      </c>
      <c r="AC42" s="39">
        <v>304.54000000000002</v>
      </c>
      <c r="AD42" s="39">
        <v>73.83</v>
      </c>
      <c r="AE42" s="39">
        <v>23.07</v>
      </c>
      <c r="AF42" s="39">
        <v>179.96</v>
      </c>
      <c r="AG42" s="40">
        <v>304.54000000000002</v>
      </c>
      <c r="AI42" s="242" t="s">
        <v>7</v>
      </c>
      <c r="AJ42" s="243"/>
      <c r="AK42" s="244"/>
      <c r="AL42" s="28">
        <v>5</v>
      </c>
      <c r="AM42" s="41">
        <v>0</v>
      </c>
      <c r="AN42" s="39">
        <v>221.49</v>
      </c>
      <c r="AO42" s="39">
        <v>124.59</v>
      </c>
      <c r="AP42" s="39">
        <v>119.97</v>
      </c>
      <c r="AQ42" s="39">
        <v>9.23</v>
      </c>
      <c r="AR42" s="39">
        <v>249.17</v>
      </c>
      <c r="AS42" s="39">
        <v>36.909999999999997</v>
      </c>
      <c r="AT42" s="39">
        <v>9.23</v>
      </c>
      <c r="AU42" s="39">
        <v>36.909999999999997</v>
      </c>
      <c r="AV42" s="40">
        <v>161.5</v>
      </c>
      <c r="AX42" s="242" t="s">
        <v>7</v>
      </c>
      <c r="AY42" s="243"/>
      <c r="AZ42" s="244"/>
      <c r="BA42" s="28">
        <v>5</v>
      </c>
      <c r="BB42" s="41">
        <v>0</v>
      </c>
      <c r="BC42" s="39">
        <v>221.49</v>
      </c>
      <c r="BD42" s="39">
        <v>124.59</v>
      </c>
      <c r="BE42" s="39">
        <v>119.97</v>
      </c>
      <c r="BF42" s="39">
        <v>9.23</v>
      </c>
      <c r="BG42" s="39">
        <v>249.17</v>
      </c>
      <c r="BH42" s="39">
        <v>36.909999999999997</v>
      </c>
      <c r="BI42" s="39">
        <v>9.23</v>
      </c>
      <c r="BJ42" s="39">
        <v>36.909999999999997</v>
      </c>
      <c r="BK42" s="40">
        <v>161.5</v>
      </c>
      <c r="BM42" s="242" t="s">
        <v>7</v>
      </c>
      <c r="BN42" s="243"/>
      <c r="BO42" s="244"/>
      <c r="BP42" s="28">
        <v>5</v>
      </c>
      <c r="BQ42" s="41">
        <v>0</v>
      </c>
      <c r="BR42" s="39">
        <v>221.49</v>
      </c>
      <c r="BS42" s="39">
        <v>124.59</v>
      </c>
      <c r="BT42" s="39">
        <v>119.97</v>
      </c>
      <c r="BU42" s="39">
        <v>9.23</v>
      </c>
      <c r="BV42" s="39">
        <v>249.17</v>
      </c>
      <c r="BW42" s="39">
        <v>36.909999999999997</v>
      </c>
      <c r="BX42" s="39">
        <v>9.23</v>
      </c>
      <c r="BY42" s="39">
        <v>36.909999999999997</v>
      </c>
      <c r="BZ42" s="40">
        <v>161.5</v>
      </c>
      <c r="CB42" s="242" t="s">
        <v>7</v>
      </c>
      <c r="CC42" s="243"/>
      <c r="CD42" s="244"/>
      <c r="CE42" s="28">
        <v>5</v>
      </c>
      <c r="CF42" s="41">
        <v>0</v>
      </c>
      <c r="CG42" s="39">
        <v>221.49</v>
      </c>
      <c r="CH42" s="39">
        <v>124.59</v>
      </c>
      <c r="CI42" s="39">
        <v>119.97</v>
      </c>
      <c r="CJ42" s="39">
        <v>9.23</v>
      </c>
      <c r="CK42" s="39">
        <v>249.17</v>
      </c>
      <c r="CL42" s="39">
        <v>36.909999999999997</v>
      </c>
      <c r="CM42" s="39">
        <v>9.23</v>
      </c>
      <c r="CN42" s="39">
        <v>36.909999999999997</v>
      </c>
      <c r="CO42" s="40">
        <v>161.5</v>
      </c>
      <c r="CQ42" s="242" t="s">
        <v>7</v>
      </c>
      <c r="CR42" s="243"/>
      <c r="CS42" s="244"/>
      <c r="CT42" s="28">
        <v>5</v>
      </c>
      <c r="CU42" s="41">
        <v>0</v>
      </c>
      <c r="CV42" s="39">
        <v>221.49</v>
      </c>
      <c r="CW42" s="39">
        <v>124.59</v>
      </c>
      <c r="CX42" s="39">
        <v>119.97</v>
      </c>
      <c r="CY42" s="39">
        <v>9.23</v>
      </c>
      <c r="CZ42" s="39">
        <v>249.17</v>
      </c>
      <c r="DA42" s="39">
        <v>36.909999999999997</v>
      </c>
      <c r="DB42" s="39">
        <v>9.23</v>
      </c>
      <c r="DC42" s="39">
        <v>36.909999999999997</v>
      </c>
      <c r="DD42" s="40">
        <v>161.5</v>
      </c>
      <c r="DF42" s="242" t="s">
        <v>7</v>
      </c>
      <c r="DG42" s="243"/>
      <c r="DH42" s="244"/>
      <c r="DI42" s="28">
        <v>5</v>
      </c>
      <c r="DJ42" s="41">
        <v>0</v>
      </c>
      <c r="DK42" s="39">
        <v>221.49</v>
      </c>
      <c r="DL42" s="39">
        <v>124.59</v>
      </c>
      <c r="DM42" s="39">
        <v>119.97</v>
      </c>
      <c r="DN42" s="39">
        <v>9.23</v>
      </c>
      <c r="DO42" s="39">
        <v>249.17</v>
      </c>
      <c r="DP42" s="39">
        <v>36.909999999999997</v>
      </c>
      <c r="DQ42" s="39">
        <v>9.23</v>
      </c>
      <c r="DR42" s="39">
        <v>36.909999999999997</v>
      </c>
      <c r="DS42" s="40">
        <v>161.5</v>
      </c>
    </row>
    <row r="43" spans="3:123" ht="20.100000000000001" customHeight="1">
      <c r="C43" s="252"/>
      <c r="E43" s="242" t="s">
        <v>8</v>
      </c>
      <c r="F43" s="243"/>
      <c r="G43" s="244"/>
      <c r="H43" s="28">
        <v>6</v>
      </c>
      <c r="I43" s="41">
        <v>2.69</v>
      </c>
      <c r="J43" s="39">
        <v>21.53</v>
      </c>
      <c r="K43" s="39">
        <v>24.23</v>
      </c>
      <c r="L43" s="39">
        <v>172.27</v>
      </c>
      <c r="M43" s="39">
        <v>8.08</v>
      </c>
      <c r="N43" s="39">
        <v>5.38</v>
      </c>
      <c r="O43" s="39">
        <v>584.09</v>
      </c>
      <c r="P43" s="39">
        <v>16.149999999999999</v>
      </c>
      <c r="Q43" s="39">
        <v>16.149999999999999</v>
      </c>
      <c r="R43" s="40">
        <v>118.43</v>
      </c>
      <c r="T43" s="242" t="s">
        <v>8</v>
      </c>
      <c r="U43" s="243"/>
      <c r="V43" s="244"/>
      <c r="W43" s="28">
        <v>6</v>
      </c>
      <c r="X43" s="41">
        <v>0</v>
      </c>
      <c r="Y43" s="39">
        <v>26.92</v>
      </c>
      <c r="Z43" s="39">
        <v>21.53</v>
      </c>
      <c r="AA43" s="39">
        <v>180.34</v>
      </c>
      <c r="AB43" s="39">
        <v>8.08</v>
      </c>
      <c r="AC43" s="39">
        <v>8.08</v>
      </c>
      <c r="AD43" s="39">
        <v>576.02</v>
      </c>
      <c r="AE43" s="39">
        <v>10.77</v>
      </c>
      <c r="AF43" s="39">
        <v>18.84</v>
      </c>
      <c r="AG43" s="40">
        <v>118.43</v>
      </c>
      <c r="AI43" s="242" t="s">
        <v>8</v>
      </c>
      <c r="AJ43" s="243"/>
      <c r="AK43" s="244"/>
      <c r="AL43" s="28">
        <v>6</v>
      </c>
      <c r="AM43" s="41">
        <v>0</v>
      </c>
      <c r="AN43" s="39">
        <v>99.59</v>
      </c>
      <c r="AO43" s="39">
        <v>99.59</v>
      </c>
      <c r="AP43" s="39">
        <v>177.65</v>
      </c>
      <c r="AQ43" s="39">
        <v>13.46</v>
      </c>
      <c r="AR43" s="39">
        <v>0</v>
      </c>
      <c r="AS43" s="39">
        <v>419.9</v>
      </c>
      <c r="AT43" s="39">
        <v>37.68</v>
      </c>
      <c r="AU43" s="39">
        <v>5.38</v>
      </c>
      <c r="AV43" s="40">
        <v>115.74</v>
      </c>
      <c r="AX43" s="242" t="s">
        <v>8</v>
      </c>
      <c r="AY43" s="243"/>
      <c r="AZ43" s="244"/>
      <c r="BA43" s="28">
        <v>6</v>
      </c>
      <c r="BB43" s="41">
        <v>0</v>
      </c>
      <c r="BC43" s="39">
        <v>99.59</v>
      </c>
      <c r="BD43" s="39">
        <v>99.59</v>
      </c>
      <c r="BE43" s="39">
        <v>177.65</v>
      </c>
      <c r="BF43" s="39">
        <v>13.46</v>
      </c>
      <c r="BG43" s="39">
        <v>0</v>
      </c>
      <c r="BH43" s="39">
        <v>419.9</v>
      </c>
      <c r="BI43" s="39">
        <v>37.68</v>
      </c>
      <c r="BJ43" s="39">
        <v>5.38</v>
      </c>
      <c r="BK43" s="40">
        <v>115.74</v>
      </c>
      <c r="BM43" s="242" t="s">
        <v>8</v>
      </c>
      <c r="BN43" s="243"/>
      <c r="BO43" s="244"/>
      <c r="BP43" s="28">
        <v>6</v>
      </c>
      <c r="BQ43" s="41">
        <v>0</v>
      </c>
      <c r="BR43" s="39">
        <v>99.59</v>
      </c>
      <c r="BS43" s="39">
        <v>99.59</v>
      </c>
      <c r="BT43" s="39">
        <v>177.65</v>
      </c>
      <c r="BU43" s="39">
        <v>13.46</v>
      </c>
      <c r="BV43" s="39">
        <v>0</v>
      </c>
      <c r="BW43" s="39">
        <v>419.9</v>
      </c>
      <c r="BX43" s="39">
        <v>37.68</v>
      </c>
      <c r="BY43" s="39">
        <v>5.38</v>
      </c>
      <c r="BZ43" s="40">
        <v>115.74</v>
      </c>
      <c r="CB43" s="242" t="s">
        <v>8</v>
      </c>
      <c r="CC43" s="243"/>
      <c r="CD43" s="244"/>
      <c r="CE43" s="28">
        <v>6</v>
      </c>
      <c r="CF43" s="41">
        <v>0</v>
      </c>
      <c r="CG43" s="39">
        <v>99.59</v>
      </c>
      <c r="CH43" s="39">
        <v>99.59</v>
      </c>
      <c r="CI43" s="39">
        <v>177.65</v>
      </c>
      <c r="CJ43" s="39">
        <v>13.46</v>
      </c>
      <c r="CK43" s="39">
        <v>0</v>
      </c>
      <c r="CL43" s="39">
        <v>419.9</v>
      </c>
      <c r="CM43" s="39">
        <v>37.68</v>
      </c>
      <c r="CN43" s="39">
        <v>5.38</v>
      </c>
      <c r="CO43" s="40">
        <v>115.74</v>
      </c>
      <c r="CQ43" s="242" t="s">
        <v>8</v>
      </c>
      <c r="CR43" s="243"/>
      <c r="CS43" s="244"/>
      <c r="CT43" s="28">
        <v>6</v>
      </c>
      <c r="CU43" s="41">
        <v>0</v>
      </c>
      <c r="CV43" s="39">
        <v>99.59</v>
      </c>
      <c r="CW43" s="39">
        <v>99.59</v>
      </c>
      <c r="CX43" s="39">
        <v>177.65</v>
      </c>
      <c r="CY43" s="39">
        <v>13.46</v>
      </c>
      <c r="CZ43" s="39">
        <v>0</v>
      </c>
      <c r="DA43" s="39">
        <v>419.9</v>
      </c>
      <c r="DB43" s="39">
        <v>37.68</v>
      </c>
      <c r="DC43" s="39">
        <v>5.38</v>
      </c>
      <c r="DD43" s="40">
        <v>115.74</v>
      </c>
      <c r="DF43" s="242" t="s">
        <v>8</v>
      </c>
      <c r="DG43" s="243"/>
      <c r="DH43" s="244"/>
      <c r="DI43" s="28">
        <v>6</v>
      </c>
      <c r="DJ43" s="41">
        <v>0</v>
      </c>
      <c r="DK43" s="39">
        <v>99.59</v>
      </c>
      <c r="DL43" s="39">
        <v>99.59</v>
      </c>
      <c r="DM43" s="39">
        <v>177.65</v>
      </c>
      <c r="DN43" s="39">
        <v>13.46</v>
      </c>
      <c r="DO43" s="39">
        <v>0</v>
      </c>
      <c r="DP43" s="39">
        <v>419.9</v>
      </c>
      <c r="DQ43" s="39">
        <v>37.68</v>
      </c>
      <c r="DR43" s="39">
        <v>5.38</v>
      </c>
      <c r="DS43" s="40">
        <v>115.74</v>
      </c>
    </row>
    <row r="44" spans="3:123" ht="20.100000000000001" customHeight="1">
      <c r="C44" s="252"/>
      <c r="E44" s="242" t="s">
        <v>9</v>
      </c>
      <c r="F44" s="243"/>
      <c r="G44" s="244"/>
      <c r="H44" s="28">
        <v>7</v>
      </c>
      <c r="I44" s="41">
        <v>16.149999999999999</v>
      </c>
      <c r="J44" s="39">
        <v>68.64</v>
      </c>
      <c r="K44" s="39">
        <v>20.190000000000001</v>
      </c>
      <c r="L44" s="39">
        <v>28.26</v>
      </c>
      <c r="M44" s="39">
        <v>8.07</v>
      </c>
      <c r="N44" s="39">
        <v>24.22</v>
      </c>
      <c r="O44" s="39">
        <v>177.65</v>
      </c>
      <c r="P44" s="39">
        <v>323</v>
      </c>
      <c r="Q44" s="39">
        <v>117.09</v>
      </c>
      <c r="R44" s="40">
        <v>185.73</v>
      </c>
      <c r="T44" s="242" t="s">
        <v>9</v>
      </c>
      <c r="U44" s="243"/>
      <c r="V44" s="244"/>
      <c r="W44" s="28">
        <v>7</v>
      </c>
      <c r="X44" s="41">
        <v>8.07</v>
      </c>
      <c r="Y44" s="39">
        <v>72.67</v>
      </c>
      <c r="Z44" s="39">
        <v>32.299999999999997</v>
      </c>
      <c r="AA44" s="39">
        <v>28.26</v>
      </c>
      <c r="AB44" s="39">
        <v>8.07</v>
      </c>
      <c r="AC44" s="39">
        <v>24.22</v>
      </c>
      <c r="AD44" s="39">
        <v>181.69</v>
      </c>
      <c r="AE44" s="39">
        <v>314.93</v>
      </c>
      <c r="AF44" s="39">
        <v>117.09</v>
      </c>
      <c r="AG44" s="40">
        <v>181.69</v>
      </c>
      <c r="AI44" s="242" t="s">
        <v>9</v>
      </c>
      <c r="AJ44" s="243"/>
      <c r="AK44" s="244"/>
      <c r="AL44" s="28">
        <v>7</v>
      </c>
      <c r="AM44" s="41">
        <v>0</v>
      </c>
      <c r="AN44" s="39">
        <v>286.66000000000003</v>
      </c>
      <c r="AO44" s="39">
        <v>88.83</v>
      </c>
      <c r="AP44" s="39">
        <v>230.14</v>
      </c>
      <c r="AQ44" s="39">
        <v>32.299999999999997</v>
      </c>
      <c r="AR44" s="39">
        <v>0</v>
      </c>
      <c r="AS44" s="39">
        <v>0</v>
      </c>
      <c r="AT44" s="39">
        <v>258.39999999999998</v>
      </c>
      <c r="AU44" s="39">
        <v>0</v>
      </c>
      <c r="AV44" s="40">
        <v>72.67</v>
      </c>
      <c r="AX44" s="242" t="s">
        <v>9</v>
      </c>
      <c r="AY44" s="243"/>
      <c r="AZ44" s="244"/>
      <c r="BA44" s="28">
        <v>7</v>
      </c>
      <c r="BB44" s="41">
        <v>0</v>
      </c>
      <c r="BC44" s="39">
        <v>286.66000000000003</v>
      </c>
      <c r="BD44" s="39">
        <v>88.82</v>
      </c>
      <c r="BE44" s="39">
        <v>230.14</v>
      </c>
      <c r="BF44" s="39">
        <v>32.299999999999997</v>
      </c>
      <c r="BG44" s="39">
        <v>0</v>
      </c>
      <c r="BH44" s="39">
        <v>0</v>
      </c>
      <c r="BI44" s="39">
        <v>258.39999999999998</v>
      </c>
      <c r="BJ44" s="39">
        <v>0</v>
      </c>
      <c r="BK44" s="40">
        <v>72.67</v>
      </c>
      <c r="BM44" s="242" t="s">
        <v>9</v>
      </c>
      <c r="BN44" s="243"/>
      <c r="BO44" s="244"/>
      <c r="BP44" s="28">
        <v>7</v>
      </c>
      <c r="BQ44" s="41">
        <v>0</v>
      </c>
      <c r="BR44" s="39">
        <v>286.66000000000003</v>
      </c>
      <c r="BS44" s="39">
        <v>88.83</v>
      </c>
      <c r="BT44" s="39">
        <v>230.14</v>
      </c>
      <c r="BU44" s="39">
        <v>32.299999999999997</v>
      </c>
      <c r="BV44" s="39">
        <v>0</v>
      </c>
      <c r="BW44" s="39">
        <v>0</v>
      </c>
      <c r="BX44" s="39">
        <v>258.39999999999998</v>
      </c>
      <c r="BY44" s="39">
        <v>0</v>
      </c>
      <c r="BZ44" s="40">
        <v>72.67</v>
      </c>
      <c r="CB44" s="242" t="s">
        <v>9</v>
      </c>
      <c r="CC44" s="243"/>
      <c r="CD44" s="244"/>
      <c r="CE44" s="28">
        <v>7</v>
      </c>
      <c r="CF44" s="41">
        <v>0</v>
      </c>
      <c r="CG44" s="39">
        <v>286.66000000000003</v>
      </c>
      <c r="CH44" s="39">
        <v>88.82</v>
      </c>
      <c r="CI44" s="39">
        <v>230.14</v>
      </c>
      <c r="CJ44" s="39">
        <v>32.299999999999997</v>
      </c>
      <c r="CK44" s="39">
        <v>0</v>
      </c>
      <c r="CL44" s="39">
        <v>0</v>
      </c>
      <c r="CM44" s="39">
        <v>258.39999999999998</v>
      </c>
      <c r="CN44" s="39">
        <v>0</v>
      </c>
      <c r="CO44" s="40">
        <v>72.67</v>
      </c>
      <c r="CQ44" s="242" t="s">
        <v>9</v>
      </c>
      <c r="CR44" s="243"/>
      <c r="CS44" s="244"/>
      <c r="CT44" s="28">
        <v>7</v>
      </c>
      <c r="CU44" s="41">
        <v>0</v>
      </c>
      <c r="CV44" s="39">
        <v>286.66000000000003</v>
      </c>
      <c r="CW44" s="39">
        <v>88.82</v>
      </c>
      <c r="CX44" s="39">
        <v>230.14</v>
      </c>
      <c r="CY44" s="39">
        <v>32.299999999999997</v>
      </c>
      <c r="CZ44" s="39">
        <v>0</v>
      </c>
      <c r="DA44" s="39">
        <v>0</v>
      </c>
      <c r="DB44" s="39">
        <v>258.39999999999998</v>
      </c>
      <c r="DC44" s="39">
        <v>0</v>
      </c>
      <c r="DD44" s="40">
        <v>72.67</v>
      </c>
      <c r="DF44" s="242" t="s">
        <v>9</v>
      </c>
      <c r="DG44" s="243"/>
      <c r="DH44" s="244"/>
      <c r="DI44" s="28">
        <v>7</v>
      </c>
      <c r="DJ44" s="41">
        <v>0</v>
      </c>
      <c r="DK44" s="39">
        <v>286.66000000000003</v>
      </c>
      <c r="DL44" s="39">
        <v>88.83</v>
      </c>
      <c r="DM44" s="39">
        <v>230.14</v>
      </c>
      <c r="DN44" s="39">
        <v>32.299999999999997</v>
      </c>
      <c r="DO44" s="39">
        <v>0</v>
      </c>
      <c r="DP44" s="39">
        <v>0</v>
      </c>
      <c r="DQ44" s="39">
        <v>258.39999999999998</v>
      </c>
      <c r="DR44" s="39">
        <v>0</v>
      </c>
      <c r="DS44" s="40">
        <v>72.67</v>
      </c>
    </row>
    <row r="45" spans="3:123" ht="20.100000000000001" customHeight="1">
      <c r="C45" s="252"/>
      <c r="E45" s="242" t="s">
        <v>10</v>
      </c>
      <c r="F45" s="243"/>
      <c r="G45" s="244"/>
      <c r="H45" s="28">
        <v>8</v>
      </c>
      <c r="I45" s="41">
        <v>10.77</v>
      </c>
      <c r="J45" s="39">
        <v>64.599999999999994</v>
      </c>
      <c r="K45" s="39">
        <v>26.92</v>
      </c>
      <c r="L45" s="39">
        <v>105.87</v>
      </c>
      <c r="M45" s="39">
        <v>0</v>
      </c>
      <c r="N45" s="39">
        <v>21.53</v>
      </c>
      <c r="O45" s="39">
        <v>104.08</v>
      </c>
      <c r="P45" s="39">
        <v>16.149999999999999</v>
      </c>
      <c r="Q45" s="39">
        <v>462.97</v>
      </c>
      <c r="R45" s="40">
        <v>156.12</v>
      </c>
      <c r="T45" s="242" t="s">
        <v>10</v>
      </c>
      <c r="U45" s="243"/>
      <c r="V45" s="244"/>
      <c r="W45" s="28">
        <v>8</v>
      </c>
      <c r="X45" s="41">
        <v>10.77</v>
      </c>
      <c r="Y45" s="39">
        <v>46.66</v>
      </c>
      <c r="Z45" s="39">
        <v>34.090000000000003</v>
      </c>
      <c r="AA45" s="39">
        <v>102.28</v>
      </c>
      <c r="AB45" s="39">
        <v>0</v>
      </c>
      <c r="AC45" s="39">
        <v>26.92</v>
      </c>
      <c r="AD45" s="39">
        <v>104.08</v>
      </c>
      <c r="AE45" s="39">
        <v>17.940000000000001</v>
      </c>
      <c r="AF45" s="39">
        <v>471.94</v>
      </c>
      <c r="AG45" s="40">
        <v>154.32</v>
      </c>
      <c r="AI45" s="242" t="s">
        <v>10</v>
      </c>
      <c r="AJ45" s="243"/>
      <c r="AK45" s="244"/>
      <c r="AL45" s="28">
        <v>8</v>
      </c>
      <c r="AM45" s="41">
        <v>0</v>
      </c>
      <c r="AN45" s="39">
        <v>319.41000000000003</v>
      </c>
      <c r="AO45" s="39">
        <v>116.64</v>
      </c>
      <c r="AP45" s="39">
        <v>168.68</v>
      </c>
      <c r="AQ45" s="39">
        <v>12.56</v>
      </c>
      <c r="AR45" s="39">
        <v>0</v>
      </c>
      <c r="AS45" s="39">
        <v>48.45</v>
      </c>
      <c r="AT45" s="39">
        <v>0</v>
      </c>
      <c r="AU45" s="39">
        <v>217.13</v>
      </c>
      <c r="AV45" s="40">
        <v>86.13</v>
      </c>
      <c r="AX45" s="242" t="s">
        <v>10</v>
      </c>
      <c r="AY45" s="243"/>
      <c r="AZ45" s="244"/>
      <c r="BA45" s="28">
        <v>8</v>
      </c>
      <c r="BB45" s="41">
        <v>0</v>
      </c>
      <c r="BC45" s="39">
        <v>319.41000000000003</v>
      </c>
      <c r="BD45" s="39">
        <v>116.64</v>
      </c>
      <c r="BE45" s="39">
        <v>168.68</v>
      </c>
      <c r="BF45" s="39">
        <v>12.56</v>
      </c>
      <c r="BG45" s="39">
        <v>0</v>
      </c>
      <c r="BH45" s="39">
        <v>48.45</v>
      </c>
      <c r="BI45" s="39">
        <v>0</v>
      </c>
      <c r="BJ45" s="39">
        <v>217.13</v>
      </c>
      <c r="BK45" s="40">
        <v>86.13</v>
      </c>
      <c r="BM45" s="242" t="s">
        <v>10</v>
      </c>
      <c r="BN45" s="243"/>
      <c r="BO45" s="244"/>
      <c r="BP45" s="28">
        <v>8</v>
      </c>
      <c r="BQ45" s="41">
        <v>0</v>
      </c>
      <c r="BR45" s="39">
        <v>319.41000000000003</v>
      </c>
      <c r="BS45" s="39">
        <v>116.64</v>
      </c>
      <c r="BT45" s="39">
        <v>168.68</v>
      </c>
      <c r="BU45" s="39">
        <v>12.56</v>
      </c>
      <c r="BV45" s="39">
        <v>0</v>
      </c>
      <c r="BW45" s="39">
        <v>48.45</v>
      </c>
      <c r="BX45" s="39">
        <v>0</v>
      </c>
      <c r="BY45" s="39">
        <v>217.13</v>
      </c>
      <c r="BZ45" s="40">
        <v>86.13</v>
      </c>
      <c r="CB45" s="242" t="s">
        <v>10</v>
      </c>
      <c r="CC45" s="243"/>
      <c r="CD45" s="244"/>
      <c r="CE45" s="28">
        <v>8</v>
      </c>
      <c r="CF45" s="41">
        <v>0</v>
      </c>
      <c r="CG45" s="39">
        <v>319.41000000000003</v>
      </c>
      <c r="CH45" s="39">
        <v>116.64</v>
      </c>
      <c r="CI45" s="39">
        <v>168.68</v>
      </c>
      <c r="CJ45" s="39">
        <v>12.56</v>
      </c>
      <c r="CK45" s="39">
        <v>0</v>
      </c>
      <c r="CL45" s="39">
        <v>48.45</v>
      </c>
      <c r="CM45" s="39">
        <v>0</v>
      </c>
      <c r="CN45" s="39">
        <v>217.13</v>
      </c>
      <c r="CO45" s="40">
        <v>86.13</v>
      </c>
      <c r="CQ45" s="242" t="s">
        <v>10</v>
      </c>
      <c r="CR45" s="243"/>
      <c r="CS45" s="244"/>
      <c r="CT45" s="28">
        <v>8</v>
      </c>
      <c r="CU45" s="41">
        <v>0</v>
      </c>
      <c r="CV45" s="39">
        <v>319.41000000000003</v>
      </c>
      <c r="CW45" s="39">
        <v>116.64</v>
      </c>
      <c r="CX45" s="39">
        <v>168.68</v>
      </c>
      <c r="CY45" s="39">
        <v>12.56</v>
      </c>
      <c r="CZ45" s="39">
        <v>0</v>
      </c>
      <c r="DA45" s="39">
        <v>48.45</v>
      </c>
      <c r="DB45" s="39">
        <v>0</v>
      </c>
      <c r="DC45" s="39">
        <v>217.13</v>
      </c>
      <c r="DD45" s="40">
        <v>86.13</v>
      </c>
      <c r="DF45" s="242" t="s">
        <v>10</v>
      </c>
      <c r="DG45" s="243"/>
      <c r="DH45" s="244"/>
      <c r="DI45" s="28">
        <v>8</v>
      </c>
      <c r="DJ45" s="41">
        <v>0</v>
      </c>
      <c r="DK45" s="39">
        <v>319.41000000000003</v>
      </c>
      <c r="DL45" s="39">
        <v>116.64</v>
      </c>
      <c r="DM45" s="39">
        <v>168.68</v>
      </c>
      <c r="DN45" s="39">
        <v>12.56</v>
      </c>
      <c r="DO45" s="39">
        <v>0</v>
      </c>
      <c r="DP45" s="39">
        <v>48.45</v>
      </c>
      <c r="DQ45" s="39">
        <v>0</v>
      </c>
      <c r="DR45" s="39">
        <v>217.13</v>
      </c>
      <c r="DS45" s="40">
        <v>86.13</v>
      </c>
    </row>
    <row r="46" spans="3:123" ht="20.100000000000001" customHeight="1" thickBot="1">
      <c r="C46" s="253"/>
      <c r="E46" s="239" t="s">
        <v>11</v>
      </c>
      <c r="F46" s="240"/>
      <c r="G46" s="241"/>
      <c r="H46" s="29">
        <v>9</v>
      </c>
      <c r="I46" s="42">
        <v>10.77</v>
      </c>
      <c r="J46" s="43">
        <v>39.479999999999997</v>
      </c>
      <c r="K46" s="43">
        <v>35.89</v>
      </c>
      <c r="L46" s="43">
        <v>78.959999999999994</v>
      </c>
      <c r="M46" s="43">
        <v>7.18</v>
      </c>
      <c r="N46" s="43">
        <v>14.36</v>
      </c>
      <c r="O46" s="43">
        <v>96.9</v>
      </c>
      <c r="P46" s="43">
        <v>21.53</v>
      </c>
      <c r="Q46" s="43">
        <v>61.01</v>
      </c>
      <c r="R46" s="45">
        <v>602.92999999999995</v>
      </c>
      <c r="T46" s="239" t="s">
        <v>11</v>
      </c>
      <c r="U46" s="240"/>
      <c r="V46" s="241"/>
      <c r="W46" s="29">
        <v>9</v>
      </c>
      <c r="X46" s="42">
        <v>7.18</v>
      </c>
      <c r="Y46" s="43">
        <v>43.07</v>
      </c>
      <c r="Z46" s="43">
        <v>39.479999999999997</v>
      </c>
      <c r="AA46" s="43">
        <v>71.78</v>
      </c>
      <c r="AB46" s="43">
        <v>7.18</v>
      </c>
      <c r="AC46" s="43">
        <v>14.36</v>
      </c>
      <c r="AD46" s="43">
        <v>89.72</v>
      </c>
      <c r="AE46" s="43">
        <v>21.53</v>
      </c>
      <c r="AF46" s="43">
        <v>57.42</v>
      </c>
      <c r="AG46" s="45">
        <v>617.29</v>
      </c>
      <c r="AI46" s="239" t="s">
        <v>11</v>
      </c>
      <c r="AJ46" s="240"/>
      <c r="AK46" s="241"/>
      <c r="AL46" s="29">
        <v>9</v>
      </c>
      <c r="AM46" s="42">
        <v>0</v>
      </c>
      <c r="AN46" s="43">
        <v>139.97</v>
      </c>
      <c r="AO46" s="43">
        <v>25.12</v>
      </c>
      <c r="AP46" s="43">
        <v>71.78</v>
      </c>
      <c r="AQ46" s="43">
        <v>0</v>
      </c>
      <c r="AR46" s="43">
        <v>0</v>
      </c>
      <c r="AS46" s="43">
        <v>7.18</v>
      </c>
      <c r="AT46" s="43">
        <v>3.59</v>
      </c>
      <c r="AU46" s="43">
        <v>17.940000000000001</v>
      </c>
      <c r="AV46" s="45">
        <v>703.42</v>
      </c>
      <c r="AX46" s="239" t="s">
        <v>11</v>
      </c>
      <c r="AY46" s="240"/>
      <c r="AZ46" s="241"/>
      <c r="BA46" s="29">
        <v>9</v>
      </c>
      <c r="BB46" s="42">
        <v>0</v>
      </c>
      <c r="BC46" s="43">
        <v>139.97</v>
      </c>
      <c r="BD46" s="43">
        <v>25.12</v>
      </c>
      <c r="BE46" s="43">
        <v>71.78</v>
      </c>
      <c r="BF46" s="43">
        <v>0</v>
      </c>
      <c r="BG46" s="43">
        <v>0</v>
      </c>
      <c r="BH46" s="43">
        <v>7.18</v>
      </c>
      <c r="BI46" s="43">
        <v>3.59</v>
      </c>
      <c r="BJ46" s="43">
        <v>17.940000000000001</v>
      </c>
      <c r="BK46" s="45">
        <v>703.42</v>
      </c>
      <c r="BM46" s="239" t="s">
        <v>11</v>
      </c>
      <c r="BN46" s="240"/>
      <c r="BO46" s="241"/>
      <c r="BP46" s="29">
        <v>9</v>
      </c>
      <c r="BQ46" s="42">
        <v>0</v>
      </c>
      <c r="BR46" s="43">
        <v>139.97</v>
      </c>
      <c r="BS46" s="43">
        <v>25.12</v>
      </c>
      <c r="BT46" s="43">
        <v>71.78</v>
      </c>
      <c r="BU46" s="43">
        <v>0</v>
      </c>
      <c r="BV46" s="43">
        <v>0</v>
      </c>
      <c r="BW46" s="43">
        <v>7.18</v>
      </c>
      <c r="BX46" s="43">
        <v>3.59</v>
      </c>
      <c r="BY46" s="43">
        <v>17.940000000000001</v>
      </c>
      <c r="BZ46" s="45">
        <v>703.42</v>
      </c>
      <c r="CB46" s="239" t="s">
        <v>11</v>
      </c>
      <c r="CC46" s="240"/>
      <c r="CD46" s="241"/>
      <c r="CE46" s="29">
        <v>9</v>
      </c>
      <c r="CF46" s="42">
        <v>0</v>
      </c>
      <c r="CG46" s="43">
        <v>139.97</v>
      </c>
      <c r="CH46" s="43">
        <v>25.12</v>
      </c>
      <c r="CI46" s="43">
        <v>71.78</v>
      </c>
      <c r="CJ46" s="43">
        <v>0</v>
      </c>
      <c r="CK46" s="43">
        <v>0</v>
      </c>
      <c r="CL46" s="43">
        <v>7.18</v>
      </c>
      <c r="CM46" s="43">
        <v>3.59</v>
      </c>
      <c r="CN46" s="43">
        <v>17.940000000000001</v>
      </c>
      <c r="CO46" s="45">
        <v>703.42</v>
      </c>
      <c r="CQ46" s="239" t="s">
        <v>11</v>
      </c>
      <c r="CR46" s="240"/>
      <c r="CS46" s="241"/>
      <c r="CT46" s="29">
        <v>9</v>
      </c>
      <c r="CU46" s="42">
        <v>0</v>
      </c>
      <c r="CV46" s="43">
        <v>139.97</v>
      </c>
      <c r="CW46" s="43">
        <v>25.12</v>
      </c>
      <c r="CX46" s="43">
        <v>71.78</v>
      </c>
      <c r="CY46" s="43">
        <v>0</v>
      </c>
      <c r="CZ46" s="43">
        <v>0</v>
      </c>
      <c r="DA46" s="43">
        <v>7.18</v>
      </c>
      <c r="DB46" s="43">
        <v>3.59</v>
      </c>
      <c r="DC46" s="43">
        <v>17.940000000000001</v>
      </c>
      <c r="DD46" s="45">
        <v>703.42</v>
      </c>
      <c r="DF46" s="239" t="s">
        <v>11</v>
      </c>
      <c r="DG46" s="240"/>
      <c r="DH46" s="241"/>
      <c r="DI46" s="29">
        <v>9</v>
      </c>
      <c r="DJ46" s="42">
        <v>0</v>
      </c>
      <c r="DK46" s="43">
        <v>139.97</v>
      </c>
      <c r="DL46" s="43">
        <v>25.12</v>
      </c>
      <c r="DM46" s="43">
        <v>71.78</v>
      </c>
      <c r="DN46" s="43">
        <v>0</v>
      </c>
      <c r="DO46" s="43">
        <v>0</v>
      </c>
      <c r="DP46" s="43">
        <v>7.18</v>
      </c>
      <c r="DQ46" s="43">
        <v>3.59</v>
      </c>
      <c r="DR46" s="43">
        <v>17.940000000000001</v>
      </c>
      <c r="DS46" s="45">
        <v>703.42</v>
      </c>
    </row>
    <row r="47" spans="3:123" ht="15.75" thickBot="1"/>
    <row r="48" spans="3:123" ht="137.25" thickBot="1">
      <c r="C48" s="251" t="s">
        <v>38</v>
      </c>
      <c r="E48" s="263"/>
      <c r="F48" s="264"/>
      <c r="G48" s="264"/>
      <c r="H48" s="265"/>
      <c r="I48" s="30" t="s">
        <v>2</v>
      </c>
      <c r="J48" s="31" t="s">
        <v>3</v>
      </c>
      <c r="K48" s="31" t="s">
        <v>4</v>
      </c>
      <c r="L48" s="31" t="s">
        <v>5</v>
      </c>
      <c r="M48" s="31" t="s">
        <v>6</v>
      </c>
      <c r="N48" s="31" t="s">
        <v>7</v>
      </c>
      <c r="O48" s="31" t="s">
        <v>8</v>
      </c>
      <c r="P48" s="31" t="s">
        <v>9</v>
      </c>
      <c r="Q48" s="31" t="s">
        <v>10</v>
      </c>
      <c r="R48" s="32" t="s">
        <v>11</v>
      </c>
      <c r="T48" s="3"/>
      <c r="U48" s="25"/>
      <c r="V48" s="25"/>
      <c r="W48" s="26"/>
      <c r="X48" s="30" t="s">
        <v>2</v>
      </c>
      <c r="Y48" s="31" t="s">
        <v>3</v>
      </c>
      <c r="Z48" s="31" t="s">
        <v>4</v>
      </c>
      <c r="AA48" s="31" t="s">
        <v>5</v>
      </c>
      <c r="AB48" s="31" t="s">
        <v>6</v>
      </c>
      <c r="AC48" s="31" t="s">
        <v>7</v>
      </c>
      <c r="AD48" s="31" t="s">
        <v>8</v>
      </c>
      <c r="AE48" s="31" t="s">
        <v>9</v>
      </c>
      <c r="AF48" s="31" t="s">
        <v>10</v>
      </c>
      <c r="AG48" s="32" t="s">
        <v>11</v>
      </c>
      <c r="AI48" s="3"/>
      <c r="AJ48" s="25"/>
      <c r="AK48" s="25"/>
      <c r="AL48" s="26"/>
      <c r="AM48" s="30" t="s">
        <v>2</v>
      </c>
      <c r="AN48" s="31" t="s">
        <v>3</v>
      </c>
      <c r="AO48" s="31" t="s">
        <v>4</v>
      </c>
      <c r="AP48" s="31" t="s">
        <v>5</v>
      </c>
      <c r="AQ48" s="31" t="s">
        <v>6</v>
      </c>
      <c r="AR48" s="31" t="s">
        <v>7</v>
      </c>
      <c r="AS48" s="31" t="s">
        <v>8</v>
      </c>
      <c r="AT48" s="31" t="s">
        <v>9</v>
      </c>
      <c r="AU48" s="31" t="s">
        <v>10</v>
      </c>
      <c r="AV48" s="32" t="s">
        <v>11</v>
      </c>
      <c r="AX48" s="3"/>
      <c r="AY48" s="25"/>
      <c r="AZ48" s="25"/>
      <c r="BA48" s="26"/>
      <c r="BB48" s="30" t="s">
        <v>2</v>
      </c>
      <c r="BC48" s="31" t="s">
        <v>3</v>
      </c>
      <c r="BD48" s="31" t="s">
        <v>4</v>
      </c>
      <c r="BE48" s="31" t="s">
        <v>5</v>
      </c>
      <c r="BF48" s="31" t="s">
        <v>6</v>
      </c>
      <c r="BG48" s="31" t="s">
        <v>7</v>
      </c>
      <c r="BH48" s="31" t="s">
        <v>8</v>
      </c>
      <c r="BI48" s="31" t="s">
        <v>9</v>
      </c>
      <c r="BJ48" s="31" t="s">
        <v>10</v>
      </c>
      <c r="BK48" s="32" t="s">
        <v>11</v>
      </c>
      <c r="BM48" s="3"/>
      <c r="BN48" s="25"/>
      <c r="BO48" s="25"/>
      <c r="BP48" s="26"/>
      <c r="BQ48" s="30" t="s">
        <v>2</v>
      </c>
      <c r="BR48" s="31" t="s">
        <v>3</v>
      </c>
      <c r="BS48" s="31" t="s">
        <v>4</v>
      </c>
      <c r="BT48" s="31" t="s">
        <v>5</v>
      </c>
      <c r="BU48" s="31" t="s">
        <v>6</v>
      </c>
      <c r="BV48" s="31" t="s">
        <v>7</v>
      </c>
      <c r="BW48" s="31" t="s">
        <v>8</v>
      </c>
      <c r="BX48" s="31" t="s">
        <v>9</v>
      </c>
      <c r="BY48" s="31" t="s">
        <v>10</v>
      </c>
      <c r="BZ48" s="32" t="s">
        <v>11</v>
      </c>
      <c r="CB48" s="3"/>
      <c r="CC48" s="25"/>
      <c r="CD48" s="25"/>
      <c r="CE48" s="26"/>
      <c r="CF48" s="30" t="s">
        <v>2</v>
      </c>
      <c r="CG48" s="31" t="s">
        <v>3</v>
      </c>
      <c r="CH48" s="31" t="s">
        <v>4</v>
      </c>
      <c r="CI48" s="31" t="s">
        <v>5</v>
      </c>
      <c r="CJ48" s="31" t="s">
        <v>6</v>
      </c>
      <c r="CK48" s="31" t="s">
        <v>7</v>
      </c>
      <c r="CL48" s="31" t="s">
        <v>8</v>
      </c>
      <c r="CM48" s="31" t="s">
        <v>9</v>
      </c>
      <c r="CN48" s="31" t="s">
        <v>10</v>
      </c>
      <c r="CO48" s="32" t="s">
        <v>11</v>
      </c>
      <c r="CQ48" s="3"/>
      <c r="CR48" s="25"/>
      <c r="CS48" s="25"/>
      <c r="CT48" s="26"/>
      <c r="CU48" s="30" t="s">
        <v>2</v>
      </c>
      <c r="CV48" s="31" t="s">
        <v>3</v>
      </c>
      <c r="CW48" s="31" t="s">
        <v>4</v>
      </c>
      <c r="CX48" s="31" t="s">
        <v>5</v>
      </c>
      <c r="CY48" s="31" t="s">
        <v>6</v>
      </c>
      <c r="CZ48" s="31" t="s">
        <v>7</v>
      </c>
      <c r="DA48" s="31" t="s">
        <v>8</v>
      </c>
      <c r="DB48" s="31" t="s">
        <v>9</v>
      </c>
      <c r="DC48" s="31" t="s">
        <v>10</v>
      </c>
      <c r="DD48" s="32" t="s">
        <v>11</v>
      </c>
      <c r="DF48" s="3"/>
      <c r="DG48" s="25"/>
      <c r="DH48" s="25"/>
      <c r="DI48" s="26"/>
      <c r="DJ48" s="30" t="s">
        <v>2</v>
      </c>
      <c r="DK48" s="31" t="s">
        <v>3</v>
      </c>
      <c r="DL48" s="31" t="s">
        <v>4</v>
      </c>
      <c r="DM48" s="31" t="s">
        <v>5</v>
      </c>
      <c r="DN48" s="31" t="s">
        <v>6</v>
      </c>
      <c r="DO48" s="31" t="s">
        <v>7</v>
      </c>
      <c r="DP48" s="31" t="s">
        <v>8</v>
      </c>
      <c r="DQ48" s="31" t="s">
        <v>9</v>
      </c>
      <c r="DR48" s="31" t="s">
        <v>10</v>
      </c>
      <c r="DS48" s="32" t="s">
        <v>11</v>
      </c>
    </row>
    <row r="49" spans="3:123" ht="15.75" thickBot="1">
      <c r="C49" s="252"/>
      <c r="E49" s="245"/>
      <c r="F49" s="246"/>
      <c r="G49" s="246"/>
      <c r="H49" s="247"/>
      <c r="I49" s="33">
        <v>0</v>
      </c>
      <c r="J49" s="34">
        <v>1</v>
      </c>
      <c r="K49" s="34">
        <v>2</v>
      </c>
      <c r="L49" s="34">
        <v>3</v>
      </c>
      <c r="M49" s="34">
        <v>4</v>
      </c>
      <c r="N49" s="34">
        <v>5</v>
      </c>
      <c r="O49" s="34">
        <v>6</v>
      </c>
      <c r="P49" s="34">
        <v>7</v>
      </c>
      <c r="Q49" s="34">
        <v>8</v>
      </c>
      <c r="R49" s="35">
        <v>9</v>
      </c>
      <c r="T49" s="245"/>
      <c r="U49" s="246"/>
      <c r="V49" s="246"/>
      <c r="W49" s="247"/>
      <c r="X49" s="33">
        <v>0</v>
      </c>
      <c r="Y49" s="34">
        <v>1</v>
      </c>
      <c r="Z49" s="34">
        <v>2</v>
      </c>
      <c r="AA49" s="34">
        <v>3</v>
      </c>
      <c r="AB49" s="34">
        <v>4</v>
      </c>
      <c r="AC49" s="34">
        <v>5</v>
      </c>
      <c r="AD49" s="34">
        <v>6</v>
      </c>
      <c r="AE49" s="34">
        <v>7</v>
      </c>
      <c r="AF49" s="34">
        <v>8</v>
      </c>
      <c r="AG49" s="35">
        <v>9</v>
      </c>
      <c r="AI49" s="245"/>
      <c r="AJ49" s="246"/>
      <c r="AK49" s="246"/>
      <c r="AL49" s="247"/>
      <c r="AM49" s="33">
        <v>0</v>
      </c>
      <c r="AN49" s="34">
        <v>1</v>
      </c>
      <c r="AO49" s="34">
        <v>2</v>
      </c>
      <c r="AP49" s="34">
        <v>3</v>
      </c>
      <c r="AQ49" s="34">
        <v>4</v>
      </c>
      <c r="AR49" s="34">
        <v>5</v>
      </c>
      <c r="AS49" s="34">
        <v>6</v>
      </c>
      <c r="AT49" s="34">
        <v>7</v>
      </c>
      <c r="AU49" s="34">
        <v>8</v>
      </c>
      <c r="AV49" s="35">
        <v>9</v>
      </c>
      <c r="AX49" s="245"/>
      <c r="AY49" s="246"/>
      <c r="AZ49" s="246"/>
      <c r="BA49" s="247"/>
      <c r="BB49" s="33">
        <v>0</v>
      </c>
      <c r="BC49" s="34">
        <v>1</v>
      </c>
      <c r="BD49" s="34">
        <v>2</v>
      </c>
      <c r="BE49" s="34">
        <v>3</v>
      </c>
      <c r="BF49" s="34">
        <v>4</v>
      </c>
      <c r="BG49" s="34">
        <v>5</v>
      </c>
      <c r="BH49" s="34">
        <v>6</v>
      </c>
      <c r="BI49" s="34">
        <v>7</v>
      </c>
      <c r="BJ49" s="34">
        <v>8</v>
      </c>
      <c r="BK49" s="35">
        <v>9</v>
      </c>
      <c r="BM49" s="245"/>
      <c r="BN49" s="246"/>
      <c r="BO49" s="246"/>
      <c r="BP49" s="247"/>
      <c r="BQ49" s="33">
        <v>0</v>
      </c>
      <c r="BR49" s="34">
        <v>1</v>
      </c>
      <c r="BS49" s="34">
        <v>2</v>
      </c>
      <c r="BT49" s="34">
        <v>3</v>
      </c>
      <c r="BU49" s="34">
        <v>4</v>
      </c>
      <c r="BV49" s="34">
        <v>5</v>
      </c>
      <c r="BW49" s="34">
        <v>6</v>
      </c>
      <c r="BX49" s="34">
        <v>7</v>
      </c>
      <c r="BY49" s="34">
        <v>8</v>
      </c>
      <c r="BZ49" s="35">
        <v>9</v>
      </c>
      <c r="CB49" s="245"/>
      <c r="CC49" s="246"/>
      <c r="CD49" s="246"/>
      <c r="CE49" s="247"/>
      <c r="CF49" s="33">
        <v>0</v>
      </c>
      <c r="CG49" s="34">
        <v>1</v>
      </c>
      <c r="CH49" s="34">
        <v>2</v>
      </c>
      <c r="CI49" s="34">
        <v>3</v>
      </c>
      <c r="CJ49" s="34">
        <v>4</v>
      </c>
      <c r="CK49" s="34">
        <v>5</v>
      </c>
      <c r="CL49" s="34">
        <v>6</v>
      </c>
      <c r="CM49" s="34">
        <v>7</v>
      </c>
      <c r="CN49" s="34">
        <v>8</v>
      </c>
      <c r="CO49" s="35">
        <v>9</v>
      </c>
      <c r="CQ49" s="245"/>
      <c r="CR49" s="246"/>
      <c r="CS49" s="246"/>
      <c r="CT49" s="247"/>
      <c r="CU49" s="33">
        <v>0</v>
      </c>
      <c r="CV49" s="34">
        <v>1</v>
      </c>
      <c r="CW49" s="34">
        <v>2</v>
      </c>
      <c r="CX49" s="34">
        <v>3</v>
      </c>
      <c r="CY49" s="34">
        <v>4</v>
      </c>
      <c r="CZ49" s="34">
        <v>5</v>
      </c>
      <c r="DA49" s="34">
        <v>6</v>
      </c>
      <c r="DB49" s="34">
        <v>7</v>
      </c>
      <c r="DC49" s="34">
        <v>8</v>
      </c>
      <c r="DD49" s="35">
        <v>9</v>
      </c>
      <c r="DF49" s="245"/>
      <c r="DG49" s="246"/>
      <c r="DH49" s="246"/>
      <c r="DI49" s="247"/>
      <c r="DJ49" s="33">
        <v>0</v>
      </c>
      <c r="DK49" s="34">
        <v>1</v>
      </c>
      <c r="DL49" s="34">
        <v>2</v>
      </c>
      <c r="DM49" s="34">
        <v>3</v>
      </c>
      <c r="DN49" s="34">
        <v>4</v>
      </c>
      <c r="DO49" s="34">
        <v>5</v>
      </c>
      <c r="DP49" s="34">
        <v>6</v>
      </c>
      <c r="DQ49" s="34">
        <v>7</v>
      </c>
      <c r="DR49" s="34">
        <v>8</v>
      </c>
      <c r="DS49" s="35">
        <v>9</v>
      </c>
    </row>
    <row r="50" spans="3:123" ht="20.100000000000001" customHeight="1">
      <c r="C50" s="252"/>
      <c r="E50" s="248" t="s">
        <v>2</v>
      </c>
      <c r="F50" s="249"/>
      <c r="G50" s="250"/>
      <c r="H50" s="27">
        <v>0</v>
      </c>
      <c r="I50" s="37">
        <v>382.99</v>
      </c>
      <c r="J50" s="38">
        <v>350.69</v>
      </c>
      <c r="K50" s="38">
        <v>115.36</v>
      </c>
      <c r="L50" s="38">
        <v>87.67</v>
      </c>
      <c r="M50" s="38">
        <v>0</v>
      </c>
      <c r="N50" s="38">
        <v>0</v>
      </c>
      <c r="O50" s="38">
        <v>4.6100000000000003</v>
      </c>
      <c r="P50" s="38">
        <v>0</v>
      </c>
      <c r="Q50" s="38">
        <v>4.6100000000000003</v>
      </c>
      <c r="R50" s="44">
        <v>23.07</v>
      </c>
      <c r="S50" s="46"/>
      <c r="T50" s="248" t="s">
        <v>2</v>
      </c>
      <c r="U50" s="249"/>
      <c r="V50" s="250"/>
      <c r="W50" s="47">
        <v>0</v>
      </c>
      <c r="X50" s="37">
        <v>382.99</v>
      </c>
      <c r="Y50" s="38">
        <v>350.69</v>
      </c>
      <c r="Z50" s="38">
        <v>115.36</v>
      </c>
      <c r="AA50" s="38">
        <v>87.67</v>
      </c>
      <c r="AB50" s="38">
        <v>0</v>
      </c>
      <c r="AC50" s="38">
        <v>0</v>
      </c>
      <c r="AD50" s="38">
        <v>4.6100000000000003</v>
      </c>
      <c r="AE50" s="38">
        <v>0</v>
      </c>
      <c r="AF50" s="38">
        <v>4.6100000000000003</v>
      </c>
      <c r="AG50" s="44">
        <v>23.07</v>
      </c>
      <c r="AI50" s="248" t="s">
        <v>2</v>
      </c>
      <c r="AJ50" s="249"/>
      <c r="AK50" s="250"/>
      <c r="AL50" s="27">
        <v>0</v>
      </c>
      <c r="AM50" s="37">
        <v>332.23</v>
      </c>
      <c r="AN50" s="38">
        <v>512.19000000000005</v>
      </c>
      <c r="AO50" s="38">
        <v>59.99</v>
      </c>
      <c r="AP50" s="38">
        <v>55.37</v>
      </c>
      <c r="AQ50" s="38">
        <v>4.6100000000000003</v>
      </c>
      <c r="AR50" s="38">
        <v>0</v>
      </c>
      <c r="AS50" s="38">
        <v>0</v>
      </c>
      <c r="AT50" s="38">
        <v>0</v>
      </c>
      <c r="AU50" s="38">
        <v>0</v>
      </c>
      <c r="AV50" s="44">
        <v>4.6100000000000003</v>
      </c>
      <c r="AX50" s="248" t="s">
        <v>2</v>
      </c>
      <c r="AY50" s="249"/>
      <c r="AZ50" s="250"/>
      <c r="BA50" s="27">
        <v>0</v>
      </c>
      <c r="BB50" s="37">
        <v>332.23</v>
      </c>
      <c r="BC50" s="38">
        <v>512.19000000000005</v>
      </c>
      <c r="BD50" s="38">
        <v>59.99</v>
      </c>
      <c r="BE50" s="38">
        <v>55.37</v>
      </c>
      <c r="BF50" s="38">
        <v>4.6100000000000003</v>
      </c>
      <c r="BG50" s="38">
        <v>0</v>
      </c>
      <c r="BH50" s="38">
        <v>0</v>
      </c>
      <c r="BI50" s="38">
        <v>0</v>
      </c>
      <c r="BJ50" s="38">
        <v>0</v>
      </c>
      <c r="BK50" s="44">
        <v>4.6100000000000003</v>
      </c>
      <c r="BM50" s="248" t="s">
        <v>2</v>
      </c>
      <c r="BN50" s="249"/>
      <c r="BO50" s="250"/>
      <c r="BP50" s="27">
        <v>0</v>
      </c>
      <c r="BQ50" s="37">
        <v>332.23</v>
      </c>
      <c r="BR50" s="38">
        <v>512.19000000000005</v>
      </c>
      <c r="BS50" s="38">
        <v>59.99</v>
      </c>
      <c r="BT50" s="38">
        <v>55.37</v>
      </c>
      <c r="BU50" s="38">
        <v>4.6100000000000003</v>
      </c>
      <c r="BV50" s="38">
        <v>0</v>
      </c>
      <c r="BW50" s="38">
        <v>0</v>
      </c>
      <c r="BX50" s="38">
        <v>0</v>
      </c>
      <c r="BY50" s="38">
        <v>0</v>
      </c>
      <c r="BZ50" s="44">
        <v>4.6100000000000003</v>
      </c>
      <c r="CB50" s="248" t="s">
        <v>2</v>
      </c>
      <c r="CC50" s="249"/>
      <c r="CD50" s="250"/>
      <c r="CE50" s="27">
        <v>0</v>
      </c>
      <c r="CF50" s="37">
        <v>332.23</v>
      </c>
      <c r="CG50" s="38">
        <v>512.19000000000005</v>
      </c>
      <c r="CH50" s="38">
        <v>59.99</v>
      </c>
      <c r="CI50" s="38">
        <v>55.37</v>
      </c>
      <c r="CJ50" s="38">
        <v>4.6100000000000003</v>
      </c>
      <c r="CK50" s="38">
        <v>0</v>
      </c>
      <c r="CL50" s="38">
        <v>0</v>
      </c>
      <c r="CM50" s="38">
        <v>0</v>
      </c>
      <c r="CN50" s="38">
        <v>0</v>
      </c>
      <c r="CO50" s="44">
        <v>4.6100000000000003</v>
      </c>
      <c r="CQ50" s="248" t="s">
        <v>2</v>
      </c>
      <c r="CR50" s="249"/>
      <c r="CS50" s="250"/>
      <c r="CT50" s="27">
        <v>0</v>
      </c>
      <c r="CU50" s="37">
        <v>332.23</v>
      </c>
      <c r="CV50" s="38">
        <v>512.19000000000005</v>
      </c>
      <c r="CW50" s="38">
        <v>59.99</v>
      </c>
      <c r="CX50" s="38">
        <v>55.37</v>
      </c>
      <c r="CY50" s="38">
        <v>4.6100000000000003</v>
      </c>
      <c r="CZ50" s="38">
        <v>0</v>
      </c>
      <c r="DA50" s="38">
        <v>0</v>
      </c>
      <c r="DB50" s="38">
        <v>0</v>
      </c>
      <c r="DC50" s="38">
        <v>0</v>
      </c>
      <c r="DD50" s="44">
        <v>4.6100000000000003</v>
      </c>
      <c r="DF50" s="248" t="s">
        <v>2</v>
      </c>
      <c r="DG50" s="249"/>
      <c r="DH50" s="250"/>
      <c r="DI50" s="27">
        <v>0</v>
      </c>
      <c r="DJ50" s="37">
        <v>332.23</v>
      </c>
      <c r="DK50" s="38">
        <v>512.19000000000005</v>
      </c>
      <c r="DL50" s="38">
        <v>59.99</v>
      </c>
      <c r="DM50" s="38">
        <v>55.37</v>
      </c>
      <c r="DN50" s="38">
        <v>4.6100000000000003</v>
      </c>
      <c r="DO50" s="38">
        <v>0</v>
      </c>
      <c r="DP50" s="38">
        <v>0</v>
      </c>
      <c r="DQ50" s="38">
        <v>0</v>
      </c>
      <c r="DR50" s="38">
        <v>0</v>
      </c>
      <c r="DS50" s="44">
        <v>4.6100000000000003</v>
      </c>
    </row>
    <row r="51" spans="3:123" ht="20.100000000000001" customHeight="1">
      <c r="C51" s="252"/>
      <c r="E51" s="242" t="s">
        <v>3</v>
      </c>
      <c r="F51" s="243"/>
      <c r="G51" s="244"/>
      <c r="H51" s="28">
        <v>1</v>
      </c>
      <c r="I51" s="41">
        <v>58.49</v>
      </c>
      <c r="J51" s="39">
        <v>573.54</v>
      </c>
      <c r="K51" s="39">
        <v>151.46</v>
      </c>
      <c r="L51" s="39">
        <v>146.66</v>
      </c>
      <c r="M51" s="39">
        <v>1.75</v>
      </c>
      <c r="N51" s="39">
        <v>0.87</v>
      </c>
      <c r="O51" s="39">
        <v>8.2899999999999991</v>
      </c>
      <c r="P51" s="39">
        <v>3.93</v>
      </c>
      <c r="Q51" s="39">
        <v>9.17</v>
      </c>
      <c r="R51" s="40">
        <v>14.84</v>
      </c>
      <c r="S51" s="46"/>
      <c r="T51" s="242" t="s">
        <v>3</v>
      </c>
      <c r="U51" s="243"/>
      <c r="V51" s="244"/>
      <c r="W51" s="48">
        <v>1</v>
      </c>
      <c r="X51" s="41">
        <v>58.49</v>
      </c>
      <c r="Y51" s="39">
        <v>573.54</v>
      </c>
      <c r="Z51" s="39">
        <v>151.46</v>
      </c>
      <c r="AA51" s="39">
        <v>146.66</v>
      </c>
      <c r="AB51" s="39">
        <v>1.75</v>
      </c>
      <c r="AC51" s="39">
        <v>0.87</v>
      </c>
      <c r="AD51" s="39">
        <v>8.2899999999999991</v>
      </c>
      <c r="AE51" s="39">
        <v>3.93</v>
      </c>
      <c r="AF51" s="39">
        <v>9.17</v>
      </c>
      <c r="AG51" s="40">
        <v>14.84</v>
      </c>
      <c r="AI51" s="242" t="s">
        <v>3</v>
      </c>
      <c r="AJ51" s="243"/>
      <c r="AK51" s="244"/>
      <c r="AL51" s="28">
        <v>1</v>
      </c>
      <c r="AM51" s="41">
        <v>11.35</v>
      </c>
      <c r="AN51" s="39">
        <v>641.20000000000005</v>
      </c>
      <c r="AO51" s="39">
        <v>120.03</v>
      </c>
      <c r="AP51" s="39">
        <v>184.63</v>
      </c>
      <c r="AQ51" s="39">
        <v>1.75</v>
      </c>
      <c r="AR51" s="39">
        <v>0</v>
      </c>
      <c r="AS51" s="39">
        <v>2.62</v>
      </c>
      <c r="AT51" s="39">
        <v>0</v>
      </c>
      <c r="AU51" s="39">
        <v>0.44</v>
      </c>
      <c r="AV51" s="40">
        <v>6.98</v>
      </c>
      <c r="AX51" s="242" t="s">
        <v>3</v>
      </c>
      <c r="AY51" s="243"/>
      <c r="AZ51" s="244"/>
      <c r="BA51" s="28">
        <v>1</v>
      </c>
      <c r="BB51" s="41">
        <v>11.35</v>
      </c>
      <c r="BC51" s="39">
        <v>641.20000000000005</v>
      </c>
      <c r="BD51" s="39">
        <v>120.03</v>
      </c>
      <c r="BE51" s="39">
        <v>184.63</v>
      </c>
      <c r="BF51" s="39">
        <v>1.75</v>
      </c>
      <c r="BG51" s="39">
        <v>0</v>
      </c>
      <c r="BH51" s="39">
        <v>2.62</v>
      </c>
      <c r="BI51" s="39">
        <v>0</v>
      </c>
      <c r="BJ51" s="39">
        <v>0.44</v>
      </c>
      <c r="BK51" s="40">
        <v>6.98</v>
      </c>
      <c r="BM51" s="242" t="s">
        <v>3</v>
      </c>
      <c r="BN51" s="243"/>
      <c r="BO51" s="244"/>
      <c r="BP51" s="28">
        <v>1</v>
      </c>
      <c r="BQ51" s="41">
        <v>11.35</v>
      </c>
      <c r="BR51" s="39">
        <v>641.20000000000005</v>
      </c>
      <c r="BS51" s="39">
        <v>120.03</v>
      </c>
      <c r="BT51" s="39">
        <v>184.63</v>
      </c>
      <c r="BU51" s="39">
        <v>1.75</v>
      </c>
      <c r="BV51" s="39">
        <v>0</v>
      </c>
      <c r="BW51" s="39">
        <v>2.62</v>
      </c>
      <c r="BX51" s="39">
        <v>0</v>
      </c>
      <c r="BY51" s="39">
        <v>0.44</v>
      </c>
      <c r="BZ51" s="40">
        <v>6.98</v>
      </c>
      <c r="CB51" s="242" t="s">
        <v>3</v>
      </c>
      <c r="CC51" s="243"/>
      <c r="CD51" s="244"/>
      <c r="CE51" s="28">
        <v>1</v>
      </c>
      <c r="CF51" s="41">
        <v>11.35</v>
      </c>
      <c r="CG51" s="39">
        <v>641.20000000000005</v>
      </c>
      <c r="CH51" s="39">
        <v>120.03</v>
      </c>
      <c r="CI51" s="39">
        <v>184.63</v>
      </c>
      <c r="CJ51" s="39">
        <v>1.75</v>
      </c>
      <c r="CK51" s="39">
        <v>0</v>
      </c>
      <c r="CL51" s="39">
        <v>2.62</v>
      </c>
      <c r="CM51" s="39">
        <v>0</v>
      </c>
      <c r="CN51" s="39">
        <v>0.44</v>
      </c>
      <c r="CO51" s="40">
        <v>6.98</v>
      </c>
      <c r="CQ51" s="242" t="s">
        <v>3</v>
      </c>
      <c r="CR51" s="243"/>
      <c r="CS51" s="244"/>
      <c r="CT51" s="28">
        <v>1</v>
      </c>
      <c r="CU51" s="41">
        <v>11.35</v>
      </c>
      <c r="CV51" s="39">
        <v>641.20000000000005</v>
      </c>
      <c r="CW51" s="39">
        <v>120.03</v>
      </c>
      <c r="CX51" s="39">
        <v>184.63</v>
      </c>
      <c r="CY51" s="39">
        <v>1.75</v>
      </c>
      <c r="CZ51" s="39">
        <v>0</v>
      </c>
      <c r="DA51" s="39">
        <v>2.62</v>
      </c>
      <c r="DB51" s="39">
        <v>0</v>
      </c>
      <c r="DC51" s="39">
        <v>0.44</v>
      </c>
      <c r="DD51" s="40">
        <v>6.98</v>
      </c>
      <c r="DF51" s="242" t="s">
        <v>3</v>
      </c>
      <c r="DG51" s="243"/>
      <c r="DH51" s="244"/>
      <c r="DI51" s="28">
        <v>1</v>
      </c>
      <c r="DJ51" s="41">
        <v>11.35</v>
      </c>
      <c r="DK51" s="39">
        <v>641.20000000000005</v>
      </c>
      <c r="DL51" s="39">
        <v>120.03</v>
      </c>
      <c r="DM51" s="39">
        <v>184.63</v>
      </c>
      <c r="DN51" s="39">
        <v>1.75</v>
      </c>
      <c r="DO51" s="39">
        <v>0</v>
      </c>
      <c r="DP51" s="39">
        <v>2.62</v>
      </c>
      <c r="DQ51" s="39">
        <v>0</v>
      </c>
      <c r="DR51" s="39">
        <v>0.44</v>
      </c>
      <c r="DS51" s="40">
        <v>6.98</v>
      </c>
    </row>
    <row r="52" spans="3:123" ht="20.100000000000001" customHeight="1">
      <c r="C52" s="252"/>
      <c r="E52" s="242" t="s">
        <v>4</v>
      </c>
      <c r="F52" s="243"/>
      <c r="G52" s="244"/>
      <c r="H52" s="28">
        <v>2</v>
      </c>
      <c r="I52" s="41">
        <v>20.67</v>
      </c>
      <c r="J52" s="39">
        <v>302.76</v>
      </c>
      <c r="K52" s="39">
        <v>413.44</v>
      </c>
      <c r="L52" s="39">
        <v>188.63</v>
      </c>
      <c r="M52" s="39">
        <v>0.86</v>
      </c>
      <c r="N52" s="39">
        <v>0.43</v>
      </c>
      <c r="O52" s="39">
        <v>15.93</v>
      </c>
      <c r="P52" s="39">
        <v>4.74</v>
      </c>
      <c r="Q52" s="39">
        <v>3.45</v>
      </c>
      <c r="R52" s="40">
        <v>18.09</v>
      </c>
      <c r="S52" s="46"/>
      <c r="T52" s="242" t="s">
        <v>4</v>
      </c>
      <c r="U52" s="243"/>
      <c r="V52" s="244"/>
      <c r="W52" s="48">
        <v>2</v>
      </c>
      <c r="X52" s="41">
        <v>20.67</v>
      </c>
      <c r="Y52" s="39">
        <v>302.76</v>
      </c>
      <c r="Z52" s="39">
        <v>413.44</v>
      </c>
      <c r="AA52" s="39">
        <v>188.63</v>
      </c>
      <c r="AB52" s="39">
        <v>0.86</v>
      </c>
      <c r="AC52" s="39">
        <v>0.43</v>
      </c>
      <c r="AD52" s="39">
        <v>15.93</v>
      </c>
      <c r="AE52" s="39">
        <v>4.74</v>
      </c>
      <c r="AF52" s="39">
        <v>3.45</v>
      </c>
      <c r="AG52" s="40">
        <v>18.09</v>
      </c>
      <c r="AI52" s="242" t="s">
        <v>4</v>
      </c>
      <c r="AJ52" s="243"/>
      <c r="AK52" s="244"/>
      <c r="AL52" s="28">
        <v>2</v>
      </c>
      <c r="AM52" s="41">
        <v>0.86</v>
      </c>
      <c r="AN52" s="39">
        <v>251.08</v>
      </c>
      <c r="AO52" s="39">
        <v>478.9</v>
      </c>
      <c r="AP52" s="39">
        <v>212.32</v>
      </c>
      <c r="AQ52" s="39">
        <v>0</v>
      </c>
      <c r="AR52" s="39">
        <v>0</v>
      </c>
      <c r="AS52" s="39">
        <v>9.0399999999999991</v>
      </c>
      <c r="AT52" s="39">
        <v>0</v>
      </c>
      <c r="AU52" s="39">
        <v>1.29</v>
      </c>
      <c r="AV52" s="40">
        <v>15.5</v>
      </c>
      <c r="AX52" s="242" t="s">
        <v>4</v>
      </c>
      <c r="AY52" s="243"/>
      <c r="AZ52" s="244"/>
      <c r="BA52" s="28">
        <v>2</v>
      </c>
      <c r="BB52" s="41">
        <v>0.86</v>
      </c>
      <c r="BC52" s="39">
        <v>251.08</v>
      </c>
      <c r="BD52" s="39">
        <v>478.9</v>
      </c>
      <c r="BE52" s="39">
        <v>212.32</v>
      </c>
      <c r="BF52" s="39">
        <v>0</v>
      </c>
      <c r="BG52" s="39">
        <v>0</v>
      </c>
      <c r="BH52" s="39">
        <v>9.0399999999999991</v>
      </c>
      <c r="BI52" s="39">
        <v>0</v>
      </c>
      <c r="BJ52" s="39">
        <v>1.29</v>
      </c>
      <c r="BK52" s="40">
        <v>15.5</v>
      </c>
      <c r="BM52" s="242" t="s">
        <v>4</v>
      </c>
      <c r="BN52" s="243"/>
      <c r="BO52" s="244"/>
      <c r="BP52" s="28">
        <v>2</v>
      </c>
      <c r="BQ52" s="41">
        <v>0.86</v>
      </c>
      <c r="BR52" s="39">
        <v>251.08</v>
      </c>
      <c r="BS52" s="39">
        <v>478.9</v>
      </c>
      <c r="BT52" s="39">
        <v>212.32</v>
      </c>
      <c r="BU52" s="39">
        <v>0</v>
      </c>
      <c r="BV52" s="39">
        <v>0</v>
      </c>
      <c r="BW52" s="39">
        <v>9.0399999999999991</v>
      </c>
      <c r="BX52" s="39">
        <v>0</v>
      </c>
      <c r="BY52" s="39">
        <v>1.29</v>
      </c>
      <c r="BZ52" s="40">
        <v>15.5</v>
      </c>
      <c r="CB52" s="242" t="s">
        <v>4</v>
      </c>
      <c r="CC52" s="243"/>
      <c r="CD52" s="244"/>
      <c r="CE52" s="28">
        <v>2</v>
      </c>
      <c r="CF52" s="41">
        <v>0.86</v>
      </c>
      <c r="CG52" s="39">
        <v>251.08</v>
      </c>
      <c r="CH52" s="39">
        <v>478.9</v>
      </c>
      <c r="CI52" s="39">
        <v>212.32</v>
      </c>
      <c r="CJ52" s="39">
        <v>0</v>
      </c>
      <c r="CK52" s="39">
        <v>0</v>
      </c>
      <c r="CL52" s="39">
        <v>9.0399999999999991</v>
      </c>
      <c r="CM52" s="39">
        <v>0</v>
      </c>
      <c r="CN52" s="39">
        <v>1.29</v>
      </c>
      <c r="CO52" s="40">
        <v>15.5</v>
      </c>
      <c r="CQ52" s="242" t="s">
        <v>4</v>
      </c>
      <c r="CR52" s="243"/>
      <c r="CS52" s="244"/>
      <c r="CT52" s="28">
        <v>2</v>
      </c>
      <c r="CU52" s="41">
        <v>0.86</v>
      </c>
      <c r="CV52" s="39">
        <v>251.08</v>
      </c>
      <c r="CW52" s="39">
        <v>478.9</v>
      </c>
      <c r="CX52" s="39">
        <v>212.32</v>
      </c>
      <c r="CY52" s="39">
        <v>0</v>
      </c>
      <c r="CZ52" s="39">
        <v>0</v>
      </c>
      <c r="DA52" s="39">
        <v>9.0399999999999991</v>
      </c>
      <c r="DB52" s="39">
        <v>0</v>
      </c>
      <c r="DC52" s="39">
        <v>1.29</v>
      </c>
      <c r="DD52" s="40">
        <v>15.5</v>
      </c>
      <c r="DF52" s="242" t="s">
        <v>4</v>
      </c>
      <c r="DG52" s="243"/>
      <c r="DH52" s="244"/>
      <c r="DI52" s="28">
        <v>2</v>
      </c>
      <c r="DJ52" s="41">
        <v>0.86</v>
      </c>
      <c r="DK52" s="39">
        <v>251.08</v>
      </c>
      <c r="DL52" s="39">
        <v>478.9</v>
      </c>
      <c r="DM52" s="39">
        <v>212.32</v>
      </c>
      <c r="DN52" s="39">
        <v>0</v>
      </c>
      <c r="DO52" s="39">
        <v>0</v>
      </c>
      <c r="DP52" s="39">
        <v>9.0399999999999991</v>
      </c>
      <c r="DQ52" s="39">
        <v>0</v>
      </c>
      <c r="DR52" s="39">
        <v>1.29</v>
      </c>
      <c r="DS52" s="40">
        <v>15.5</v>
      </c>
    </row>
    <row r="53" spans="3:123" ht="20.100000000000001" customHeight="1">
      <c r="C53" s="252"/>
      <c r="E53" s="242" t="s">
        <v>5</v>
      </c>
      <c r="F53" s="243"/>
      <c r="G53" s="244"/>
      <c r="H53" s="28">
        <v>3</v>
      </c>
      <c r="I53" s="41">
        <v>5.5</v>
      </c>
      <c r="J53" s="39">
        <v>30.24</v>
      </c>
      <c r="K53" s="39">
        <v>101.02</v>
      </c>
      <c r="L53" s="39">
        <v>738.09</v>
      </c>
      <c r="M53" s="39">
        <v>0.69</v>
      </c>
      <c r="N53" s="39">
        <v>4.12</v>
      </c>
      <c r="O53" s="39">
        <v>59.1</v>
      </c>
      <c r="P53" s="39">
        <v>2.75</v>
      </c>
      <c r="Q53" s="39">
        <v>6.19</v>
      </c>
      <c r="R53" s="40">
        <v>21.3</v>
      </c>
      <c r="S53" s="46"/>
      <c r="T53" s="242" t="s">
        <v>5</v>
      </c>
      <c r="U53" s="243"/>
      <c r="V53" s="244"/>
      <c r="W53" s="48">
        <v>3</v>
      </c>
      <c r="X53" s="41">
        <v>5.5</v>
      </c>
      <c r="Y53" s="39">
        <v>30.24</v>
      </c>
      <c r="Z53" s="39">
        <v>101.02</v>
      </c>
      <c r="AA53" s="39">
        <v>738.09</v>
      </c>
      <c r="AB53" s="39">
        <v>0.69</v>
      </c>
      <c r="AC53" s="39">
        <v>4.12</v>
      </c>
      <c r="AD53" s="39">
        <v>59.1</v>
      </c>
      <c r="AE53" s="39">
        <v>2.75</v>
      </c>
      <c r="AF53" s="39">
        <v>6.19</v>
      </c>
      <c r="AG53" s="40">
        <v>21.3</v>
      </c>
      <c r="AI53" s="242" t="s">
        <v>5</v>
      </c>
      <c r="AJ53" s="243"/>
      <c r="AK53" s="244"/>
      <c r="AL53" s="28">
        <v>3</v>
      </c>
      <c r="AM53" s="41">
        <v>0</v>
      </c>
      <c r="AN53" s="39">
        <v>88.65</v>
      </c>
      <c r="AO53" s="39">
        <v>81.78</v>
      </c>
      <c r="AP53" s="39">
        <v>782.07</v>
      </c>
      <c r="AQ53" s="39">
        <v>0.69</v>
      </c>
      <c r="AR53" s="39">
        <v>0.69</v>
      </c>
      <c r="AS53" s="39">
        <v>8.93</v>
      </c>
      <c r="AT53" s="39">
        <v>0</v>
      </c>
      <c r="AU53" s="39">
        <v>0</v>
      </c>
      <c r="AV53" s="40">
        <v>6.19</v>
      </c>
      <c r="AX53" s="242" t="s">
        <v>5</v>
      </c>
      <c r="AY53" s="243"/>
      <c r="AZ53" s="244"/>
      <c r="BA53" s="28">
        <v>3</v>
      </c>
      <c r="BB53" s="41">
        <v>0</v>
      </c>
      <c r="BC53" s="39">
        <v>88.65</v>
      </c>
      <c r="BD53" s="39">
        <v>81.78</v>
      </c>
      <c r="BE53" s="39">
        <v>782.07</v>
      </c>
      <c r="BF53" s="39">
        <v>0.69</v>
      </c>
      <c r="BG53" s="39">
        <v>0.69</v>
      </c>
      <c r="BH53" s="39">
        <v>8.93</v>
      </c>
      <c r="BI53" s="39">
        <v>0</v>
      </c>
      <c r="BJ53" s="39">
        <v>0</v>
      </c>
      <c r="BK53" s="40">
        <v>6.19</v>
      </c>
      <c r="BM53" s="242" t="s">
        <v>5</v>
      </c>
      <c r="BN53" s="243"/>
      <c r="BO53" s="244"/>
      <c r="BP53" s="28">
        <v>3</v>
      </c>
      <c r="BQ53" s="41">
        <v>0</v>
      </c>
      <c r="BR53" s="39">
        <v>88.65</v>
      </c>
      <c r="BS53" s="39">
        <v>81.78</v>
      </c>
      <c r="BT53" s="39">
        <v>782.07</v>
      </c>
      <c r="BU53" s="39">
        <v>0.69</v>
      </c>
      <c r="BV53" s="39">
        <v>0.69</v>
      </c>
      <c r="BW53" s="39">
        <v>8.93</v>
      </c>
      <c r="BX53" s="39">
        <v>0</v>
      </c>
      <c r="BY53" s="39">
        <v>0</v>
      </c>
      <c r="BZ53" s="40">
        <v>6.19</v>
      </c>
      <c r="CB53" s="242" t="s">
        <v>5</v>
      </c>
      <c r="CC53" s="243"/>
      <c r="CD53" s="244"/>
      <c r="CE53" s="28">
        <v>3</v>
      </c>
      <c r="CF53" s="41">
        <v>0</v>
      </c>
      <c r="CG53" s="39">
        <v>88.65</v>
      </c>
      <c r="CH53" s="39">
        <v>81.78</v>
      </c>
      <c r="CI53" s="39">
        <v>782.07</v>
      </c>
      <c r="CJ53" s="39">
        <v>0.69</v>
      </c>
      <c r="CK53" s="39">
        <v>0.69</v>
      </c>
      <c r="CL53" s="39">
        <v>8.93</v>
      </c>
      <c r="CM53" s="39">
        <v>0</v>
      </c>
      <c r="CN53" s="39">
        <v>0</v>
      </c>
      <c r="CO53" s="40">
        <v>6.19</v>
      </c>
      <c r="CQ53" s="242" t="s">
        <v>5</v>
      </c>
      <c r="CR53" s="243"/>
      <c r="CS53" s="244"/>
      <c r="CT53" s="28">
        <v>3</v>
      </c>
      <c r="CU53" s="41">
        <v>0</v>
      </c>
      <c r="CV53" s="39">
        <v>88.65</v>
      </c>
      <c r="CW53" s="39">
        <v>81.78</v>
      </c>
      <c r="CX53" s="39">
        <v>782.07</v>
      </c>
      <c r="CY53" s="39">
        <v>0.69</v>
      </c>
      <c r="CZ53" s="39">
        <v>0.69</v>
      </c>
      <c r="DA53" s="39">
        <v>8.93</v>
      </c>
      <c r="DB53" s="39">
        <v>0</v>
      </c>
      <c r="DC53" s="39">
        <v>0</v>
      </c>
      <c r="DD53" s="40">
        <v>6.19</v>
      </c>
      <c r="DF53" s="242" t="s">
        <v>5</v>
      </c>
      <c r="DG53" s="243"/>
      <c r="DH53" s="244"/>
      <c r="DI53" s="28">
        <v>3</v>
      </c>
      <c r="DJ53" s="41">
        <v>0</v>
      </c>
      <c r="DK53" s="39">
        <v>88.65</v>
      </c>
      <c r="DL53" s="39">
        <v>81.78</v>
      </c>
      <c r="DM53" s="39">
        <v>782.07</v>
      </c>
      <c r="DN53" s="39">
        <v>0.69</v>
      </c>
      <c r="DO53" s="39">
        <v>0.69</v>
      </c>
      <c r="DP53" s="39">
        <v>8.93</v>
      </c>
      <c r="DQ53" s="39">
        <v>0</v>
      </c>
      <c r="DR53" s="39">
        <v>0</v>
      </c>
      <c r="DS53" s="40">
        <v>6.19</v>
      </c>
    </row>
    <row r="54" spans="3:123" ht="20.100000000000001" customHeight="1">
      <c r="C54" s="252"/>
      <c r="E54" s="242" t="s">
        <v>6</v>
      </c>
      <c r="F54" s="243"/>
      <c r="G54" s="244"/>
      <c r="H54" s="28">
        <v>4</v>
      </c>
      <c r="I54" s="41">
        <v>35.729999999999997</v>
      </c>
      <c r="J54" s="39">
        <v>324.47000000000003</v>
      </c>
      <c r="K54" s="39">
        <v>116.97</v>
      </c>
      <c r="L54" s="39">
        <v>424.79</v>
      </c>
      <c r="M54" s="39">
        <v>35.729999999999997</v>
      </c>
      <c r="N54" s="39">
        <v>0</v>
      </c>
      <c r="O54" s="39">
        <v>24.47</v>
      </c>
      <c r="P54" s="39">
        <v>1.96</v>
      </c>
      <c r="Q54" s="39">
        <v>0.49</v>
      </c>
      <c r="R54" s="40">
        <v>4.4000000000000004</v>
      </c>
      <c r="S54" s="46"/>
      <c r="T54" s="242" t="s">
        <v>6</v>
      </c>
      <c r="U54" s="243"/>
      <c r="V54" s="244"/>
      <c r="W54" s="48">
        <v>4</v>
      </c>
      <c r="X54" s="41">
        <v>35.729999999999997</v>
      </c>
      <c r="Y54" s="39">
        <v>324.47000000000003</v>
      </c>
      <c r="Z54" s="39">
        <v>116.97</v>
      </c>
      <c r="AA54" s="39">
        <v>424.79</v>
      </c>
      <c r="AB54" s="39">
        <v>35.729999999999997</v>
      </c>
      <c r="AC54" s="39">
        <v>0</v>
      </c>
      <c r="AD54" s="39">
        <v>24.47</v>
      </c>
      <c r="AE54" s="39">
        <v>1.96</v>
      </c>
      <c r="AF54" s="39">
        <v>0.49</v>
      </c>
      <c r="AG54" s="40">
        <v>4.4000000000000004</v>
      </c>
      <c r="AI54" s="242" t="s">
        <v>6</v>
      </c>
      <c r="AJ54" s="243"/>
      <c r="AK54" s="244"/>
      <c r="AL54" s="28">
        <v>4</v>
      </c>
      <c r="AM54" s="41">
        <v>7.34</v>
      </c>
      <c r="AN54" s="39">
        <v>251.55</v>
      </c>
      <c r="AO54" s="39">
        <v>159.54</v>
      </c>
      <c r="AP54" s="39">
        <v>437.52</v>
      </c>
      <c r="AQ54" s="39">
        <v>99.84</v>
      </c>
      <c r="AR54" s="39">
        <v>0</v>
      </c>
      <c r="AS54" s="39">
        <v>8.32</v>
      </c>
      <c r="AT54" s="39">
        <v>0</v>
      </c>
      <c r="AU54" s="39">
        <v>0</v>
      </c>
      <c r="AV54" s="40">
        <v>4.8899999999999997</v>
      </c>
      <c r="AX54" s="242" t="s">
        <v>6</v>
      </c>
      <c r="AY54" s="243"/>
      <c r="AZ54" s="244"/>
      <c r="BA54" s="28">
        <v>4</v>
      </c>
      <c r="BB54" s="41">
        <v>7.34</v>
      </c>
      <c r="BC54" s="39">
        <v>251.55</v>
      </c>
      <c r="BD54" s="39">
        <v>159.54</v>
      </c>
      <c r="BE54" s="39">
        <v>437.52</v>
      </c>
      <c r="BF54" s="39">
        <v>99.84</v>
      </c>
      <c r="BG54" s="39">
        <v>0</v>
      </c>
      <c r="BH54" s="39">
        <v>8.32</v>
      </c>
      <c r="BI54" s="39">
        <v>0</v>
      </c>
      <c r="BJ54" s="39">
        <v>0</v>
      </c>
      <c r="BK54" s="40">
        <v>4.8899999999999997</v>
      </c>
      <c r="BM54" s="242" t="s">
        <v>6</v>
      </c>
      <c r="BN54" s="243"/>
      <c r="BO54" s="244"/>
      <c r="BP54" s="28">
        <v>4</v>
      </c>
      <c r="BQ54" s="41">
        <v>7.34</v>
      </c>
      <c r="BR54" s="39">
        <v>251.55</v>
      </c>
      <c r="BS54" s="39">
        <v>159.54</v>
      </c>
      <c r="BT54" s="39">
        <v>437.52</v>
      </c>
      <c r="BU54" s="39">
        <v>99.84</v>
      </c>
      <c r="BV54" s="39">
        <v>0</v>
      </c>
      <c r="BW54" s="39">
        <v>8.32</v>
      </c>
      <c r="BX54" s="39">
        <v>0</v>
      </c>
      <c r="BY54" s="39">
        <v>0</v>
      </c>
      <c r="BZ54" s="40">
        <v>4.8899999999999997</v>
      </c>
      <c r="CB54" s="242" t="s">
        <v>6</v>
      </c>
      <c r="CC54" s="243"/>
      <c r="CD54" s="244"/>
      <c r="CE54" s="28">
        <v>4</v>
      </c>
      <c r="CF54" s="41">
        <v>7.34</v>
      </c>
      <c r="CG54" s="39">
        <v>251.55</v>
      </c>
      <c r="CH54" s="39">
        <v>159.54</v>
      </c>
      <c r="CI54" s="39">
        <v>437.52</v>
      </c>
      <c r="CJ54" s="39">
        <v>99.84</v>
      </c>
      <c r="CK54" s="39">
        <v>0</v>
      </c>
      <c r="CL54" s="39">
        <v>8.32</v>
      </c>
      <c r="CM54" s="39">
        <v>0</v>
      </c>
      <c r="CN54" s="39">
        <v>0</v>
      </c>
      <c r="CO54" s="40">
        <v>4.8899999999999997</v>
      </c>
      <c r="CQ54" s="242" t="s">
        <v>6</v>
      </c>
      <c r="CR54" s="243"/>
      <c r="CS54" s="244"/>
      <c r="CT54" s="28">
        <v>4</v>
      </c>
      <c r="CU54" s="41">
        <v>7.34</v>
      </c>
      <c r="CV54" s="39">
        <v>251.55</v>
      </c>
      <c r="CW54" s="39">
        <v>159.54</v>
      </c>
      <c r="CX54" s="39">
        <v>437.52</v>
      </c>
      <c r="CY54" s="39">
        <v>99.84</v>
      </c>
      <c r="CZ54" s="39">
        <v>0</v>
      </c>
      <c r="DA54" s="39">
        <v>8.32</v>
      </c>
      <c r="DB54" s="39">
        <v>0</v>
      </c>
      <c r="DC54" s="39">
        <v>0</v>
      </c>
      <c r="DD54" s="40">
        <v>4.8899999999999997</v>
      </c>
      <c r="DF54" s="242" t="s">
        <v>6</v>
      </c>
      <c r="DG54" s="243"/>
      <c r="DH54" s="244"/>
      <c r="DI54" s="28">
        <v>4</v>
      </c>
      <c r="DJ54" s="41">
        <v>7.34</v>
      </c>
      <c r="DK54" s="39">
        <v>251.55</v>
      </c>
      <c r="DL54" s="39">
        <v>159.54</v>
      </c>
      <c r="DM54" s="39">
        <v>437.52</v>
      </c>
      <c r="DN54" s="39">
        <v>99.84</v>
      </c>
      <c r="DO54" s="39">
        <v>0</v>
      </c>
      <c r="DP54" s="39">
        <v>8.32</v>
      </c>
      <c r="DQ54" s="39">
        <v>0</v>
      </c>
      <c r="DR54" s="39">
        <v>0</v>
      </c>
      <c r="DS54" s="40">
        <v>4.8899999999999997</v>
      </c>
    </row>
    <row r="55" spans="3:123" ht="20.100000000000001" customHeight="1">
      <c r="C55" s="252"/>
      <c r="E55" s="242" t="s">
        <v>7</v>
      </c>
      <c r="F55" s="243"/>
      <c r="G55" s="244"/>
      <c r="H55" s="28">
        <v>5</v>
      </c>
      <c r="I55" s="41">
        <v>13.84</v>
      </c>
      <c r="J55" s="39">
        <v>13.84</v>
      </c>
      <c r="K55" s="39">
        <v>32.299999999999997</v>
      </c>
      <c r="L55" s="39">
        <v>32.299999999999997</v>
      </c>
      <c r="M55" s="39">
        <v>4.6100000000000003</v>
      </c>
      <c r="N55" s="39">
        <v>286.08999999999997</v>
      </c>
      <c r="O55" s="39">
        <v>83.06</v>
      </c>
      <c r="P55" s="39">
        <v>27.69</v>
      </c>
      <c r="Q55" s="39">
        <v>175.34</v>
      </c>
      <c r="R55" s="40">
        <v>299.93</v>
      </c>
      <c r="S55" s="46"/>
      <c r="T55" s="242" t="s">
        <v>7</v>
      </c>
      <c r="U55" s="243"/>
      <c r="V55" s="244"/>
      <c r="W55" s="48">
        <v>5</v>
      </c>
      <c r="X55" s="41">
        <v>13.84</v>
      </c>
      <c r="Y55" s="39">
        <v>13.84</v>
      </c>
      <c r="Z55" s="39">
        <v>32.299999999999997</v>
      </c>
      <c r="AA55" s="39">
        <v>32.299999999999997</v>
      </c>
      <c r="AB55" s="39">
        <v>4.6100000000000003</v>
      </c>
      <c r="AC55" s="39">
        <v>286.08999999999997</v>
      </c>
      <c r="AD55" s="39">
        <v>83.06</v>
      </c>
      <c r="AE55" s="39">
        <v>27.69</v>
      </c>
      <c r="AF55" s="39">
        <v>175.34</v>
      </c>
      <c r="AG55" s="40">
        <v>299.93</v>
      </c>
      <c r="AI55" s="242" t="s">
        <v>7</v>
      </c>
      <c r="AJ55" s="243"/>
      <c r="AK55" s="244"/>
      <c r="AL55" s="28">
        <v>5</v>
      </c>
      <c r="AM55" s="41">
        <v>0</v>
      </c>
      <c r="AN55" s="39">
        <v>59.99</v>
      </c>
      <c r="AO55" s="39">
        <v>143.04</v>
      </c>
      <c r="AP55" s="39">
        <v>32.299999999999997</v>
      </c>
      <c r="AQ55" s="39">
        <v>4.6100000000000003</v>
      </c>
      <c r="AR55" s="39">
        <v>304.54000000000002</v>
      </c>
      <c r="AS55" s="39">
        <v>27.69</v>
      </c>
      <c r="AT55" s="39">
        <v>4.6100000000000003</v>
      </c>
      <c r="AU55" s="39">
        <v>156.88999999999999</v>
      </c>
      <c r="AV55" s="40">
        <v>235.33</v>
      </c>
      <c r="AX55" s="242" t="s">
        <v>7</v>
      </c>
      <c r="AY55" s="243"/>
      <c r="AZ55" s="244"/>
      <c r="BA55" s="28">
        <v>5</v>
      </c>
      <c r="BB55" s="41">
        <v>0</v>
      </c>
      <c r="BC55" s="39">
        <v>59.99</v>
      </c>
      <c r="BD55" s="39">
        <v>143.04</v>
      </c>
      <c r="BE55" s="39">
        <v>32.299999999999997</v>
      </c>
      <c r="BF55" s="39">
        <v>4.6100000000000003</v>
      </c>
      <c r="BG55" s="39">
        <v>304.54000000000002</v>
      </c>
      <c r="BH55" s="39">
        <v>27.69</v>
      </c>
      <c r="BI55" s="39">
        <v>4.6100000000000003</v>
      </c>
      <c r="BJ55" s="39">
        <v>156.88999999999999</v>
      </c>
      <c r="BK55" s="40">
        <v>235.33</v>
      </c>
      <c r="BM55" s="242" t="s">
        <v>7</v>
      </c>
      <c r="BN55" s="243"/>
      <c r="BO55" s="244"/>
      <c r="BP55" s="28">
        <v>5</v>
      </c>
      <c r="BQ55" s="41">
        <v>0</v>
      </c>
      <c r="BR55" s="39">
        <v>59.99</v>
      </c>
      <c r="BS55" s="39">
        <v>143.04</v>
      </c>
      <c r="BT55" s="39">
        <v>32.299999999999997</v>
      </c>
      <c r="BU55" s="39">
        <v>4.6100000000000003</v>
      </c>
      <c r="BV55" s="39">
        <v>304.54000000000002</v>
      </c>
      <c r="BW55" s="39">
        <v>27.69</v>
      </c>
      <c r="BX55" s="39">
        <v>4.6100000000000003</v>
      </c>
      <c r="BY55" s="39">
        <v>156.88999999999999</v>
      </c>
      <c r="BZ55" s="40">
        <v>235.33</v>
      </c>
      <c r="CB55" s="242" t="s">
        <v>7</v>
      </c>
      <c r="CC55" s="243"/>
      <c r="CD55" s="244"/>
      <c r="CE55" s="28">
        <v>5</v>
      </c>
      <c r="CF55" s="41">
        <v>0</v>
      </c>
      <c r="CG55" s="39">
        <v>59.99</v>
      </c>
      <c r="CH55" s="39">
        <v>143.04</v>
      </c>
      <c r="CI55" s="39">
        <v>32.299999999999997</v>
      </c>
      <c r="CJ55" s="39">
        <v>4.6100000000000003</v>
      </c>
      <c r="CK55" s="39">
        <v>304.54000000000002</v>
      </c>
      <c r="CL55" s="39">
        <v>27.69</v>
      </c>
      <c r="CM55" s="39">
        <v>4.6100000000000003</v>
      </c>
      <c r="CN55" s="39">
        <v>156.88999999999999</v>
      </c>
      <c r="CO55" s="40">
        <v>235.33</v>
      </c>
      <c r="CQ55" s="242" t="s">
        <v>7</v>
      </c>
      <c r="CR55" s="243"/>
      <c r="CS55" s="244"/>
      <c r="CT55" s="28">
        <v>5</v>
      </c>
      <c r="CU55" s="41">
        <v>0</v>
      </c>
      <c r="CV55" s="39">
        <v>59.99</v>
      </c>
      <c r="CW55" s="39">
        <v>143.04</v>
      </c>
      <c r="CX55" s="39">
        <v>32.299999999999997</v>
      </c>
      <c r="CY55" s="39">
        <v>4.6100000000000003</v>
      </c>
      <c r="CZ55" s="39">
        <v>304.54000000000002</v>
      </c>
      <c r="DA55" s="39">
        <v>27.69</v>
      </c>
      <c r="DB55" s="39">
        <v>4.6100000000000003</v>
      </c>
      <c r="DC55" s="39">
        <v>156.88999999999999</v>
      </c>
      <c r="DD55" s="40">
        <v>235.33</v>
      </c>
      <c r="DF55" s="242" t="s">
        <v>7</v>
      </c>
      <c r="DG55" s="243"/>
      <c r="DH55" s="244"/>
      <c r="DI55" s="28">
        <v>5</v>
      </c>
      <c r="DJ55" s="41">
        <v>0</v>
      </c>
      <c r="DK55" s="39">
        <v>59.99</v>
      </c>
      <c r="DL55" s="39">
        <v>143.04</v>
      </c>
      <c r="DM55" s="39">
        <v>32.299999999999997</v>
      </c>
      <c r="DN55" s="39">
        <v>4.6100000000000003</v>
      </c>
      <c r="DO55" s="39">
        <v>304.54000000000002</v>
      </c>
      <c r="DP55" s="39">
        <v>27.69</v>
      </c>
      <c r="DQ55" s="39">
        <v>4.6100000000000003</v>
      </c>
      <c r="DR55" s="39">
        <v>156.88999999999999</v>
      </c>
      <c r="DS55" s="40">
        <v>235.33</v>
      </c>
    </row>
    <row r="56" spans="3:123" ht="20.100000000000001" customHeight="1">
      <c r="C56" s="252"/>
      <c r="E56" s="242" t="s">
        <v>8</v>
      </c>
      <c r="F56" s="243"/>
      <c r="G56" s="244"/>
      <c r="H56" s="28">
        <v>6</v>
      </c>
      <c r="I56" s="41">
        <v>0</v>
      </c>
      <c r="J56" s="39">
        <v>29.61</v>
      </c>
      <c r="K56" s="39">
        <v>18.84</v>
      </c>
      <c r="L56" s="39">
        <v>239.56</v>
      </c>
      <c r="M56" s="39">
        <v>8.08</v>
      </c>
      <c r="N56" s="39">
        <v>10.77</v>
      </c>
      <c r="O56" s="39">
        <v>514.11</v>
      </c>
      <c r="P56" s="39">
        <v>32.299999999999997</v>
      </c>
      <c r="Q56" s="39">
        <v>16.149999999999999</v>
      </c>
      <c r="R56" s="40">
        <v>99.59</v>
      </c>
      <c r="S56" s="46"/>
      <c r="T56" s="242" t="s">
        <v>8</v>
      </c>
      <c r="U56" s="243"/>
      <c r="V56" s="244"/>
      <c r="W56" s="48">
        <v>6</v>
      </c>
      <c r="X56" s="41">
        <v>0</v>
      </c>
      <c r="Y56" s="39">
        <v>29.61</v>
      </c>
      <c r="Z56" s="39">
        <v>18.84</v>
      </c>
      <c r="AA56" s="39">
        <v>239.56</v>
      </c>
      <c r="AB56" s="39">
        <v>8.08</v>
      </c>
      <c r="AC56" s="39">
        <v>10.77</v>
      </c>
      <c r="AD56" s="39">
        <v>514.11</v>
      </c>
      <c r="AE56" s="39">
        <v>32.299999999999997</v>
      </c>
      <c r="AF56" s="39">
        <v>16.149999999999999</v>
      </c>
      <c r="AG56" s="40">
        <v>99.59</v>
      </c>
      <c r="AI56" s="242" t="s">
        <v>8</v>
      </c>
      <c r="AJ56" s="243"/>
      <c r="AK56" s="244"/>
      <c r="AL56" s="28">
        <v>6</v>
      </c>
      <c r="AM56" s="41">
        <v>0</v>
      </c>
      <c r="AN56" s="39">
        <v>45.76</v>
      </c>
      <c r="AO56" s="39">
        <v>21.53</v>
      </c>
      <c r="AP56" s="39">
        <v>104.98</v>
      </c>
      <c r="AQ56" s="39">
        <v>5.38</v>
      </c>
      <c r="AR56" s="39">
        <v>0</v>
      </c>
      <c r="AS56" s="39">
        <v>656.77</v>
      </c>
      <c r="AT56" s="39">
        <v>2.69</v>
      </c>
      <c r="AU56" s="39">
        <v>24.23</v>
      </c>
      <c r="AV56" s="40">
        <v>107.67</v>
      </c>
      <c r="AX56" s="242" t="s">
        <v>8</v>
      </c>
      <c r="AY56" s="243"/>
      <c r="AZ56" s="244"/>
      <c r="BA56" s="28">
        <v>6</v>
      </c>
      <c r="BB56" s="41">
        <v>0</v>
      </c>
      <c r="BC56" s="39">
        <v>45.76</v>
      </c>
      <c r="BD56" s="39">
        <v>21.53</v>
      </c>
      <c r="BE56" s="39">
        <v>104.98</v>
      </c>
      <c r="BF56" s="39">
        <v>5.38</v>
      </c>
      <c r="BG56" s="39">
        <v>0</v>
      </c>
      <c r="BH56" s="39">
        <v>656.77</v>
      </c>
      <c r="BI56" s="39">
        <v>2.69</v>
      </c>
      <c r="BJ56" s="39">
        <v>24.23</v>
      </c>
      <c r="BK56" s="40">
        <v>107.67</v>
      </c>
      <c r="BM56" s="242" t="s">
        <v>8</v>
      </c>
      <c r="BN56" s="243"/>
      <c r="BO56" s="244"/>
      <c r="BP56" s="28">
        <v>6</v>
      </c>
      <c r="BQ56" s="41">
        <v>0</v>
      </c>
      <c r="BR56" s="39">
        <v>45.76</v>
      </c>
      <c r="BS56" s="39">
        <v>21.53</v>
      </c>
      <c r="BT56" s="39">
        <v>104.98</v>
      </c>
      <c r="BU56" s="39">
        <v>5.38</v>
      </c>
      <c r="BV56" s="39">
        <v>0</v>
      </c>
      <c r="BW56" s="39">
        <v>656.77</v>
      </c>
      <c r="BX56" s="39">
        <v>2.69</v>
      </c>
      <c r="BY56" s="39">
        <v>24.23</v>
      </c>
      <c r="BZ56" s="40">
        <v>107.67</v>
      </c>
      <c r="CB56" s="242" t="s">
        <v>8</v>
      </c>
      <c r="CC56" s="243"/>
      <c r="CD56" s="244"/>
      <c r="CE56" s="28">
        <v>6</v>
      </c>
      <c r="CF56" s="41">
        <v>0</v>
      </c>
      <c r="CG56" s="39">
        <v>45.76</v>
      </c>
      <c r="CH56" s="39">
        <v>21.53</v>
      </c>
      <c r="CI56" s="39">
        <v>104.98</v>
      </c>
      <c r="CJ56" s="39">
        <v>5.38</v>
      </c>
      <c r="CK56" s="39">
        <v>0</v>
      </c>
      <c r="CL56" s="39">
        <v>656.77</v>
      </c>
      <c r="CM56" s="39">
        <v>2.69</v>
      </c>
      <c r="CN56" s="39">
        <v>24.23</v>
      </c>
      <c r="CO56" s="40">
        <v>107.67</v>
      </c>
      <c r="CQ56" s="242" t="s">
        <v>8</v>
      </c>
      <c r="CR56" s="243"/>
      <c r="CS56" s="244"/>
      <c r="CT56" s="28">
        <v>6</v>
      </c>
      <c r="CU56" s="41">
        <v>0</v>
      </c>
      <c r="CV56" s="39">
        <v>45.76</v>
      </c>
      <c r="CW56" s="39">
        <v>21.53</v>
      </c>
      <c r="CX56" s="39">
        <v>104.98</v>
      </c>
      <c r="CY56" s="39">
        <v>5.38</v>
      </c>
      <c r="CZ56" s="39">
        <v>0</v>
      </c>
      <c r="DA56" s="39">
        <v>656.77</v>
      </c>
      <c r="DB56" s="39">
        <v>2.69</v>
      </c>
      <c r="DC56" s="39">
        <v>24.23</v>
      </c>
      <c r="DD56" s="40">
        <v>107.67</v>
      </c>
      <c r="DF56" s="242" t="s">
        <v>8</v>
      </c>
      <c r="DG56" s="243"/>
      <c r="DH56" s="244"/>
      <c r="DI56" s="28">
        <v>6</v>
      </c>
      <c r="DJ56" s="41">
        <v>0</v>
      </c>
      <c r="DK56" s="39">
        <v>45.76</v>
      </c>
      <c r="DL56" s="39">
        <v>21.53</v>
      </c>
      <c r="DM56" s="39">
        <v>104.98</v>
      </c>
      <c r="DN56" s="39">
        <v>5.38</v>
      </c>
      <c r="DO56" s="39">
        <v>0</v>
      </c>
      <c r="DP56" s="39">
        <v>656.77</v>
      </c>
      <c r="DQ56" s="39">
        <v>2.69</v>
      </c>
      <c r="DR56" s="39">
        <v>24.23</v>
      </c>
      <c r="DS56" s="40">
        <v>107.67</v>
      </c>
    </row>
    <row r="57" spans="3:123" ht="20.100000000000001" customHeight="1">
      <c r="C57" s="252"/>
      <c r="E57" s="242" t="s">
        <v>9</v>
      </c>
      <c r="F57" s="243"/>
      <c r="G57" s="244"/>
      <c r="H57" s="28">
        <v>7</v>
      </c>
      <c r="I57" s="41">
        <v>12.11</v>
      </c>
      <c r="J57" s="39">
        <v>52.49</v>
      </c>
      <c r="K57" s="39">
        <v>20.190000000000001</v>
      </c>
      <c r="L57" s="39">
        <v>20.190000000000001</v>
      </c>
      <c r="M57" s="39">
        <v>12.11</v>
      </c>
      <c r="N57" s="39">
        <v>40.380000000000003</v>
      </c>
      <c r="O57" s="39">
        <v>169.57</v>
      </c>
      <c r="P57" s="39">
        <v>335.11</v>
      </c>
      <c r="Q57" s="39">
        <v>133.24</v>
      </c>
      <c r="R57" s="40">
        <v>173.61</v>
      </c>
      <c r="S57" s="46"/>
      <c r="T57" s="242" t="s">
        <v>9</v>
      </c>
      <c r="U57" s="243"/>
      <c r="V57" s="244"/>
      <c r="W57" s="48">
        <v>7</v>
      </c>
      <c r="X57" s="41">
        <v>12.11</v>
      </c>
      <c r="Y57" s="39">
        <v>52.49</v>
      </c>
      <c r="Z57" s="39">
        <v>20.190000000000001</v>
      </c>
      <c r="AA57" s="39">
        <v>20.190000000000001</v>
      </c>
      <c r="AB57" s="39">
        <v>12.11</v>
      </c>
      <c r="AC57" s="39">
        <v>40.380000000000003</v>
      </c>
      <c r="AD57" s="39">
        <v>169.58</v>
      </c>
      <c r="AE57" s="39">
        <v>335.11</v>
      </c>
      <c r="AF57" s="39">
        <v>133.24</v>
      </c>
      <c r="AG57" s="40">
        <v>173.61</v>
      </c>
      <c r="AI57" s="242" t="s">
        <v>9</v>
      </c>
      <c r="AJ57" s="243"/>
      <c r="AK57" s="244"/>
      <c r="AL57" s="28">
        <v>7</v>
      </c>
      <c r="AM57" s="41">
        <v>0</v>
      </c>
      <c r="AN57" s="39">
        <v>52.49</v>
      </c>
      <c r="AO57" s="39">
        <v>64.599999999999994</v>
      </c>
      <c r="AP57" s="39">
        <v>60.56</v>
      </c>
      <c r="AQ57" s="39">
        <v>8.07</v>
      </c>
      <c r="AR57" s="39">
        <v>4.04</v>
      </c>
      <c r="AS57" s="39">
        <v>197.84</v>
      </c>
      <c r="AT57" s="39">
        <v>367.41</v>
      </c>
      <c r="AU57" s="39">
        <v>88.82</v>
      </c>
      <c r="AV57" s="40">
        <v>125.16</v>
      </c>
      <c r="AX57" s="242" t="s">
        <v>9</v>
      </c>
      <c r="AY57" s="243"/>
      <c r="AZ57" s="244"/>
      <c r="BA57" s="28">
        <v>7</v>
      </c>
      <c r="BB57" s="41">
        <v>0</v>
      </c>
      <c r="BC57" s="39">
        <v>52.49</v>
      </c>
      <c r="BD57" s="39">
        <v>64.599999999999994</v>
      </c>
      <c r="BE57" s="39">
        <v>60.56</v>
      </c>
      <c r="BF57" s="39">
        <v>8.07</v>
      </c>
      <c r="BG57" s="39">
        <v>4.04</v>
      </c>
      <c r="BH57" s="39">
        <v>197.84</v>
      </c>
      <c r="BI57" s="39">
        <v>367.41</v>
      </c>
      <c r="BJ57" s="39">
        <v>88.82</v>
      </c>
      <c r="BK57" s="40">
        <v>125.16</v>
      </c>
      <c r="BM57" s="242" t="s">
        <v>9</v>
      </c>
      <c r="BN57" s="243"/>
      <c r="BO57" s="244"/>
      <c r="BP57" s="28">
        <v>7</v>
      </c>
      <c r="BQ57" s="41">
        <v>0</v>
      </c>
      <c r="BR57" s="39">
        <v>52.49</v>
      </c>
      <c r="BS57" s="39">
        <v>64.599999999999994</v>
      </c>
      <c r="BT57" s="39">
        <v>60.56</v>
      </c>
      <c r="BU57" s="39">
        <v>8.07</v>
      </c>
      <c r="BV57" s="39">
        <v>4.04</v>
      </c>
      <c r="BW57" s="39">
        <v>197.84</v>
      </c>
      <c r="BX57" s="39">
        <v>367.41</v>
      </c>
      <c r="BY57" s="39">
        <v>88.82</v>
      </c>
      <c r="BZ57" s="40">
        <v>125.16</v>
      </c>
      <c r="CB57" s="242" t="s">
        <v>9</v>
      </c>
      <c r="CC57" s="243"/>
      <c r="CD57" s="244"/>
      <c r="CE57" s="28">
        <v>7</v>
      </c>
      <c r="CF57" s="41">
        <v>0</v>
      </c>
      <c r="CG57" s="39">
        <v>52.49</v>
      </c>
      <c r="CH57" s="39">
        <v>64.599999999999994</v>
      </c>
      <c r="CI57" s="39">
        <v>60.56</v>
      </c>
      <c r="CJ57" s="39">
        <v>8.07</v>
      </c>
      <c r="CK57" s="39">
        <v>4.04</v>
      </c>
      <c r="CL57" s="39">
        <v>197.84</v>
      </c>
      <c r="CM57" s="39">
        <v>367.41</v>
      </c>
      <c r="CN57" s="39">
        <v>88.82</v>
      </c>
      <c r="CO57" s="40">
        <v>125.16</v>
      </c>
      <c r="CQ57" s="242" t="s">
        <v>9</v>
      </c>
      <c r="CR57" s="243"/>
      <c r="CS57" s="244"/>
      <c r="CT57" s="28">
        <v>7</v>
      </c>
      <c r="CU57" s="41">
        <v>0</v>
      </c>
      <c r="CV57" s="39">
        <v>52.49</v>
      </c>
      <c r="CW57" s="39">
        <v>64.599999999999994</v>
      </c>
      <c r="CX57" s="39">
        <v>60.56</v>
      </c>
      <c r="CY57" s="39">
        <v>8.07</v>
      </c>
      <c r="CZ57" s="39">
        <v>4.04</v>
      </c>
      <c r="DA57" s="39">
        <v>197.84</v>
      </c>
      <c r="DB57" s="39">
        <v>367.41</v>
      </c>
      <c r="DC57" s="39">
        <v>88.82</v>
      </c>
      <c r="DD57" s="40">
        <v>125.16</v>
      </c>
      <c r="DF57" s="242" t="s">
        <v>9</v>
      </c>
      <c r="DG57" s="243"/>
      <c r="DH57" s="244"/>
      <c r="DI57" s="28">
        <v>7</v>
      </c>
      <c r="DJ57" s="41">
        <v>0</v>
      </c>
      <c r="DK57" s="39">
        <v>52.49</v>
      </c>
      <c r="DL57" s="39">
        <v>64.599999999999994</v>
      </c>
      <c r="DM57" s="39">
        <v>60.56</v>
      </c>
      <c r="DN57" s="39">
        <v>8.07</v>
      </c>
      <c r="DO57" s="39">
        <v>4.04</v>
      </c>
      <c r="DP57" s="39">
        <v>197.84</v>
      </c>
      <c r="DQ57" s="39">
        <v>367.41</v>
      </c>
      <c r="DR57" s="39">
        <v>88.82</v>
      </c>
      <c r="DS57" s="40">
        <v>125.16</v>
      </c>
    </row>
    <row r="58" spans="3:123" ht="20.100000000000001" customHeight="1">
      <c r="C58" s="252"/>
      <c r="E58" s="242" t="s">
        <v>10</v>
      </c>
      <c r="F58" s="243"/>
      <c r="G58" s="244"/>
      <c r="H58" s="28">
        <v>8</v>
      </c>
      <c r="I58" s="41">
        <v>7.18</v>
      </c>
      <c r="J58" s="39">
        <v>34.090000000000003</v>
      </c>
      <c r="K58" s="39">
        <v>30.51</v>
      </c>
      <c r="L58" s="39">
        <v>118.43</v>
      </c>
      <c r="M58" s="39">
        <v>0</v>
      </c>
      <c r="N58" s="39">
        <v>26.92</v>
      </c>
      <c r="O58" s="39">
        <v>87.93</v>
      </c>
      <c r="P58" s="39">
        <v>26.92</v>
      </c>
      <c r="Q58" s="39">
        <v>484.5</v>
      </c>
      <c r="R58" s="40">
        <v>152.53</v>
      </c>
      <c r="S58" s="46"/>
      <c r="T58" s="242" t="s">
        <v>10</v>
      </c>
      <c r="U58" s="243"/>
      <c r="V58" s="244"/>
      <c r="W58" s="48">
        <v>8</v>
      </c>
      <c r="X58" s="41">
        <v>7.18</v>
      </c>
      <c r="Y58" s="39">
        <v>34.090000000000003</v>
      </c>
      <c r="Z58" s="39">
        <v>30.51</v>
      </c>
      <c r="AA58" s="39">
        <v>118.43</v>
      </c>
      <c r="AB58" s="39">
        <v>0</v>
      </c>
      <c r="AC58" s="39">
        <v>26.92</v>
      </c>
      <c r="AD58" s="39">
        <v>87.93</v>
      </c>
      <c r="AE58" s="39">
        <v>26.92</v>
      </c>
      <c r="AF58" s="39">
        <v>484.5</v>
      </c>
      <c r="AG58" s="40">
        <v>152.53</v>
      </c>
      <c r="AI58" s="242" t="s">
        <v>10</v>
      </c>
      <c r="AJ58" s="243"/>
      <c r="AK58" s="244"/>
      <c r="AL58" s="28">
        <v>8</v>
      </c>
      <c r="AM58" s="41">
        <v>0</v>
      </c>
      <c r="AN58" s="39">
        <v>52.04</v>
      </c>
      <c r="AO58" s="39">
        <v>23.33</v>
      </c>
      <c r="AP58" s="39">
        <v>129.19999999999999</v>
      </c>
      <c r="AQ58" s="39">
        <v>0</v>
      </c>
      <c r="AR58" s="39">
        <v>0</v>
      </c>
      <c r="AS58" s="39">
        <v>98.69</v>
      </c>
      <c r="AT58" s="39">
        <v>1.79</v>
      </c>
      <c r="AU58" s="39">
        <v>525.77</v>
      </c>
      <c r="AV58" s="40">
        <v>138.16999999999999</v>
      </c>
      <c r="AX58" s="242" t="s">
        <v>10</v>
      </c>
      <c r="AY58" s="243"/>
      <c r="AZ58" s="244"/>
      <c r="BA58" s="28">
        <v>8</v>
      </c>
      <c r="BB58" s="41">
        <v>0</v>
      </c>
      <c r="BC58" s="39">
        <v>52.04</v>
      </c>
      <c r="BD58" s="39">
        <v>23.33</v>
      </c>
      <c r="BE58" s="39">
        <v>129.19999999999999</v>
      </c>
      <c r="BF58" s="39">
        <v>0</v>
      </c>
      <c r="BG58" s="39">
        <v>0</v>
      </c>
      <c r="BH58" s="39">
        <v>98.69</v>
      </c>
      <c r="BI58" s="39">
        <v>1.79</v>
      </c>
      <c r="BJ58" s="39">
        <v>525.77</v>
      </c>
      <c r="BK58" s="40">
        <v>138.16999999999999</v>
      </c>
      <c r="BM58" s="242" t="s">
        <v>10</v>
      </c>
      <c r="BN58" s="243"/>
      <c r="BO58" s="244"/>
      <c r="BP58" s="28">
        <v>8</v>
      </c>
      <c r="BQ58" s="41">
        <v>0</v>
      </c>
      <c r="BR58" s="39">
        <v>52.04</v>
      </c>
      <c r="BS58" s="39">
        <v>23.33</v>
      </c>
      <c r="BT58" s="39">
        <v>129.19999999999999</v>
      </c>
      <c r="BU58" s="39">
        <v>0</v>
      </c>
      <c r="BV58" s="39">
        <v>0</v>
      </c>
      <c r="BW58" s="39">
        <v>98.69</v>
      </c>
      <c r="BX58" s="39">
        <v>1.79</v>
      </c>
      <c r="BY58" s="39">
        <v>525.77</v>
      </c>
      <c r="BZ58" s="40">
        <v>138.16999999999999</v>
      </c>
      <c r="CB58" s="242" t="s">
        <v>10</v>
      </c>
      <c r="CC58" s="243"/>
      <c r="CD58" s="244"/>
      <c r="CE58" s="28">
        <v>8</v>
      </c>
      <c r="CF58" s="41">
        <v>0</v>
      </c>
      <c r="CG58" s="39">
        <v>52.04</v>
      </c>
      <c r="CH58" s="39">
        <v>23.33</v>
      </c>
      <c r="CI58" s="39">
        <v>129.19999999999999</v>
      </c>
      <c r="CJ58" s="39">
        <v>0</v>
      </c>
      <c r="CK58" s="39">
        <v>0</v>
      </c>
      <c r="CL58" s="39">
        <v>98.69</v>
      </c>
      <c r="CM58" s="39">
        <v>1.79</v>
      </c>
      <c r="CN58" s="39">
        <v>525.77</v>
      </c>
      <c r="CO58" s="40">
        <v>138.16999999999999</v>
      </c>
      <c r="CQ58" s="242" t="s">
        <v>10</v>
      </c>
      <c r="CR58" s="243"/>
      <c r="CS58" s="244"/>
      <c r="CT58" s="28">
        <v>8</v>
      </c>
      <c r="CU58" s="41">
        <v>0</v>
      </c>
      <c r="CV58" s="39">
        <v>52.04</v>
      </c>
      <c r="CW58" s="39">
        <v>23.33</v>
      </c>
      <c r="CX58" s="39">
        <v>129.19999999999999</v>
      </c>
      <c r="CY58" s="39">
        <v>0</v>
      </c>
      <c r="CZ58" s="39">
        <v>0</v>
      </c>
      <c r="DA58" s="39">
        <v>98.69</v>
      </c>
      <c r="DB58" s="39">
        <v>1.79</v>
      </c>
      <c r="DC58" s="39">
        <v>525.77</v>
      </c>
      <c r="DD58" s="40">
        <v>138.16999999999999</v>
      </c>
      <c r="DF58" s="242" t="s">
        <v>10</v>
      </c>
      <c r="DG58" s="243"/>
      <c r="DH58" s="244"/>
      <c r="DI58" s="28">
        <v>8</v>
      </c>
      <c r="DJ58" s="41">
        <v>0</v>
      </c>
      <c r="DK58" s="39">
        <v>52.04</v>
      </c>
      <c r="DL58" s="39">
        <v>23.33</v>
      </c>
      <c r="DM58" s="39">
        <v>129.19999999999999</v>
      </c>
      <c r="DN58" s="39">
        <v>0</v>
      </c>
      <c r="DO58" s="39">
        <v>0</v>
      </c>
      <c r="DP58" s="39">
        <v>98.69</v>
      </c>
      <c r="DQ58" s="39">
        <v>1.79</v>
      </c>
      <c r="DR58" s="39">
        <v>525.77</v>
      </c>
      <c r="DS58" s="40">
        <v>138.16999999999999</v>
      </c>
    </row>
    <row r="59" spans="3:123" ht="20.100000000000001" customHeight="1" thickBot="1">
      <c r="C59" s="253"/>
      <c r="E59" s="239" t="s">
        <v>11</v>
      </c>
      <c r="F59" s="240"/>
      <c r="G59" s="241"/>
      <c r="H59" s="29">
        <v>9</v>
      </c>
      <c r="I59" s="42">
        <v>7.18</v>
      </c>
      <c r="J59" s="43">
        <v>32.299999999999997</v>
      </c>
      <c r="K59" s="43">
        <v>46.66</v>
      </c>
      <c r="L59" s="43">
        <v>71.78</v>
      </c>
      <c r="M59" s="43">
        <v>7.18</v>
      </c>
      <c r="N59" s="43">
        <v>14.36</v>
      </c>
      <c r="O59" s="43">
        <v>93.31</v>
      </c>
      <c r="P59" s="43">
        <v>17.940000000000001</v>
      </c>
      <c r="Q59" s="43">
        <v>68.19</v>
      </c>
      <c r="R59" s="45">
        <v>610.11</v>
      </c>
      <c r="S59" s="46"/>
      <c r="T59" s="239" t="s">
        <v>11</v>
      </c>
      <c r="U59" s="240"/>
      <c r="V59" s="241"/>
      <c r="W59" s="49">
        <v>9</v>
      </c>
      <c r="X59" s="42">
        <v>7.18</v>
      </c>
      <c r="Y59" s="43">
        <v>32.299999999999997</v>
      </c>
      <c r="Z59" s="43">
        <v>46.66</v>
      </c>
      <c r="AA59" s="43">
        <v>71.78</v>
      </c>
      <c r="AB59" s="43">
        <v>7.18</v>
      </c>
      <c r="AC59" s="43">
        <v>14.36</v>
      </c>
      <c r="AD59" s="43">
        <v>93.31</v>
      </c>
      <c r="AE59" s="43">
        <v>17.940000000000001</v>
      </c>
      <c r="AF59" s="43">
        <v>68.19</v>
      </c>
      <c r="AG59" s="45">
        <v>610.11</v>
      </c>
      <c r="AI59" s="239" t="s">
        <v>11</v>
      </c>
      <c r="AJ59" s="240"/>
      <c r="AK59" s="241"/>
      <c r="AL59" s="29">
        <v>9</v>
      </c>
      <c r="AM59" s="42">
        <v>0</v>
      </c>
      <c r="AN59" s="43">
        <v>57.42</v>
      </c>
      <c r="AO59" s="43">
        <v>25.12</v>
      </c>
      <c r="AP59" s="43">
        <v>46.66</v>
      </c>
      <c r="AQ59" s="43">
        <v>0</v>
      </c>
      <c r="AR59" s="43">
        <v>0</v>
      </c>
      <c r="AS59" s="43">
        <v>32.299999999999997</v>
      </c>
      <c r="AT59" s="43">
        <v>0</v>
      </c>
      <c r="AU59" s="43">
        <v>21.53</v>
      </c>
      <c r="AV59" s="45">
        <v>785.97</v>
      </c>
      <c r="AX59" s="239" t="s">
        <v>11</v>
      </c>
      <c r="AY59" s="240"/>
      <c r="AZ59" s="241"/>
      <c r="BA59" s="29">
        <v>9</v>
      </c>
      <c r="BB59" s="42">
        <v>0</v>
      </c>
      <c r="BC59" s="43">
        <v>57.42</v>
      </c>
      <c r="BD59" s="43">
        <v>25.12</v>
      </c>
      <c r="BE59" s="43">
        <v>46.66</v>
      </c>
      <c r="BF59" s="43">
        <v>0</v>
      </c>
      <c r="BG59" s="43">
        <v>0</v>
      </c>
      <c r="BH59" s="43">
        <v>32.299999999999997</v>
      </c>
      <c r="BI59" s="43">
        <v>0</v>
      </c>
      <c r="BJ59" s="43">
        <v>21.53</v>
      </c>
      <c r="BK59" s="45">
        <v>785.97</v>
      </c>
      <c r="BM59" s="239" t="s">
        <v>11</v>
      </c>
      <c r="BN59" s="240"/>
      <c r="BO59" s="241"/>
      <c r="BP59" s="29">
        <v>9</v>
      </c>
      <c r="BQ59" s="42">
        <v>0</v>
      </c>
      <c r="BR59" s="43">
        <v>57.42</v>
      </c>
      <c r="BS59" s="43">
        <v>25.12</v>
      </c>
      <c r="BT59" s="43">
        <v>46.66</v>
      </c>
      <c r="BU59" s="43">
        <v>0</v>
      </c>
      <c r="BV59" s="43">
        <v>0</v>
      </c>
      <c r="BW59" s="43">
        <v>32.299999999999997</v>
      </c>
      <c r="BX59" s="43">
        <v>0</v>
      </c>
      <c r="BY59" s="43">
        <v>21.53</v>
      </c>
      <c r="BZ59" s="45">
        <v>785.97</v>
      </c>
      <c r="CB59" s="239" t="s">
        <v>11</v>
      </c>
      <c r="CC59" s="240"/>
      <c r="CD59" s="241"/>
      <c r="CE59" s="29">
        <v>9</v>
      </c>
      <c r="CF59" s="42">
        <v>0</v>
      </c>
      <c r="CG59" s="43">
        <v>57.42</v>
      </c>
      <c r="CH59" s="43">
        <v>25.12</v>
      </c>
      <c r="CI59" s="43">
        <v>46.66</v>
      </c>
      <c r="CJ59" s="43">
        <v>0</v>
      </c>
      <c r="CK59" s="43">
        <v>0</v>
      </c>
      <c r="CL59" s="43">
        <v>32.299999999999997</v>
      </c>
      <c r="CM59" s="43">
        <v>0</v>
      </c>
      <c r="CN59" s="43">
        <v>21.53</v>
      </c>
      <c r="CO59" s="45">
        <v>785.97</v>
      </c>
      <c r="CQ59" s="239" t="s">
        <v>11</v>
      </c>
      <c r="CR59" s="240"/>
      <c r="CS59" s="241"/>
      <c r="CT59" s="29">
        <v>9</v>
      </c>
      <c r="CU59" s="42">
        <v>0</v>
      </c>
      <c r="CV59" s="43">
        <v>57.42</v>
      </c>
      <c r="CW59" s="43">
        <v>25.12</v>
      </c>
      <c r="CX59" s="43">
        <v>46.66</v>
      </c>
      <c r="CY59" s="43">
        <v>0</v>
      </c>
      <c r="CZ59" s="43">
        <v>0</v>
      </c>
      <c r="DA59" s="43">
        <v>32.299999999999997</v>
      </c>
      <c r="DB59" s="43">
        <v>0</v>
      </c>
      <c r="DC59" s="43">
        <v>21.53</v>
      </c>
      <c r="DD59" s="45">
        <v>785.97</v>
      </c>
      <c r="DF59" s="239" t="s">
        <v>11</v>
      </c>
      <c r="DG59" s="240"/>
      <c r="DH59" s="241"/>
      <c r="DI59" s="29">
        <v>9</v>
      </c>
      <c r="DJ59" s="42">
        <v>0</v>
      </c>
      <c r="DK59" s="43">
        <v>57.42</v>
      </c>
      <c r="DL59" s="43">
        <v>25.12</v>
      </c>
      <c r="DM59" s="43">
        <v>46.66</v>
      </c>
      <c r="DN59" s="43">
        <v>0</v>
      </c>
      <c r="DO59" s="43">
        <v>0</v>
      </c>
      <c r="DP59" s="43">
        <v>32.299999999999997</v>
      </c>
      <c r="DQ59" s="43">
        <v>0</v>
      </c>
      <c r="DR59" s="43">
        <v>21.53</v>
      </c>
      <c r="DS59" s="45">
        <v>785.97</v>
      </c>
    </row>
    <row r="60" spans="3:123" ht="15.75" thickBot="1"/>
    <row r="61" spans="3:123" ht="137.25" thickBot="1">
      <c r="C61" s="251" t="s">
        <v>39</v>
      </c>
      <c r="E61" s="263"/>
      <c r="F61" s="264"/>
      <c r="G61" s="264"/>
      <c r="H61" s="265"/>
      <c r="I61" s="30" t="s">
        <v>2</v>
      </c>
      <c r="J61" s="31" t="s">
        <v>3</v>
      </c>
      <c r="K61" s="31" t="s">
        <v>4</v>
      </c>
      <c r="L61" s="31" t="s">
        <v>5</v>
      </c>
      <c r="M61" s="31" t="s">
        <v>6</v>
      </c>
      <c r="N61" s="31" t="s">
        <v>7</v>
      </c>
      <c r="O61" s="31" t="s">
        <v>8</v>
      </c>
      <c r="P61" s="31" t="s">
        <v>9</v>
      </c>
      <c r="Q61" s="31" t="s">
        <v>10</v>
      </c>
      <c r="R61" s="32" t="s">
        <v>11</v>
      </c>
      <c r="T61" s="3"/>
      <c r="U61" s="25"/>
      <c r="V61" s="25"/>
      <c r="W61" s="26"/>
      <c r="X61" s="30" t="s">
        <v>2</v>
      </c>
      <c r="Y61" s="31" t="s">
        <v>3</v>
      </c>
      <c r="Z61" s="31" t="s">
        <v>4</v>
      </c>
      <c r="AA61" s="31" t="s">
        <v>5</v>
      </c>
      <c r="AB61" s="31" t="s">
        <v>6</v>
      </c>
      <c r="AC61" s="31" t="s">
        <v>7</v>
      </c>
      <c r="AD61" s="31" t="s">
        <v>8</v>
      </c>
      <c r="AE61" s="31" t="s">
        <v>9</v>
      </c>
      <c r="AF61" s="31" t="s">
        <v>10</v>
      </c>
      <c r="AG61" s="32" t="s">
        <v>11</v>
      </c>
      <c r="AI61" s="3"/>
      <c r="AJ61" s="25"/>
      <c r="AK61" s="25"/>
      <c r="AL61" s="26"/>
      <c r="AM61" s="30" t="s">
        <v>2</v>
      </c>
      <c r="AN61" s="31" t="s">
        <v>3</v>
      </c>
      <c r="AO61" s="31" t="s">
        <v>4</v>
      </c>
      <c r="AP61" s="31" t="s">
        <v>5</v>
      </c>
      <c r="AQ61" s="31" t="s">
        <v>6</v>
      </c>
      <c r="AR61" s="31" t="s">
        <v>7</v>
      </c>
      <c r="AS61" s="31" t="s">
        <v>8</v>
      </c>
      <c r="AT61" s="31" t="s">
        <v>9</v>
      </c>
      <c r="AU61" s="31" t="s">
        <v>10</v>
      </c>
      <c r="AV61" s="32" t="s">
        <v>11</v>
      </c>
      <c r="AX61" s="3"/>
      <c r="AY61" s="25"/>
      <c r="AZ61" s="25"/>
      <c r="BA61" s="26"/>
      <c r="BB61" s="30" t="s">
        <v>2</v>
      </c>
      <c r="BC61" s="31" t="s">
        <v>3</v>
      </c>
      <c r="BD61" s="31" t="s">
        <v>4</v>
      </c>
      <c r="BE61" s="31" t="s">
        <v>5</v>
      </c>
      <c r="BF61" s="31" t="s">
        <v>6</v>
      </c>
      <c r="BG61" s="31" t="s">
        <v>7</v>
      </c>
      <c r="BH61" s="31" t="s">
        <v>8</v>
      </c>
      <c r="BI61" s="31" t="s">
        <v>9</v>
      </c>
      <c r="BJ61" s="31" t="s">
        <v>10</v>
      </c>
      <c r="BK61" s="32" t="s">
        <v>11</v>
      </c>
      <c r="BM61" s="3"/>
      <c r="BN61" s="25"/>
      <c r="BO61" s="25"/>
      <c r="BP61" s="26"/>
      <c r="BQ61" s="30" t="s">
        <v>2</v>
      </c>
      <c r="BR61" s="31" t="s">
        <v>3</v>
      </c>
      <c r="BS61" s="31" t="s">
        <v>4</v>
      </c>
      <c r="BT61" s="31" t="s">
        <v>5</v>
      </c>
      <c r="BU61" s="31" t="s">
        <v>6</v>
      </c>
      <c r="BV61" s="31" t="s">
        <v>7</v>
      </c>
      <c r="BW61" s="31" t="s">
        <v>8</v>
      </c>
      <c r="BX61" s="31" t="s">
        <v>9</v>
      </c>
      <c r="BY61" s="31" t="s">
        <v>10</v>
      </c>
      <c r="BZ61" s="32" t="s">
        <v>11</v>
      </c>
      <c r="CB61" s="3"/>
      <c r="CC61" s="25"/>
      <c r="CD61" s="25"/>
      <c r="CE61" s="26"/>
      <c r="CF61" s="30" t="s">
        <v>2</v>
      </c>
      <c r="CG61" s="31" t="s">
        <v>3</v>
      </c>
      <c r="CH61" s="31" t="s">
        <v>4</v>
      </c>
      <c r="CI61" s="31" t="s">
        <v>5</v>
      </c>
      <c r="CJ61" s="31" t="s">
        <v>6</v>
      </c>
      <c r="CK61" s="31" t="s">
        <v>7</v>
      </c>
      <c r="CL61" s="31" t="s">
        <v>8</v>
      </c>
      <c r="CM61" s="31" t="s">
        <v>9</v>
      </c>
      <c r="CN61" s="31" t="s">
        <v>10</v>
      </c>
      <c r="CO61" s="32" t="s">
        <v>11</v>
      </c>
      <c r="CQ61" s="3"/>
      <c r="CR61" s="25"/>
      <c r="CS61" s="25"/>
      <c r="CT61" s="26"/>
      <c r="CU61" s="30" t="s">
        <v>2</v>
      </c>
      <c r="CV61" s="31" t="s">
        <v>3</v>
      </c>
      <c r="CW61" s="31" t="s">
        <v>4</v>
      </c>
      <c r="CX61" s="31" t="s">
        <v>5</v>
      </c>
      <c r="CY61" s="31" t="s">
        <v>6</v>
      </c>
      <c r="CZ61" s="31" t="s">
        <v>7</v>
      </c>
      <c r="DA61" s="31" t="s">
        <v>8</v>
      </c>
      <c r="DB61" s="31" t="s">
        <v>9</v>
      </c>
      <c r="DC61" s="31" t="s">
        <v>10</v>
      </c>
      <c r="DD61" s="32" t="s">
        <v>11</v>
      </c>
      <c r="DF61" s="3"/>
      <c r="DG61" s="25"/>
      <c r="DH61" s="25"/>
      <c r="DI61" s="26"/>
      <c r="DJ61" s="30" t="s">
        <v>2</v>
      </c>
      <c r="DK61" s="31" t="s">
        <v>3</v>
      </c>
      <c r="DL61" s="31" t="s">
        <v>4</v>
      </c>
      <c r="DM61" s="31" t="s">
        <v>5</v>
      </c>
      <c r="DN61" s="31" t="s">
        <v>6</v>
      </c>
      <c r="DO61" s="31" t="s">
        <v>7</v>
      </c>
      <c r="DP61" s="31" t="s">
        <v>8</v>
      </c>
      <c r="DQ61" s="31" t="s">
        <v>9</v>
      </c>
      <c r="DR61" s="31" t="s">
        <v>10</v>
      </c>
      <c r="DS61" s="32" t="s">
        <v>11</v>
      </c>
    </row>
    <row r="62" spans="3:123" ht="15.75" thickBot="1">
      <c r="C62" s="252"/>
      <c r="E62" s="245"/>
      <c r="F62" s="246"/>
      <c r="G62" s="246"/>
      <c r="H62" s="247"/>
      <c r="I62" s="33">
        <v>0</v>
      </c>
      <c r="J62" s="34">
        <v>1</v>
      </c>
      <c r="K62" s="34">
        <v>2</v>
      </c>
      <c r="L62" s="34">
        <v>3</v>
      </c>
      <c r="M62" s="34">
        <v>4</v>
      </c>
      <c r="N62" s="34">
        <v>5</v>
      </c>
      <c r="O62" s="34">
        <v>6</v>
      </c>
      <c r="P62" s="34">
        <v>7</v>
      </c>
      <c r="Q62" s="34">
        <v>8</v>
      </c>
      <c r="R62" s="35">
        <v>9</v>
      </c>
      <c r="T62" s="245"/>
      <c r="U62" s="246"/>
      <c r="V62" s="246"/>
      <c r="W62" s="247"/>
      <c r="X62" s="33">
        <v>0</v>
      </c>
      <c r="Y62" s="34">
        <v>1</v>
      </c>
      <c r="Z62" s="34">
        <v>2</v>
      </c>
      <c r="AA62" s="34">
        <v>3</v>
      </c>
      <c r="AB62" s="34">
        <v>4</v>
      </c>
      <c r="AC62" s="34">
        <v>5</v>
      </c>
      <c r="AD62" s="34">
        <v>6</v>
      </c>
      <c r="AE62" s="34">
        <v>7</v>
      </c>
      <c r="AF62" s="34">
        <v>8</v>
      </c>
      <c r="AG62" s="35">
        <v>9</v>
      </c>
      <c r="AI62" s="245"/>
      <c r="AJ62" s="246"/>
      <c r="AK62" s="246"/>
      <c r="AL62" s="247"/>
      <c r="AM62" s="33">
        <v>0</v>
      </c>
      <c r="AN62" s="34">
        <v>1</v>
      </c>
      <c r="AO62" s="34">
        <v>2</v>
      </c>
      <c r="AP62" s="34">
        <v>3</v>
      </c>
      <c r="AQ62" s="34">
        <v>4</v>
      </c>
      <c r="AR62" s="34">
        <v>5</v>
      </c>
      <c r="AS62" s="34">
        <v>6</v>
      </c>
      <c r="AT62" s="34">
        <v>7</v>
      </c>
      <c r="AU62" s="34">
        <v>8</v>
      </c>
      <c r="AV62" s="35">
        <v>9</v>
      </c>
      <c r="AX62" s="245"/>
      <c r="AY62" s="246"/>
      <c r="AZ62" s="246"/>
      <c r="BA62" s="247"/>
      <c r="BB62" s="33">
        <v>0</v>
      </c>
      <c r="BC62" s="34">
        <v>1</v>
      </c>
      <c r="BD62" s="34">
        <v>2</v>
      </c>
      <c r="BE62" s="34">
        <v>3</v>
      </c>
      <c r="BF62" s="34">
        <v>4</v>
      </c>
      <c r="BG62" s="34">
        <v>5</v>
      </c>
      <c r="BH62" s="34">
        <v>6</v>
      </c>
      <c r="BI62" s="34">
        <v>7</v>
      </c>
      <c r="BJ62" s="34">
        <v>8</v>
      </c>
      <c r="BK62" s="35">
        <v>9</v>
      </c>
      <c r="BM62" s="245"/>
      <c r="BN62" s="246"/>
      <c r="BO62" s="246"/>
      <c r="BP62" s="247"/>
      <c r="BQ62" s="33">
        <v>0</v>
      </c>
      <c r="BR62" s="34">
        <v>1</v>
      </c>
      <c r="BS62" s="34">
        <v>2</v>
      </c>
      <c r="BT62" s="34">
        <v>3</v>
      </c>
      <c r="BU62" s="34">
        <v>4</v>
      </c>
      <c r="BV62" s="34">
        <v>5</v>
      </c>
      <c r="BW62" s="34">
        <v>6</v>
      </c>
      <c r="BX62" s="34">
        <v>7</v>
      </c>
      <c r="BY62" s="34">
        <v>8</v>
      </c>
      <c r="BZ62" s="35">
        <v>9</v>
      </c>
      <c r="CB62" s="245"/>
      <c r="CC62" s="246"/>
      <c r="CD62" s="246"/>
      <c r="CE62" s="247"/>
      <c r="CF62" s="33">
        <v>0</v>
      </c>
      <c r="CG62" s="34">
        <v>1</v>
      </c>
      <c r="CH62" s="34">
        <v>2</v>
      </c>
      <c r="CI62" s="34">
        <v>3</v>
      </c>
      <c r="CJ62" s="34">
        <v>4</v>
      </c>
      <c r="CK62" s="34">
        <v>5</v>
      </c>
      <c r="CL62" s="34">
        <v>6</v>
      </c>
      <c r="CM62" s="34">
        <v>7</v>
      </c>
      <c r="CN62" s="34">
        <v>8</v>
      </c>
      <c r="CO62" s="35">
        <v>9</v>
      </c>
      <c r="CQ62" s="245"/>
      <c r="CR62" s="246"/>
      <c r="CS62" s="246"/>
      <c r="CT62" s="247"/>
      <c r="CU62" s="33">
        <v>0</v>
      </c>
      <c r="CV62" s="34">
        <v>1</v>
      </c>
      <c r="CW62" s="34">
        <v>2</v>
      </c>
      <c r="CX62" s="34">
        <v>3</v>
      </c>
      <c r="CY62" s="34">
        <v>4</v>
      </c>
      <c r="CZ62" s="34">
        <v>5</v>
      </c>
      <c r="DA62" s="34">
        <v>6</v>
      </c>
      <c r="DB62" s="34">
        <v>7</v>
      </c>
      <c r="DC62" s="34">
        <v>8</v>
      </c>
      <c r="DD62" s="35">
        <v>9</v>
      </c>
      <c r="DF62" s="245"/>
      <c r="DG62" s="246"/>
      <c r="DH62" s="246"/>
      <c r="DI62" s="247"/>
      <c r="DJ62" s="33">
        <v>0</v>
      </c>
      <c r="DK62" s="34">
        <v>1</v>
      </c>
      <c r="DL62" s="34">
        <v>2</v>
      </c>
      <c r="DM62" s="34">
        <v>3</v>
      </c>
      <c r="DN62" s="34">
        <v>4</v>
      </c>
      <c r="DO62" s="34">
        <v>5</v>
      </c>
      <c r="DP62" s="34">
        <v>6</v>
      </c>
      <c r="DQ62" s="34">
        <v>7</v>
      </c>
      <c r="DR62" s="34">
        <v>8</v>
      </c>
      <c r="DS62" s="35">
        <v>9</v>
      </c>
    </row>
    <row r="63" spans="3:123" ht="20.100000000000001" customHeight="1">
      <c r="C63" s="252"/>
      <c r="E63" s="248" t="s">
        <v>2</v>
      </c>
      <c r="F63" s="249"/>
      <c r="G63" s="250"/>
      <c r="H63" s="27">
        <v>0</v>
      </c>
      <c r="I63" s="37">
        <v>378.37</v>
      </c>
      <c r="J63" s="38">
        <v>299.93</v>
      </c>
      <c r="K63" s="38">
        <v>175.34</v>
      </c>
      <c r="L63" s="38">
        <v>59.99</v>
      </c>
      <c r="M63" s="38">
        <v>0</v>
      </c>
      <c r="N63" s="38">
        <v>0</v>
      </c>
      <c r="O63" s="38">
        <v>4.6100000000000003</v>
      </c>
      <c r="P63" s="38">
        <v>0</v>
      </c>
      <c r="Q63" s="38">
        <v>13.84</v>
      </c>
      <c r="R63" s="44">
        <v>36.909999999999997</v>
      </c>
      <c r="S63" s="46"/>
      <c r="T63" s="248" t="s">
        <v>2</v>
      </c>
      <c r="U63" s="249"/>
      <c r="V63" s="250"/>
      <c r="W63" s="47">
        <v>0</v>
      </c>
      <c r="X63" s="37">
        <v>359.91</v>
      </c>
      <c r="Y63" s="38">
        <v>364.53</v>
      </c>
      <c r="Z63" s="38">
        <v>138.43</v>
      </c>
      <c r="AA63" s="38">
        <v>59.99</v>
      </c>
      <c r="AB63" s="38">
        <v>4.6100000000000003</v>
      </c>
      <c r="AC63" s="38">
        <v>0</v>
      </c>
      <c r="AD63" s="38">
        <v>4.6100000000000003</v>
      </c>
      <c r="AE63" s="38">
        <v>0</v>
      </c>
      <c r="AF63" s="38">
        <v>9.23</v>
      </c>
      <c r="AG63" s="44">
        <v>27.69</v>
      </c>
      <c r="AI63" s="248" t="s">
        <v>2</v>
      </c>
      <c r="AJ63" s="249"/>
      <c r="AK63" s="250"/>
      <c r="AL63" s="27">
        <v>0</v>
      </c>
      <c r="AM63" s="37">
        <v>424.51</v>
      </c>
      <c r="AN63" s="38">
        <v>429.13</v>
      </c>
      <c r="AO63" s="38">
        <v>46.14</v>
      </c>
      <c r="AP63" s="38">
        <v>59.99</v>
      </c>
      <c r="AQ63" s="38">
        <v>0</v>
      </c>
      <c r="AR63" s="38">
        <v>0</v>
      </c>
      <c r="AS63" s="38">
        <v>0</v>
      </c>
      <c r="AT63" s="38">
        <v>0</v>
      </c>
      <c r="AU63" s="38">
        <v>4.6100000000000003</v>
      </c>
      <c r="AV63" s="44">
        <v>4.6100000000000003</v>
      </c>
      <c r="AX63" s="248" t="s">
        <v>2</v>
      </c>
      <c r="AY63" s="249"/>
      <c r="AZ63" s="250"/>
      <c r="BA63" s="27">
        <v>0</v>
      </c>
      <c r="BB63" s="37">
        <v>424.51</v>
      </c>
      <c r="BC63" s="38">
        <v>429.13</v>
      </c>
      <c r="BD63" s="38">
        <v>46.14</v>
      </c>
      <c r="BE63" s="38">
        <v>59.99</v>
      </c>
      <c r="BF63" s="38">
        <v>0</v>
      </c>
      <c r="BG63" s="38">
        <v>0</v>
      </c>
      <c r="BH63" s="38">
        <v>0</v>
      </c>
      <c r="BI63" s="38">
        <v>0</v>
      </c>
      <c r="BJ63" s="38">
        <v>4.6100000000000003</v>
      </c>
      <c r="BK63" s="44">
        <v>4.6100000000000003</v>
      </c>
      <c r="BM63" s="248" t="s">
        <v>2</v>
      </c>
      <c r="BN63" s="249"/>
      <c r="BO63" s="250"/>
      <c r="BP63" s="27">
        <v>0</v>
      </c>
      <c r="BQ63" s="37">
        <v>424.51</v>
      </c>
      <c r="BR63" s="38">
        <v>429.13</v>
      </c>
      <c r="BS63" s="38">
        <v>46.14</v>
      </c>
      <c r="BT63" s="38">
        <v>59.99</v>
      </c>
      <c r="BU63" s="38">
        <v>0</v>
      </c>
      <c r="BV63" s="38">
        <v>0</v>
      </c>
      <c r="BW63" s="38">
        <v>0</v>
      </c>
      <c r="BX63" s="38">
        <v>0</v>
      </c>
      <c r="BY63" s="38">
        <v>4.6100000000000003</v>
      </c>
      <c r="BZ63" s="44">
        <v>4.6100000000000003</v>
      </c>
      <c r="CB63" s="248" t="s">
        <v>2</v>
      </c>
      <c r="CC63" s="249"/>
      <c r="CD63" s="250"/>
      <c r="CE63" s="27">
        <v>0</v>
      </c>
      <c r="CF63" s="37">
        <v>424.51</v>
      </c>
      <c r="CG63" s="38">
        <v>429.13</v>
      </c>
      <c r="CH63" s="38">
        <v>46.14</v>
      </c>
      <c r="CI63" s="38">
        <v>59.99</v>
      </c>
      <c r="CJ63" s="38">
        <v>0</v>
      </c>
      <c r="CK63" s="38">
        <v>0</v>
      </c>
      <c r="CL63" s="38">
        <v>0</v>
      </c>
      <c r="CM63" s="38">
        <v>0</v>
      </c>
      <c r="CN63" s="38">
        <v>4.6100000000000003</v>
      </c>
      <c r="CO63" s="44">
        <v>4.6100000000000003</v>
      </c>
      <c r="CQ63" s="248" t="s">
        <v>2</v>
      </c>
      <c r="CR63" s="249"/>
      <c r="CS63" s="250"/>
      <c r="CT63" s="27">
        <v>0</v>
      </c>
      <c r="CU63" s="37">
        <v>424.51</v>
      </c>
      <c r="CV63" s="38">
        <v>429.13</v>
      </c>
      <c r="CW63" s="38">
        <v>46.14</v>
      </c>
      <c r="CX63" s="38">
        <v>59.99</v>
      </c>
      <c r="CY63" s="38">
        <v>0</v>
      </c>
      <c r="CZ63" s="38">
        <v>0</v>
      </c>
      <c r="DA63" s="38">
        <v>0</v>
      </c>
      <c r="DB63" s="38">
        <v>0</v>
      </c>
      <c r="DC63" s="38">
        <v>4.6100000000000003</v>
      </c>
      <c r="DD63" s="44">
        <v>4.6100000000000003</v>
      </c>
      <c r="DF63" s="248" t="s">
        <v>2</v>
      </c>
      <c r="DG63" s="249"/>
      <c r="DH63" s="250"/>
      <c r="DI63" s="27">
        <v>0</v>
      </c>
      <c r="DJ63" s="37">
        <v>424.51</v>
      </c>
      <c r="DK63" s="38">
        <v>429.13</v>
      </c>
      <c r="DL63" s="38">
        <v>46.14</v>
      </c>
      <c r="DM63" s="38">
        <v>59.99</v>
      </c>
      <c r="DN63" s="38">
        <v>0</v>
      </c>
      <c r="DO63" s="38">
        <v>0</v>
      </c>
      <c r="DP63" s="38">
        <v>0</v>
      </c>
      <c r="DQ63" s="38">
        <v>0</v>
      </c>
      <c r="DR63" s="38">
        <v>4.6100000000000003</v>
      </c>
      <c r="DS63" s="44">
        <v>4.6100000000000003</v>
      </c>
    </row>
    <row r="64" spans="3:123" ht="20.100000000000001" customHeight="1">
      <c r="C64" s="252"/>
      <c r="E64" s="242" t="s">
        <v>3</v>
      </c>
      <c r="F64" s="243"/>
      <c r="G64" s="244"/>
      <c r="H64" s="28">
        <v>1</v>
      </c>
      <c r="I64" s="41">
        <v>62.42</v>
      </c>
      <c r="J64" s="39">
        <v>566.12</v>
      </c>
      <c r="K64" s="39">
        <v>163.25</v>
      </c>
      <c r="L64" s="39">
        <v>142.72999999999999</v>
      </c>
      <c r="M64" s="39">
        <v>0.87</v>
      </c>
      <c r="N64" s="39">
        <v>0.87</v>
      </c>
      <c r="O64" s="39">
        <v>8.2899999999999991</v>
      </c>
      <c r="P64" s="39">
        <v>3.06</v>
      </c>
      <c r="Q64" s="39">
        <v>7.86</v>
      </c>
      <c r="R64" s="40">
        <v>13.53</v>
      </c>
      <c r="S64" s="46"/>
      <c r="T64" s="242" t="s">
        <v>3</v>
      </c>
      <c r="U64" s="243"/>
      <c r="V64" s="244"/>
      <c r="W64" s="48">
        <v>1</v>
      </c>
      <c r="X64" s="41">
        <v>61.11</v>
      </c>
      <c r="Y64" s="39">
        <v>575.29</v>
      </c>
      <c r="Z64" s="39">
        <v>152.33000000000001</v>
      </c>
      <c r="AA64" s="39">
        <v>145.35</v>
      </c>
      <c r="AB64" s="39">
        <v>2.1800000000000002</v>
      </c>
      <c r="AC64" s="39">
        <v>0.87</v>
      </c>
      <c r="AD64" s="39">
        <v>8.73</v>
      </c>
      <c r="AE64" s="39">
        <v>3.06</v>
      </c>
      <c r="AF64" s="39">
        <v>6.98</v>
      </c>
      <c r="AG64" s="40">
        <v>13.09</v>
      </c>
      <c r="AI64" s="242" t="s">
        <v>3</v>
      </c>
      <c r="AJ64" s="243"/>
      <c r="AK64" s="244"/>
      <c r="AL64" s="28">
        <v>1</v>
      </c>
      <c r="AM64" s="41">
        <v>21.82</v>
      </c>
      <c r="AN64" s="39">
        <v>598.86</v>
      </c>
      <c r="AO64" s="39">
        <v>141.86000000000001</v>
      </c>
      <c r="AP64" s="39">
        <v>167.17</v>
      </c>
      <c r="AQ64" s="39">
        <v>6.55</v>
      </c>
      <c r="AR64" s="39">
        <v>0</v>
      </c>
      <c r="AS64" s="39">
        <v>17.02</v>
      </c>
      <c r="AT64" s="39">
        <v>1.31</v>
      </c>
      <c r="AU64" s="39">
        <v>0.44</v>
      </c>
      <c r="AV64" s="40">
        <v>13.97</v>
      </c>
      <c r="AX64" s="242" t="s">
        <v>3</v>
      </c>
      <c r="AY64" s="243"/>
      <c r="AZ64" s="244"/>
      <c r="BA64" s="28">
        <v>1</v>
      </c>
      <c r="BB64" s="41">
        <v>21.82</v>
      </c>
      <c r="BC64" s="39">
        <v>598.86</v>
      </c>
      <c r="BD64" s="39">
        <v>141.86000000000001</v>
      </c>
      <c r="BE64" s="39">
        <v>167.17</v>
      </c>
      <c r="BF64" s="39">
        <v>6.55</v>
      </c>
      <c r="BG64" s="39">
        <v>0</v>
      </c>
      <c r="BH64" s="39">
        <v>17.02</v>
      </c>
      <c r="BI64" s="39">
        <v>1.31</v>
      </c>
      <c r="BJ64" s="39">
        <v>0.44</v>
      </c>
      <c r="BK64" s="40">
        <v>13.97</v>
      </c>
      <c r="BM64" s="242" t="s">
        <v>3</v>
      </c>
      <c r="BN64" s="243"/>
      <c r="BO64" s="244"/>
      <c r="BP64" s="28">
        <v>1</v>
      </c>
      <c r="BQ64" s="41">
        <v>21.82</v>
      </c>
      <c r="BR64" s="39">
        <v>598.86</v>
      </c>
      <c r="BS64" s="39">
        <v>141.86000000000001</v>
      </c>
      <c r="BT64" s="39">
        <v>167.17</v>
      </c>
      <c r="BU64" s="39">
        <v>6.55</v>
      </c>
      <c r="BV64" s="39">
        <v>0</v>
      </c>
      <c r="BW64" s="39">
        <v>17.02</v>
      </c>
      <c r="BX64" s="39">
        <v>1.31</v>
      </c>
      <c r="BY64" s="39">
        <v>0.44</v>
      </c>
      <c r="BZ64" s="40">
        <v>13.97</v>
      </c>
      <c r="CB64" s="242" t="s">
        <v>3</v>
      </c>
      <c r="CC64" s="243"/>
      <c r="CD64" s="244"/>
      <c r="CE64" s="28">
        <v>1</v>
      </c>
      <c r="CF64" s="41">
        <v>21.82</v>
      </c>
      <c r="CG64" s="39">
        <v>598.86</v>
      </c>
      <c r="CH64" s="39">
        <v>141.86000000000001</v>
      </c>
      <c r="CI64" s="39">
        <v>167.17</v>
      </c>
      <c r="CJ64" s="39">
        <v>6.55</v>
      </c>
      <c r="CK64" s="39">
        <v>0</v>
      </c>
      <c r="CL64" s="39">
        <v>17.02</v>
      </c>
      <c r="CM64" s="39">
        <v>1.31</v>
      </c>
      <c r="CN64" s="39">
        <v>0.44</v>
      </c>
      <c r="CO64" s="40">
        <v>13.97</v>
      </c>
      <c r="CQ64" s="242" t="s">
        <v>3</v>
      </c>
      <c r="CR64" s="243"/>
      <c r="CS64" s="244"/>
      <c r="CT64" s="28">
        <v>1</v>
      </c>
      <c r="CU64" s="41">
        <v>21.82</v>
      </c>
      <c r="CV64" s="39">
        <v>598.86</v>
      </c>
      <c r="CW64" s="39">
        <v>141.86000000000001</v>
      </c>
      <c r="CX64" s="39">
        <v>167.17</v>
      </c>
      <c r="CY64" s="39">
        <v>6.55</v>
      </c>
      <c r="CZ64" s="39">
        <v>0</v>
      </c>
      <c r="DA64" s="39">
        <v>17.02</v>
      </c>
      <c r="DB64" s="39">
        <v>1.31</v>
      </c>
      <c r="DC64" s="39">
        <v>0.44</v>
      </c>
      <c r="DD64" s="40">
        <v>13.97</v>
      </c>
      <c r="DF64" s="242" t="s">
        <v>3</v>
      </c>
      <c r="DG64" s="243"/>
      <c r="DH64" s="244"/>
      <c r="DI64" s="28">
        <v>1</v>
      </c>
      <c r="DJ64" s="41">
        <v>21.82</v>
      </c>
      <c r="DK64" s="39">
        <v>598.86</v>
      </c>
      <c r="DL64" s="39">
        <v>141.86000000000001</v>
      </c>
      <c r="DM64" s="39">
        <v>167.17</v>
      </c>
      <c r="DN64" s="39">
        <v>6.55</v>
      </c>
      <c r="DO64" s="39">
        <v>0</v>
      </c>
      <c r="DP64" s="39">
        <v>17.02</v>
      </c>
      <c r="DQ64" s="39">
        <v>1.31</v>
      </c>
      <c r="DR64" s="39">
        <v>0.44</v>
      </c>
      <c r="DS64" s="40">
        <v>13.97</v>
      </c>
    </row>
    <row r="65" spans="3:123" ht="20.100000000000001" customHeight="1">
      <c r="C65" s="252"/>
      <c r="E65" s="242" t="s">
        <v>4</v>
      </c>
      <c r="F65" s="243"/>
      <c r="G65" s="244"/>
      <c r="H65" s="28">
        <v>2</v>
      </c>
      <c r="I65" s="41">
        <v>21.53</v>
      </c>
      <c r="J65" s="39">
        <v>365.64</v>
      </c>
      <c r="K65" s="39">
        <v>350.13</v>
      </c>
      <c r="L65" s="39">
        <v>184.76</v>
      </c>
      <c r="M65" s="39">
        <v>1.29</v>
      </c>
      <c r="N65" s="39">
        <v>0.43</v>
      </c>
      <c r="O65" s="39">
        <v>18.52</v>
      </c>
      <c r="P65" s="39">
        <v>5.17</v>
      </c>
      <c r="Q65" s="39">
        <v>1.72</v>
      </c>
      <c r="R65" s="40">
        <v>19.809999999999999</v>
      </c>
      <c r="S65" s="46"/>
      <c r="T65" s="242" t="s">
        <v>4</v>
      </c>
      <c r="U65" s="243"/>
      <c r="V65" s="244"/>
      <c r="W65" s="48">
        <v>2</v>
      </c>
      <c r="X65" s="41">
        <v>19.809999999999999</v>
      </c>
      <c r="Y65" s="39">
        <v>314.39</v>
      </c>
      <c r="Z65" s="39">
        <v>403.53</v>
      </c>
      <c r="AA65" s="39">
        <v>188.63</v>
      </c>
      <c r="AB65" s="39">
        <v>0.86</v>
      </c>
      <c r="AC65" s="39">
        <v>0</v>
      </c>
      <c r="AD65" s="39">
        <v>17.66</v>
      </c>
      <c r="AE65" s="39">
        <v>4.74</v>
      </c>
      <c r="AF65" s="39">
        <v>2.15</v>
      </c>
      <c r="AG65" s="40">
        <v>17.23</v>
      </c>
      <c r="AI65" s="242" t="s">
        <v>4</v>
      </c>
      <c r="AJ65" s="243"/>
      <c r="AK65" s="244"/>
      <c r="AL65" s="28">
        <v>2</v>
      </c>
      <c r="AM65" s="41">
        <v>5.17</v>
      </c>
      <c r="AN65" s="39">
        <v>258.39999999999998</v>
      </c>
      <c r="AO65" s="39">
        <v>441</v>
      </c>
      <c r="AP65" s="39">
        <v>206.72</v>
      </c>
      <c r="AQ65" s="39">
        <v>1.29</v>
      </c>
      <c r="AR65" s="39">
        <v>0</v>
      </c>
      <c r="AS65" s="39">
        <v>18.95</v>
      </c>
      <c r="AT65" s="39">
        <v>3.45</v>
      </c>
      <c r="AU65" s="39">
        <v>0</v>
      </c>
      <c r="AV65" s="40">
        <v>34.020000000000003</v>
      </c>
      <c r="AX65" s="242" t="s">
        <v>4</v>
      </c>
      <c r="AY65" s="243"/>
      <c r="AZ65" s="244"/>
      <c r="BA65" s="28">
        <v>2</v>
      </c>
      <c r="BB65" s="41">
        <v>5.17</v>
      </c>
      <c r="BC65" s="39">
        <v>258.39999999999998</v>
      </c>
      <c r="BD65" s="39">
        <v>441</v>
      </c>
      <c r="BE65" s="39">
        <v>206.72</v>
      </c>
      <c r="BF65" s="39">
        <v>1.29</v>
      </c>
      <c r="BG65" s="39">
        <v>0</v>
      </c>
      <c r="BH65" s="39">
        <v>18.95</v>
      </c>
      <c r="BI65" s="39">
        <v>3.45</v>
      </c>
      <c r="BJ65" s="39">
        <v>0</v>
      </c>
      <c r="BK65" s="40">
        <v>34.020000000000003</v>
      </c>
      <c r="BM65" s="242" t="s">
        <v>4</v>
      </c>
      <c r="BN65" s="243"/>
      <c r="BO65" s="244"/>
      <c r="BP65" s="28">
        <v>2</v>
      </c>
      <c r="BQ65" s="41">
        <v>5.17</v>
      </c>
      <c r="BR65" s="39">
        <v>258.39999999999998</v>
      </c>
      <c r="BS65" s="39">
        <v>441</v>
      </c>
      <c r="BT65" s="39">
        <v>206.72</v>
      </c>
      <c r="BU65" s="39">
        <v>1.29</v>
      </c>
      <c r="BV65" s="39">
        <v>0</v>
      </c>
      <c r="BW65" s="39">
        <v>18.95</v>
      </c>
      <c r="BX65" s="39">
        <v>3.45</v>
      </c>
      <c r="BY65" s="39">
        <v>0</v>
      </c>
      <c r="BZ65" s="40">
        <v>34.020000000000003</v>
      </c>
      <c r="CB65" s="242" t="s">
        <v>4</v>
      </c>
      <c r="CC65" s="243"/>
      <c r="CD65" s="244"/>
      <c r="CE65" s="28">
        <v>2</v>
      </c>
      <c r="CF65" s="41">
        <v>5.17</v>
      </c>
      <c r="CG65" s="39">
        <v>258.39999999999998</v>
      </c>
      <c r="CH65" s="39">
        <v>441</v>
      </c>
      <c r="CI65" s="39">
        <v>206.72</v>
      </c>
      <c r="CJ65" s="39">
        <v>1.29</v>
      </c>
      <c r="CK65" s="39">
        <v>0</v>
      </c>
      <c r="CL65" s="39">
        <v>18.95</v>
      </c>
      <c r="CM65" s="39">
        <v>3.45</v>
      </c>
      <c r="CN65" s="39">
        <v>0</v>
      </c>
      <c r="CO65" s="40">
        <v>34.020000000000003</v>
      </c>
      <c r="CQ65" s="242" t="s">
        <v>4</v>
      </c>
      <c r="CR65" s="243"/>
      <c r="CS65" s="244"/>
      <c r="CT65" s="28">
        <v>2</v>
      </c>
      <c r="CU65" s="41">
        <v>5.17</v>
      </c>
      <c r="CV65" s="39">
        <v>258.39999999999998</v>
      </c>
      <c r="CW65" s="39">
        <v>441</v>
      </c>
      <c r="CX65" s="39">
        <v>206.72</v>
      </c>
      <c r="CY65" s="39">
        <v>1.29</v>
      </c>
      <c r="CZ65" s="39">
        <v>0</v>
      </c>
      <c r="DA65" s="39">
        <v>18.95</v>
      </c>
      <c r="DB65" s="39">
        <v>3.45</v>
      </c>
      <c r="DC65" s="39">
        <v>0</v>
      </c>
      <c r="DD65" s="40">
        <v>34.020000000000003</v>
      </c>
      <c r="DF65" s="242" t="s">
        <v>4</v>
      </c>
      <c r="DG65" s="243"/>
      <c r="DH65" s="244"/>
      <c r="DI65" s="28">
        <v>2</v>
      </c>
      <c r="DJ65" s="41">
        <v>5.17</v>
      </c>
      <c r="DK65" s="39">
        <v>258.39999999999998</v>
      </c>
      <c r="DL65" s="39">
        <v>441</v>
      </c>
      <c r="DM65" s="39">
        <v>206.72</v>
      </c>
      <c r="DN65" s="39">
        <v>1.29</v>
      </c>
      <c r="DO65" s="39">
        <v>0</v>
      </c>
      <c r="DP65" s="39">
        <v>18.95</v>
      </c>
      <c r="DQ65" s="39">
        <v>3.45</v>
      </c>
      <c r="DR65" s="39">
        <v>0</v>
      </c>
      <c r="DS65" s="40">
        <v>34.020000000000003</v>
      </c>
    </row>
    <row r="66" spans="3:123" ht="20.100000000000001" customHeight="1">
      <c r="C66" s="252"/>
      <c r="E66" s="242" t="s">
        <v>5</v>
      </c>
      <c r="F66" s="243"/>
      <c r="G66" s="244"/>
      <c r="H66" s="28">
        <v>3</v>
      </c>
      <c r="I66" s="41">
        <v>4.12</v>
      </c>
      <c r="J66" s="39">
        <v>30.93</v>
      </c>
      <c r="K66" s="39">
        <v>103.09</v>
      </c>
      <c r="L66" s="39">
        <v>733.97</v>
      </c>
      <c r="M66" s="39">
        <v>0</v>
      </c>
      <c r="N66" s="39">
        <v>4.8099999999999996</v>
      </c>
      <c r="O66" s="39">
        <v>56.35</v>
      </c>
      <c r="P66" s="39">
        <v>3.44</v>
      </c>
      <c r="Q66" s="39">
        <v>6.87</v>
      </c>
      <c r="R66" s="40">
        <v>25.43</v>
      </c>
      <c r="S66" s="46"/>
      <c r="T66" s="242" t="s">
        <v>5</v>
      </c>
      <c r="U66" s="243"/>
      <c r="V66" s="244"/>
      <c r="W66" s="48">
        <v>3</v>
      </c>
      <c r="X66" s="41">
        <v>4.8099999999999996</v>
      </c>
      <c r="Y66" s="39">
        <v>30.93</v>
      </c>
      <c r="Z66" s="39">
        <v>101.71</v>
      </c>
      <c r="AA66" s="39">
        <v>742.9</v>
      </c>
      <c r="AB66" s="39">
        <v>0.69</v>
      </c>
      <c r="AC66" s="39">
        <v>5.5</v>
      </c>
      <c r="AD66" s="39">
        <v>45.36</v>
      </c>
      <c r="AE66" s="39">
        <v>3.44</v>
      </c>
      <c r="AF66" s="39">
        <v>6.87</v>
      </c>
      <c r="AG66" s="40">
        <v>26.8</v>
      </c>
      <c r="AI66" s="242" t="s">
        <v>5</v>
      </c>
      <c r="AJ66" s="243"/>
      <c r="AK66" s="244"/>
      <c r="AL66" s="28">
        <v>3</v>
      </c>
      <c r="AM66" s="41">
        <v>2.75</v>
      </c>
      <c r="AN66" s="39">
        <v>101.02</v>
      </c>
      <c r="AO66" s="39">
        <v>57.73</v>
      </c>
      <c r="AP66" s="39">
        <v>759.39</v>
      </c>
      <c r="AQ66" s="39">
        <v>1.37</v>
      </c>
      <c r="AR66" s="39">
        <v>0.69</v>
      </c>
      <c r="AS66" s="39">
        <v>21.3</v>
      </c>
      <c r="AT66" s="39">
        <v>0.69</v>
      </c>
      <c r="AU66" s="39">
        <v>1.37</v>
      </c>
      <c r="AV66" s="40">
        <v>22.68</v>
      </c>
      <c r="AX66" s="242" t="s">
        <v>5</v>
      </c>
      <c r="AY66" s="243"/>
      <c r="AZ66" s="244"/>
      <c r="BA66" s="28">
        <v>3</v>
      </c>
      <c r="BB66" s="41">
        <v>2.75</v>
      </c>
      <c r="BC66" s="39">
        <v>101.02</v>
      </c>
      <c r="BD66" s="39">
        <v>57.73</v>
      </c>
      <c r="BE66" s="39">
        <v>759.39</v>
      </c>
      <c r="BF66" s="39">
        <v>1.37</v>
      </c>
      <c r="BG66" s="39">
        <v>0.69</v>
      </c>
      <c r="BH66" s="39">
        <v>21.3</v>
      </c>
      <c r="BI66" s="39">
        <v>0.69</v>
      </c>
      <c r="BJ66" s="39">
        <v>1.37</v>
      </c>
      <c r="BK66" s="40">
        <v>22.68</v>
      </c>
      <c r="BM66" s="242" t="s">
        <v>5</v>
      </c>
      <c r="BN66" s="243"/>
      <c r="BO66" s="244"/>
      <c r="BP66" s="28">
        <v>3</v>
      </c>
      <c r="BQ66" s="41">
        <v>2.75</v>
      </c>
      <c r="BR66" s="39">
        <v>101.02</v>
      </c>
      <c r="BS66" s="39">
        <v>57.73</v>
      </c>
      <c r="BT66" s="39">
        <v>759.39</v>
      </c>
      <c r="BU66" s="39">
        <v>1.37</v>
      </c>
      <c r="BV66" s="39">
        <v>0.69</v>
      </c>
      <c r="BW66" s="39">
        <v>21.3</v>
      </c>
      <c r="BX66" s="39">
        <v>0.69</v>
      </c>
      <c r="BY66" s="39">
        <v>1.37</v>
      </c>
      <c r="BZ66" s="40">
        <v>22.68</v>
      </c>
      <c r="CB66" s="242" t="s">
        <v>5</v>
      </c>
      <c r="CC66" s="243"/>
      <c r="CD66" s="244"/>
      <c r="CE66" s="28">
        <v>3</v>
      </c>
      <c r="CF66" s="41">
        <v>2.75</v>
      </c>
      <c r="CG66" s="39">
        <v>101.02</v>
      </c>
      <c r="CH66" s="39">
        <v>57.73</v>
      </c>
      <c r="CI66" s="39">
        <v>759.39</v>
      </c>
      <c r="CJ66" s="39">
        <v>1.37</v>
      </c>
      <c r="CK66" s="39">
        <v>0.69</v>
      </c>
      <c r="CL66" s="39">
        <v>21.3</v>
      </c>
      <c r="CM66" s="39">
        <v>0.69</v>
      </c>
      <c r="CN66" s="39">
        <v>1.37</v>
      </c>
      <c r="CO66" s="40">
        <v>22.68</v>
      </c>
      <c r="CQ66" s="242" t="s">
        <v>5</v>
      </c>
      <c r="CR66" s="243"/>
      <c r="CS66" s="244"/>
      <c r="CT66" s="28">
        <v>3</v>
      </c>
      <c r="CU66" s="41">
        <v>2.75</v>
      </c>
      <c r="CV66" s="39">
        <v>101.02</v>
      </c>
      <c r="CW66" s="39">
        <v>57.73</v>
      </c>
      <c r="CX66" s="39">
        <v>759.39</v>
      </c>
      <c r="CY66" s="39">
        <v>1.37</v>
      </c>
      <c r="CZ66" s="39">
        <v>0.69</v>
      </c>
      <c r="DA66" s="39">
        <v>21.3</v>
      </c>
      <c r="DB66" s="39">
        <v>0.69</v>
      </c>
      <c r="DC66" s="39">
        <v>1.37</v>
      </c>
      <c r="DD66" s="40">
        <v>22.68</v>
      </c>
      <c r="DF66" s="242" t="s">
        <v>5</v>
      </c>
      <c r="DG66" s="243"/>
      <c r="DH66" s="244"/>
      <c r="DI66" s="28">
        <v>3</v>
      </c>
      <c r="DJ66" s="41">
        <v>2.75</v>
      </c>
      <c r="DK66" s="39">
        <v>101.02</v>
      </c>
      <c r="DL66" s="39">
        <v>57.73</v>
      </c>
      <c r="DM66" s="39">
        <v>759.39</v>
      </c>
      <c r="DN66" s="39">
        <v>1.37</v>
      </c>
      <c r="DO66" s="39">
        <v>0.69</v>
      </c>
      <c r="DP66" s="39">
        <v>21.3</v>
      </c>
      <c r="DQ66" s="39">
        <v>0.69</v>
      </c>
      <c r="DR66" s="39">
        <v>1.37</v>
      </c>
      <c r="DS66" s="40">
        <v>22.68</v>
      </c>
    </row>
    <row r="67" spans="3:123" ht="20.100000000000001" customHeight="1">
      <c r="C67" s="252"/>
      <c r="E67" s="242" t="s">
        <v>6</v>
      </c>
      <c r="F67" s="243"/>
      <c r="G67" s="244"/>
      <c r="H67" s="28">
        <v>4</v>
      </c>
      <c r="I67" s="41">
        <v>34.26</v>
      </c>
      <c r="J67" s="39">
        <v>313.20999999999998</v>
      </c>
      <c r="K67" s="39">
        <v>132.63</v>
      </c>
      <c r="L67" s="39">
        <v>428.71</v>
      </c>
      <c r="M67" s="39">
        <v>22.51</v>
      </c>
      <c r="N67" s="39">
        <v>0.49</v>
      </c>
      <c r="O67" s="39">
        <v>30.34</v>
      </c>
      <c r="P67" s="39">
        <v>0.98</v>
      </c>
      <c r="Q67" s="39">
        <v>0.49</v>
      </c>
      <c r="R67" s="40">
        <v>5.38</v>
      </c>
      <c r="S67" s="46"/>
      <c r="T67" s="242" t="s">
        <v>6</v>
      </c>
      <c r="U67" s="243"/>
      <c r="V67" s="244"/>
      <c r="W67" s="48">
        <v>4</v>
      </c>
      <c r="X67" s="41">
        <v>32.299999999999997</v>
      </c>
      <c r="Y67" s="39">
        <v>319.08</v>
      </c>
      <c r="Z67" s="39">
        <v>124.8</v>
      </c>
      <c r="AA67" s="39">
        <v>433.11</v>
      </c>
      <c r="AB67" s="39">
        <v>32.79</v>
      </c>
      <c r="AC67" s="39">
        <v>0</v>
      </c>
      <c r="AD67" s="39">
        <v>20.55</v>
      </c>
      <c r="AE67" s="39">
        <v>0.98</v>
      </c>
      <c r="AF67" s="39">
        <v>0.49</v>
      </c>
      <c r="AG67" s="40">
        <v>4.8899999999999997</v>
      </c>
      <c r="AI67" s="242" t="s">
        <v>6</v>
      </c>
      <c r="AJ67" s="243"/>
      <c r="AK67" s="244"/>
      <c r="AL67" s="28">
        <v>4</v>
      </c>
      <c r="AM67" s="41">
        <v>8.81</v>
      </c>
      <c r="AN67" s="39">
        <v>268.68</v>
      </c>
      <c r="AO67" s="39">
        <v>159.54</v>
      </c>
      <c r="AP67" s="39">
        <v>409.13</v>
      </c>
      <c r="AQ67" s="39">
        <v>92.98</v>
      </c>
      <c r="AR67" s="39">
        <v>0</v>
      </c>
      <c r="AS67" s="39">
        <v>17.13</v>
      </c>
      <c r="AT67" s="39">
        <v>0</v>
      </c>
      <c r="AU67" s="39">
        <v>0</v>
      </c>
      <c r="AV67" s="40">
        <v>12.72</v>
      </c>
      <c r="AX67" s="242" t="s">
        <v>6</v>
      </c>
      <c r="AY67" s="243"/>
      <c r="AZ67" s="244"/>
      <c r="BA67" s="28">
        <v>4</v>
      </c>
      <c r="BB67" s="41">
        <v>8.81</v>
      </c>
      <c r="BC67" s="39">
        <v>268.68</v>
      </c>
      <c r="BD67" s="39">
        <v>159.54</v>
      </c>
      <c r="BE67" s="39">
        <v>409.13</v>
      </c>
      <c r="BF67" s="39">
        <v>92.98</v>
      </c>
      <c r="BG67" s="39">
        <v>0</v>
      </c>
      <c r="BH67" s="39">
        <v>17.13</v>
      </c>
      <c r="BI67" s="39">
        <v>0</v>
      </c>
      <c r="BJ67" s="39">
        <v>0</v>
      </c>
      <c r="BK67" s="40">
        <v>12.72</v>
      </c>
      <c r="BM67" s="242" t="s">
        <v>6</v>
      </c>
      <c r="BN67" s="243"/>
      <c r="BO67" s="244"/>
      <c r="BP67" s="28">
        <v>4</v>
      </c>
      <c r="BQ67" s="41">
        <v>8.81</v>
      </c>
      <c r="BR67" s="39">
        <v>268.68</v>
      </c>
      <c r="BS67" s="39">
        <v>159.54</v>
      </c>
      <c r="BT67" s="39">
        <v>409.13</v>
      </c>
      <c r="BU67" s="39">
        <v>92.98</v>
      </c>
      <c r="BV67" s="39">
        <v>0</v>
      </c>
      <c r="BW67" s="39">
        <v>17.13</v>
      </c>
      <c r="BX67" s="39">
        <v>0</v>
      </c>
      <c r="BY67" s="39">
        <v>0</v>
      </c>
      <c r="BZ67" s="40">
        <v>12.72</v>
      </c>
      <c r="CB67" s="242" t="s">
        <v>6</v>
      </c>
      <c r="CC67" s="243"/>
      <c r="CD67" s="244"/>
      <c r="CE67" s="28">
        <v>4</v>
      </c>
      <c r="CF67" s="41">
        <v>8.81</v>
      </c>
      <c r="CG67" s="39">
        <v>268.68</v>
      </c>
      <c r="CH67" s="39">
        <v>159.54</v>
      </c>
      <c r="CI67" s="39">
        <v>409.13</v>
      </c>
      <c r="CJ67" s="39">
        <v>92.98</v>
      </c>
      <c r="CK67" s="39">
        <v>0</v>
      </c>
      <c r="CL67" s="39">
        <v>17.13</v>
      </c>
      <c r="CM67" s="39">
        <v>0</v>
      </c>
      <c r="CN67" s="39">
        <v>0</v>
      </c>
      <c r="CO67" s="40">
        <v>12.72</v>
      </c>
      <c r="CQ67" s="242" t="s">
        <v>6</v>
      </c>
      <c r="CR67" s="243"/>
      <c r="CS67" s="244"/>
      <c r="CT67" s="28">
        <v>4</v>
      </c>
      <c r="CU67" s="41">
        <v>8.81</v>
      </c>
      <c r="CV67" s="39">
        <v>268.68</v>
      </c>
      <c r="CW67" s="39">
        <v>159.54</v>
      </c>
      <c r="CX67" s="39">
        <v>409.13</v>
      </c>
      <c r="CY67" s="39">
        <v>92.98</v>
      </c>
      <c r="CZ67" s="39">
        <v>0</v>
      </c>
      <c r="DA67" s="39">
        <v>17.13</v>
      </c>
      <c r="DB67" s="39">
        <v>0</v>
      </c>
      <c r="DC67" s="39">
        <v>0</v>
      </c>
      <c r="DD67" s="40">
        <v>12.72</v>
      </c>
      <c r="DF67" s="242" t="s">
        <v>6</v>
      </c>
      <c r="DG67" s="243"/>
      <c r="DH67" s="244"/>
      <c r="DI67" s="28">
        <v>4</v>
      </c>
      <c r="DJ67" s="41">
        <v>8.81</v>
      </c>
      <c r="DK67" s="39">
        <v>268.68</v>
      </c>
      <c r="DL67" s="39">
        <v>159.54</v>
      </c>
      <c r="DM67" s="39">
        <v>409.13</v>
      </c>
      <c r="DN67" s="39">
        <v>92.98</v>
      </c>
      <c r="DO67" s="39">
        <v>0</v>
      </c>
      <c r="DP67" s="39">
        <v>17.13</v>
      </c>
      <c r="DQ67" s="39">
        <v>0</v>
      </c>
      <c r="DR67" s="39">
        <v>0</v>
      </c>
      <c r="DS67" s="40">
        <v>12.72</v>
      </c>
    </row>
    <row r="68" spans="3:123" ht="20.100000000000001" customHeight="1">
      <c r="C68" s="252"/>
      <c r="E68" s="242" t="s">
        <v>7</v>
      </c>
      <c r="F68" s="243"/>
      <c r="G68" s="244"/>
      <c r="H68" s="28">
        <v>5</v>
      </c>
      <c r="I68" s="41">
        <v>4.6100000000000003</v>
      </c>
      <c r="J68" s="39">
        <v>13.84</v>
      </c>
      <c r="K68" s="39">
        <v>36.909999999999997</v>
      </c>
      <c r="L68" s="39">
        <v>46.14</v>
      </c>
      <c r="M68" s="39">
        <v>0</v>
      </c>
      <c r="N68" s="39">
        <v>295.31</v>
      </c>
      <c r="O68" s="39">
        <v>78.44</v>
      </c>
      <c r="P68" s="39">
        <v>36.909999999999997</v>
      </c>
      <c r="Q68" s="39">
        <v>170.73</v>
      </c>
      <c r="R68" s="40">
        <v>286.08999999999997</v>
      </c>
      <c r="S68" s="46"/>
      <c r="T68" s="242" t="s">
        <v>7</v>
      </c>
      <c r="U68" s="243"/>
      <c r="V68" s="244"/>
      <c r="W68" s="48">
        <v>5</v>
      </c>
      <c r="X68" s="41">
        <v>4.6100000000000003</v>
      </c>
      <c r="Y68" s="39">
        <v>13.84</v>
      </c>
      <c r="Z68" s="39">
        <v>23.07</v>
      </c>
      <c r="AA68" s="39">
        <v>27.69</v>
      </c>
      <c r="AB68" s="39">
        <v>0</v>
      </c>
      <c r="AC68" s="39">
        <v>295.31</v>
      </c>
      <c r="AD68" s="39">
        <v>83.06</v>
      </c>
      <c r="AE68" s="39">
        <v>36.909999999999997</v>
      </c>
      <c r="AF68" s="39">
        <v>193.8</v>
      </c>
      <c r="AG68" s="40">
        <v>290.7</v>
      </c>
      <c r="AI68" s="242" t="s">
        <v>7</v>
      </c>
      <c r="AJ68" s="243"/>
      <c r="AK68" s="244"/>
      <c r="AL68" s="28">
        <v>5</v>
      </c>
      <c r="AM68" s="41">
        <v>0</v>
      </c>
      <c r="AN68" s="39">
        <v>110.74</v>
      </c>
      <c r="AO68" s="39">
        <v>69.209999999999994</v>
      </c>
      <c r="AP68" s="39">
        <v>55.37</v>
      </c>
      <c r="AQ68" s="39">
        <v>0</v>
      </c>
      <c r="AR68" s="39">
        <v>327.61</v>
      </c>
      <c r="AS68" s="39">
        <v>13.84</v>
      </c>
      <c r="AT68" s="39">
        <v>13.84</v>
      </c>
      <c r="AU68" s="39">
        <v>147.66</v>
      </c>
      <c r="AV68" s="40">
        <v>230.71</v>
      </c>
      <c r="AX68" s="242" t="s">
        <v>7</v>
      </c>
      <c r="AY68" s="243"/>
      <c r="AZ68" s="244"/>
      <c r="BA68" s="28">
        <v>5</v>
      </c>
      <c r="BB68" s="41">
        <v>0</v>
      </c>
      <c r="BC68" s="39">
        <v>110.74</v>
      </c>
      <c r="BD68" s="39">
        <v>69.209999999999994</v>
      </c>
      <c r="BE68" s="39">
        <v>55.37</v>
      </c>
      <c r="BF68" s="39">
        <v>0</v>
      </c>
      <c r="BG68" s="39">
        <v>327.61</v>
      </c>
      <c r="BH68" s="39">
        <v>13.84</v>
      </c>
      <c r="BI68" s="39">
        <v>13.84</v>
      </c>
      <c r="BJ68" s="39">
        <v>147.66</v>
      </c>
      <c r="BK68" s="40">
        <v>230.71</v>
      </c>
      <c r="BM68" s="242" t="s">
        <v>7</v>
      </c>
      <c r="BN68" s="243"/>
      <c r="BO68" s="244"/>
      <c r="BP68" s="28">
        <v>5</v>
      </c>
      <c r="BQ68" s="41">
        <v>0</v>
      </c>
      <c r="BR68" s="39">
        <v>110.74</v>
      </c>
      <c r="BS68" s="39">
        <v>69.209999999999994</v>
      </c>
      <c r="BT68" s="39">
        <v>55.37</v>
      </c>
      <c r="BU68" s="39">
        <v>0</v>
      </c>
      <c r="BV68" s="39">
        <v>327.61</v>
      </c>
      <c r="BW68" s="39">
        <v>13.84</v>
      </c>
      <c r="BX68" s="39">
        <v>13.84</v>
      </c>
      <c r="BY68" s="39">
        <v>147.66</v>
      </c>
      <c r="BZ68" s="40">
        <v>230.71</v>
      </c>
      <c r="CB68" s="242" t="s">
        <v>7</v>
      </c>
      <c r="CC68" s="243"/>
      <c r="CD68" s="244"/>
      <c r="CE68" s="28">
        <v>5</v>
      </c>
      <c r="CF68" s="41">
        <v>0</v>
      </c>
      <c r="CG68" s="39">
        <v>110.74</v>
      </c>
      <c r="CH68" s="39">
        <v>69.209999999999994</v>
      </c>
      <c r="CI68" s="39">
        <v>55.37</v>
      </c>
      <c r="CJ68" s="39">
        <v>0</v>
      </c>
      <c r="CK68" s="39">
        <v>327.61</v>
      </c>
      <c r="CL68" s="39">
        <v>13.84</v>
      </c>
      <c r="CM68" s="39">
        <v>13.84</v>
      </c>
      <c r="CN68" s="39">
        <v>147.66</v>
      </c>
      <c r="CO68" s="40">
        <v>230.71</v>
      </c>
      <c r="CQ68" s="242" t="s">
        <v>7</v>
      </c>
      <c r="CR68" s="243"/>
      <c r="CS68" s="244"/>
      <c r="CT68" s="28">
        <v>5</v>
      </c>
      <c r="CU68" s="41">
        <v>0</v>
      </c>
      <c r="CV68" s="39">
        <v>110.74</v>
      </c>
      <c r="CW68" s="39">
        <v>69.209999999999994</v>
      </c>
      <c r="CX68" s="39">
        <v>55.37</v>
      </c>
      <c r="CY68" s="39">
        <v>0</v>
      </c>
      <c r="CZ68" s="39">
        <v>327.61</v>
      </c>
      <c r="DA68" s="39">
        <v>13.84</v>
      </c>
      <c r="DB68" s="39">
        <v>13.84</v>
      </c>
      <c r="DC68" s="39">
        <v>147.66</v>
      </c>
      <c r="DD68" s="40">
        <v>230.71</v>
      </c>
      <c r="DF68" s="242" t="s">
        <v>7</v>
      </c>
      <c r="DG68" s="243"/>
      <c r="DH68" s="244"/>
      <c r="DI68" s="28">
        <v>5</v>
      </c>
      <c r="DJ68" s="41">
        <v>0</v>
      </c>
      <c r="DK68" s="39">
        <v>110.74</v>
      </c>
      <c r="DL68" s="39">
        <v>69.209999999999994</v>
      </c>
      <c r="DM68" s="39">
        <v>55.37</v>
      </c>
      <c r="DN68" s="39">
        <v>0</v>
      </c>
      <c r="DO68" s="39">
        <v>327.61</v>
      </c>
      <c r="DP68" s="39">
        <v>13.84</v>
      </c>
      <c r="DQ68" s="39">
        <v>13.84</v>
      </c>
      <c r="DR68" s="39">
        <v>147.66</v>
      </c>
      <c r="DS68" s="40">
        <v>230.71</v>
      </c>
    </row>
    <row r="69" spans="3:123" ht="20.100000000000001" customHeight="1">
      <c r="C69" s="252"/>
      <c r="E69" s="242" t="s">
        <v>8</v>
      </c>
      <c r="F69" s="243"/>
      <c r="G69" s="244"/>
      <c r="H69" s="28">
        <v>6</v>
      </c>
      <c r="I69" s="41">
        <v>5.38</v>
      </c>
      <c r="J69" s="39">
        <v>21.53</v>
      </c>
      <c r="K69" s="39">
        <v>21.53</v>
      </c>
      <c r="L69" s="39">
        <v>212.64</v>
      </c>
      <c r="M69" s="39">
        <v>2.69</v>
      </c>
      <c r="N69" s="39">
        <v>10.77</v>
      </c>
      <c r="O69" s="39">
        <v>549.1</v>
      </c>
      <c r="P69" s="39">
        <v>18.84</v>
      </c>
      <c r="Q69" s="39">
        <v>16.149999999999999</v>
      </c>
      <c r="R69" s="40">
        <v>110.36</v>
      </c>
      <c r="S69" s="46"/>
      <c r="T69" s="242" t="s">
        <v>8</v>
      </c>
      <c r="U69" s="243"/>
      <c r="V69" s="244"/>
      <c r="W69" s="48">
        <v>6</v>
      </c>
      <c r="X69" s="41">
        <v>2.69</v>
      </c>
      <c r="Y69" s="39">
        <v>24.23</v>
      </c>
      <c r="Z69" s="39">
        <v>24.23</v>
      </c>
      <c r="AA69" s="39">
        <v>218.03</v>
      </c>
      <c r="AB69" s="39">
        <v>2.69</v>
      </c>
      <c r="AC69" s="39">
        <v>10.77</v>
      </c>
      <c r="AD69" s="39">
        <v>538.33000000000004</v>
      </c>
      <c r="AE69" s="39">
        <v>18.84</v>
      </c>
      <c r="AF69" s="39">
        <v>16.149999999999999</v>
      </c>
      <c r="AG69" s="40">
        <v>113.05</v>
      </c>
      <c r="AI69" s="242" t="s">
        <v>8</v>
      </c>
      <c r="AJ69" s="243"/>
      <c r="AK69" s="244"/>
      <c r="AL69" s="28">
        <v>6</v>
      </c>
      <c r="AM69" s="41">
        <v>0</v>
      </c>
      <c r="AN69" s="39">
        <v>45.76</v>
      </c>
      <c r="AO69" s="39">
        <v>24.23</v>
      </c>
      <c r="AP69" s="39">
        <v>142.66</v>
      </c>
      <c r="AQ69" s="39">
        <v>0</v>
      </c>
      <c r="AR69" s="39">
        <v>0</v>
      </c>
      <c r="AS69" s="39">
        <v>627.16</v>
      </c>
      <c r="AT69" s="39">
        <v>0</v>
      </c>
      <c r="AU69" s="39">
        <v>26.92</v>
      </c>
      <c r="AV69" s="40">
        <v>102.28</v>
      </c>
      <c r="AX69" s="242" t="s">
        <v>8</v>
      </c>
      <c r="AY69" s="243"/>
      <c r="AZ69" s="244"/>
      <c r="BA69" s="28">
        <v>6</v>
      </c>
      <c r="BB69" s="41">
        <v>0</v>
      </c>
      <c r="BC69" s="39">
        <v>45.76</v>
      </c>
      <c r="BD69" s="39">
        <v>24.23</v>
      </c>
      <c r="BE69" s="39">
        <v>142.66</v>
      </c>
      <c r="BF69" s="39">
        <v>0</v>
      </c>
      <c r="BG69" s="39">
        <v>0</v>
      </c>
      <c r="BH69" s="39">
        <v>627.16</v>
      </c>
      <c r="BI69" s="39">
        <v>0</v>
      </c>
      <c r="BJ69" s="39">
        <v>26.92</v>
      </c>
      <c r="BK69" s="40">
        <v>102.28</v>
      </c>
      <c r="BM69" s="242" t="s">
        <v>8</v>
      </c>
      <c r="BN69" s="243"/>
      <c r="BO69" s="244"/>
      <c r="BP69" s="28">
        <v>6</v>
      </c>
      <c r="BQ69" s="41">
        <v>0</v>
      </c>
      <c r="BR69" s="39">
        <v>45.76</v>
      </c>
      <c r="BS69" s="39">
        <v>24.23</v>
      </c>
      <c r="BT69" s="39">
        <v>142.66</v>
      </c>
      <c r="BU69" s="39">
        <v>0</v>
      </c>
      <c r="BV69" s="39">
        <v>0</v>
      </c>
      <c r="BW69" s="39">
        <v>627.16</v>
      </c>
      <c r="BX69" s="39">
        <v>0</v>
      </c>
      <c r="BY69" s="39">
        <v>26.92</v>
      </c>
      <c r="BZ69" s="40">
        <v>102.28</v>
      </c>
      <c r="CB69" s="242" t="s">
        <v>8</v>
      </c>
      <c r="CC69" s="243"/>
      <c r="CD69" s="244"/>
      <c r="CE69" s="28">
        <v>6</v>
      </c>
      <c r="CF69" s="41">
        <v>0</v>
      </c>
      <c r="CG69" s="39">
        <v>45.76</v>
      </c>
      <c r="CH69" s="39">
        <v>24.23</v>
      </c>
      <c r="CI69" s="39">
        <v>142.66</v>
      </c>
      <c r="CJ69" s="39">
        <v>0</v>
      </c>
      <c r="CK69" s="39">
        <v>0</v>
      </c>
      <c r="CL69" s="39">
        <v>627.16</v>
      </c>
      <c r="CM69" s="39">
        <v>0</v>
      </c>
      <c r="CN69" s="39">
        <v>26.92</v>
      </c>
      <c r="CO69" s="40">
        <v>102.28</v>
      </c>
      <c r="CQ69" s="242" t="s">
        <v>8</v>
      </c>
      <c r="CR69" s="243"/>
      <c r="CS69" s="244"/>
      <c r="CT69" s="28">
        <v>6</v>
      </c>
      <c r="CU69" s="41">
        <v>0</v>
      </c>
      <c r="CV69" s="39">
        <v>45.76</v>
      </c>
      <c r="CW69" s="39">
        <v>24.23</v>
      </c>
      <c r="CX69" s="39">
        <v>142.66</v>
      </c>
      <c r="CY69" s="39">
        <v>0</v>
      </c>
      <c r="CZ69" s="39">
        <v>0</v>
      </c>
      <c r="DA69" s="39">
        <v>627.16</v>
      </c>
      <c r="DB69" s="39">
        <v>0</v>
      </c>
      <c r="DC69" s="39">
        <v>26.92</v>
      </c>
      <c r="DD69" s="40">
        <v>102.28</v>
      </c>
      <c r="DF69" s="242" t="s">
        <v>8</v>
      </c>
      <c r="DG69" s="243"/>
      <c r="DH69" s="244"/>
      <c r="DI69" s="28">
        <v>6</v>
      </c>
      <c r="DJ69" s="41">
        <v>0</v>
      </c>
      <c r="DK69" s="39">
        <v>45.76</v>
      </c>
      <c r="DL69" s="39">
        <v>24.23</v>
      </c>
      <c r="DM69" s="39">
        <v>142.66</v>
      </c>
      <c r="DN69" s="39">
        <v>0</v>
      </c>
      <c r="DO69" s="39">
        <v>0</v>
      </c>
      <c r="DP69" s="39">
        <v>627.16</v>
      </c>
      <c r="DQ69" s="39">
        <v>0</v>
      </c>
      <c r="DR69" s="39">
        <v>26.92</v>
      </c>
      <c r="DS69" s="40">
        <v>102.28</v>
      </c>
    </row>
    <row r="70" spans="3:123" ht="20.100000000000001" customHeight="1">
      <c r="C70" s="252"/>
      <c r="E70" s="242" t="s">
        <v>9</v>
      </c>
      <c r="F70" s="243"/>
      <c r="G70" s="244"/>
      <c r="H70" s="28">
        <v>7</v>
      </c>
      <c r="I70" s="41">
        <v>8.07</v>
      </c>
      <c r="J70" s="39">
        <v>76.709999999999994</v>
      </c>
      <c r="K70" s="39">
        <v>20.190000000000001</v>
      </c>
      <c r="L70" s="39">
        <v>20.190000000000001</v>
      </c>
      <c r="M70" s="39">
        <v>8.07</v>
      </c>
      <c r="N70" s="39">
        <v>24.23</v>
      </c>
      <c r="O70" s="39">
        <v>169.57</v>
      </c>
      <c r="P70" s="39">
        <v>355.3</v>
      </c>
      <c r="Q70" s="39">
        <v>96.9</v>
      </c>
      <c r="R70" s="40">
        <v>189.76</v>
      </c>
      <c r="S70" s="46"/>
      <c r="T70" s="242" t="s">
        <v>9</v>
      </c>
      <c r="U70" s="243"/>
      <c r="V70" s="244"/>
      <c r="W70" s="48">
        <v>7</v>
      </c>
      <c r="X70" s="41">
        <v>4.04</v>
      </c>
      <c r="Y70" s="39">
        <v>56.52</v>
      </c>
      <c r="Z70" s="39">
        <v>40.380000000000003</v>
      </c>
      <c r="AA70" s="39">
        <v>20.190000000000001</v>
      </c>
      <c r="AB70" s="39">
        <v>8.07</v>
      </c>
      <c r="AC70" s="39">
        <v>16.149999999999999</v>
      </c>
      <c r="AD70" s="39">
        <v>169.57</v>
      </c>
      <c r="AE70" s="39">
        <v>367.41</v>
      </c>
      <c r="AF70" s="39">
        <v>100.94</v>
      </c>
      <c r="AG70" s="40">
        <v>185.72</v>
      </c>
      <c r="AI70" s="242" t="s">
        <v>9</v>
      </c>
      <c r="AJ70" s="243"/>
      <c r="AK70" s="244"/>
      <c r="AL70" s="28">
        <v>7</v>
      </c>
      <c r="AM70" s="41">
        <v>0</v>
      </c>
      <c r="AN70" s="39">
        <v>129.19999999999999</v>
      </c>
      <c r="AO70" s="39">
        <v>20.190000000000001</v>
      </c>
      <c r="AP70" s="39">
        <v>64.599999999999994</v>
      </c>
      <c r="AQ70" s="39">
        <v>0</v>
      </c>
      <c r="AR70" s="39">
        <v>0</v>
      </c>
      <c r="AS70" s="39">
        <v>201.88</v>
      </c>
      <c r="AT70" s="39">
        <v>318.95999999999998</v>
      </c>
      <c r="AU70" s="39">
        <v>104.97</v>
      </c>
      <c r="AV70" s="40">
        <v>129.19999999999999</v>
      </c>
      <c r="AX70" s="242" t="s">
        <v>9</v>
      </c>
      <c r="AY70" s="243"/>
      <c r="AZ70" s="244"/>
      <c r="BA70" s="28">
        <v>7</v>
      </c>
      <c r="BB70" s="41">
        <v>0</v>
      </c>
      <c r="BC70" s="39">
        <v>129.19999999999999</v>
      </c>
      <c r="BD70" s="39">
        <v>20.190000000000001</v>
      </c>
      <c r="BE70" s="39">
        <v>64.599999999999994</v>
      </c>
      <c r="BF70" s="39">
        <v>0</v>
      </c>
      <c r="BG70" s="39">
        <v>0</v>
      </c>
      <c r="BH70" s="39">
        <v>201.88</v>
      </c>
      <c r="BI70" s="39">
        <v>318.95999999999998</v>
      </c>
      <c r="BJ70" s="39">
        <v>104.97</v>
      </c>
      <c r="BK70" s="40">
        <v>129.19999999999999</v>
      </c>
      <c r="BM70" s="242" t="s">
        <v>9</v>
      </c>
      <c r="BN70" s="243"/>
      <c r="BO70" s="244"/>
      <c r="BP70" s="28">
        <v>7</v>
      </c>
      <c r="BQ70" s="41">
        <v>0</v>
      </c>
      <c r="BR70" s="39">
        <v>129.19999999999999</v>
      </c>
      <c r="BS70" s="39">
        <v>20.190000000000001</v>
      </c>
      <c r="BT70" s="39">
        <v>64.599999999999994</v>
      </c>
      <c r="BU70" s="39">
        <v>0</v>
      </c>
      <c r="BV70" s="39">
        <v>0</v>
      </c>
      <c r="BW70" s="39">
        <v>201.88</v>
      </c>
      <c r="BX70" s="39">
        <v>318.95999999999998</v>
      </c>
      <c r="BY70" s="39">
        <v>104.97</v>
      </c>
      <c r="BZ70" s="40">
        <v>129.19999999999999</v>
      </c>
      <c r="CB70" s="242" t="s">
        <v>9</v>
      </c>
      <c r="CC70" s="243"/>
      <c r="CD70" s="244"/>
      <c r="CE70" s="28">
        <v>7</v>
      </c>
      <c r="CF70" s="41">
        <v>0</v>
      </c>
      <c r="CG70" s="39">
        <v>129.19999999999999</v>
      </c>
      <c r="CH70" s="39">
        <v>20.190000000000001</v>
      </c>
      <c r="CI70" s="39">
        <v>64.599999999999994</v>
      </c>
      <c r="CJ70" s="39">
        <v>0</v>
      </c>
      <c r="CK70" s="39">
        <v>0</v>
      </c>
      <c r="CL70" s="39">
        <v>201.87</v>
      </c>
      <c r="CM70" s="39">
        <v>318.95999999999998</v>
      </c>
      <c r="CN70" s="39">
        <v>104.97</v>
      </c>
      <c r="CO70" s="40">
        <v>129.19999999999999</v>
      </c>
      <c r="CQ70" s="242" t="s">
        <v>9</v>
      </c>
      <c r="CR70" s="243"/>
      <c r="CS70" s="244"/>
      <c r="CT70" s="28">
        <v>7</v>
      </c>
      <c r="CU70" s="41">
        <v>0</v>
      </c>
      <c r="CV70" s="39">
        <v>129.19999999999999</v>
      </c>
      <c r="CW70" s="39">
        <v>20.190000000000001</v>
      </c>
      <c r="CX70" s="39">
        <v>64.599999999999994</v>
      </c>
      <c r="CY70" s="39">
        <v>0</v>
      </c>
      <c r="CZ70" s="39">
        <v>0</v>
      </c>
      <c r="DA70" s="39">
        <v>201.87</v>
      </c>
      <c r="DB70" s="39">
        <v>318.95999999999998</v>
      </c>
      <c r="DC70" s="39">
        <v>104.97</v>
      </c>
      <c r="DD70" s="40">
        <v>129.19999999999999</v>
      </c>
      <c r="DF70" s="242" t="s">
        <v>9</v>
      </c>
      <c r="DG70" s="243"/>
      <c r="DH70" s="244"/>
      <c r="DI70" s="28">
        <v>7</v>
      </c>
      <c r="DJ70" s="41">
        <v>0</v>
      </c>
      <c r="DK70" s="39">
        <v>129.19999999999999</v>
      </c>
      <c r="DL70" s="39">
        <v>20.190000000000001</v>
      </c>
      <c r="DM70" s="39">
        <v>64.599999999999994</v>
      </c>
      <c r="DN70" s="39">
        <v>0</v>
      </c>
      <c r="DO70" s="39">
        <v>0</v>
      </c>
      <c r="DP70" s="39">
        <v>201.87</v>
      </c>
      <c r="DQ70" s="39">
        <v>318.95999999999998</v>
      </c>
      <c r="DR70" s="39">
        <v>104.98</v>
      </c>
      <c r="DS70" s="40">
        <v>129.19999999999999</v>
      </c>
    </row>
    <row r="71" spans="3:123" ht="20.100000000000001" customHeight="1">
      <c r="C71" s="252"/>
      <c r="E71" s="242" t="s">
        <v>10</v>
      </c>
      <c r="F71" s="243"/>
      <c r="G71" s="244"/>
      <c r="H71" s="28">
        <v>8</v>
      </c>
      <c r="I71" s="41">
        <v>10.77</v>
      </c>
      <c r="J71" s="39">
        <v>50.24</v>
      </c>
      <c r="K71" s="39">
        <v>21.53</v>
      </c>
      <c r="L71" s="39">
        <v>122.02</v>
      </c>
      <c r="M71" s="39">
        <v>0</v>
      </c>
      <c r="N71" s="39">
        <v>30.51</v>
      </c>
      <c r="O71" s="39">
        <v>84.34</v>
      </c>
      <c r="P71" s="39">
        <v>23.33</v>
      </c>
      <c r="Q71" s="39">
        <v>473.73</v>
      </c>
      <c r="R71" s="40">
        <v>152.53</v>
      </c>
      <c r="S71" s="46"/>
      <c r="T71" s="242" t="s">
        <v>10</v>
      </c>
      <c r="U71" s="243"/>
      <c r="V71" s="244"/>
      <c r="W71" s="48">
        <v>8</v>
      </c>
      <c r="X71" s="41">
        <v>8.9700000000000006</v>
      </c>
      <c r="Y71" s="39">
        <v>37.68</v>
      </c>
      <c r="Z71" s="39">
        <v>28.71</v>
      </c>
      <c r="AA71" s="39">
        <v>125.61</v>
      </c>
      <c r="AB71" s="39">
        <v>0</v>
      </c>
      <c r="AC71" s="39">
        <v>25.12</v>
      </c>
      <c r="AD71" s="39">
        <v>82.54</v>
      </c>
      <c r="AE71" s="39">
        <v>25.12</v>
      </c>
      <c r="AF71" s="39">
        <v>486.29</v>
      </c>
      <c r="AG71" s="40">
        <v>148.94</v>
      </c>
      <c r="AI71" s="242" t="s">
        <v>10</v>
      </c>
      <c r="AJ71" s="243"/>
      <c r="AK71" s="244"/>
      <c r="AL71" s="28">
        <v>8</v>
      </c>
      <c r="AM71" s="41">
        <v>0</v>
      </c>
      <c r="AN71" s="39">
        <v>73.569999999999993</v>
      </c>
      <c r="AO71" s="39">
        <v>34.090000000000003</v>
      </c>
      <c r="AP71" s="39">
        <v>118.43</v>
      </c>
      <c r="AQ71" s="39">
        <v>0</v>
      </c>
      <c r="AR71" s="39">
        <v>0</v>
      </c>
      <c r="AS71" s="39">
        <v>93.31</v>
      </c>
      <c r="AT71" s="39">
        <v>0</v>
      </c>
      <c r="AU71" s="39">
        <v>523.98</v>
      </c>
      <c r="AV71" s="40">
        <v>125.61</v>
      </c>
      <c r="AX71" s="242" t="s">
        <v>10</v>
      </c>
      <c r="AY71" s="243"/>
      <c r="AZ71" s="244"/>
      <c r="BA71" s="28">
        <v>8</v>
      </c>
      <c r="BB71" s="41">
        <v>0</v>
      </c>
      <c r="BC71" s="39">
        <v>73.569999999999993</v>
      </c>
      <c r="BD71" s="39">
        <v>34.090000000000003</v>
      </c>
      <c r="BE71" s="39">
        <v>118.43</v>
      </c>
      <c r="BF71" s="39">
        <v>0</v>
      </c>
      <c r="BG71" s="39">
        <v>0</v>
      </c>
      <c r="BH71" s="39">
        <v>93.31</v>
      </c>
      <c r="BI71" s="39">
        <v>0</v>
      </c>
      <c r="BJ71" s="39">
        <v>523.98</v>
      </c>
      <c r="BK71" s="40">
        <v>125.61</v>
      </c>
      <c r="BM71" s="242" t="s">
        <v>10</v>
      </c>
      <c r="BN71" s="243"/>
      <c r="BO71" s="244"/>
      <c r="BP71" s="28">
        <v>8</v>
      </c>
      <c r="BQ71" s="41">
        <v>0</v>
      </c>
      <c r="BR71" s="39">
        <v>73.569999999999993</v>
      </c>
      <c r="BS71" s="39">
        <v>34.090000000000003</v>
      </c>
      <c r="BT71" s="39">
        <v>118.43</v>
      </c>
      <c r="BU71" s="39">
        <v>0</v>
      </c>
      <c r="BV71" s="39">
        <v>0</v>
      </c>
      <c r="BW71" s="39">
        <v>93.31</v>
      </c>
      <c r="BX71" s="39">
        <v>0</v>
      </c>
      <c r="BY71" s="39">
        <v>523.98</v>
      </c>
      <c r="BZ71" s="40">
        <v>125.61</v>
      </c>
      <c r="CB71" s="242" t="s">
        <v>10</v>
      </c>
      <c r="CC71" s="243"/>
      <c r="CD71" s="244"/>
      <c r="CE71" s="28">
        <v>8</v>
      </c>
      <c r="CF71" s="41">
        <v>0</v>
      </c>
      <c r="CG71" s="39">
        <v>73.569999999999993</v>
      </c>
      <c r="CH71" s="39">
        <v>34.090000000000003</v>
      </c>
      <c r="CI71" s="39">
        <v>118.43</v>
      </c>
      <c r="CJ71" s="39">
        <v>0</v>
      </c>
      <c r="CK71" s="39">
        <v>0</v>
      </c>
      <c r="CL71" s="39">
        <v>93.31</v>
      </c>
      <c r="CM71" s="39">
        <v>0</v>
      </c>
      <c r="CN71" s="39">
        <v>523.98</v>
      </c>
      <c r="CO71" s="40">
        <v>125.61</v>
      </c>
      <c r="CQ71" s="242" t="s">
        <v>10</v>
      </c>
      <c r="CR71" s="243"/>
      <c r="CS71" s="244"/>
      <c r="CT71" s="28">
        <v>8</v>
      </c>
      <c r="CU71" s="41">
        <v>0</v>
      </c>
      <c r="CV71" s="39">
        <v>73.569999999999993</v>
      </c>
      <c r="CW71" s="39">
        <v>34.090000000000003</v>
      </c>
      <c r="CX71" s="39">
        <v>118.43</v>
      </c>
      <c r="CY71" s="39">
        <v>0</v>
      </c>
      <c r="CZ71" s="39">
        <v>0</v>
      </c>
      <c r="DA71" s="39">
        <v>93.31</v>
      </c>
      <c r="DB71" s="39">
        <v>0</v>
      </c>
      <c r="DC71" s="39">
        <v>523.98</v>
      </c>
      <c r="DD71" s="40">
        <v>125.61</v>
      </c>
      <c r="DF71" s="242" t="s">
        <v>10</v>
      </c>
      <c r="DG71" s="243"/>
      <c r="DH71" s="244"/>
      <c r="DI71" s="28">
        <v>8</v>
      </c>
      <c r="DJ71" s="41">
        <v>0</v>
      </c>
      <c r="DK71" s="39">
        <v>73.569999999999993</v>
      </c>
      <c r="DL71" s="39">
        <v>34.090000000000003</v>
      </c>
      <c r="DM71" s="39">
        <v>118.43</v>
      </c>
      <c r="DN71" s="39">
        <v>0</v>
      </c>
      <c r="DO71" s="39">
        <v>0</v>
      </c>
      <c r="DP71" s="39">
        <v>93.31</v>
      </c>
      <c r="DQ71" s="39">
        <v>0</v>
      </c>
      <c r="DR71" s="39">
        <v>523.98</v>
      </c>
      <c r="DS71" s="40">
        <v>125.61</v>
      </c>
    </row>
    <row r="72" spans="3:123" ht="20.100000000000001" customHeight="1" thickBot="1">
      <c r="C72" s="253"/>
      <c r="E72" s="239" t="s">
        <v>11</v>
      </c>
      <c r="F72" s="240"/>
      <c r="G72" s="241"/>
      <c r="H72" s="29">
        <v>9</v>
      </c>
      <c r="I72" s="42">
        <v>7.18</v>
      </c>
      <c r="J72" s="43">
        <v>39.479999999999997</v>
      </c>
      <c r="K72" s="43">
        <v>32.299999999999997</v>
      </c>
      <c r="L72" s="43">
        <v>86.13</v>
      </c>
      <c r="M72" s="43">
        <v>7.18</v>
      </c>
      <c r="N72" s="43">
        <v>7.18</v>
      </c>
      <c r="O72" s="43">
        <v>93.31</v>
      </c>
      <c r="P72" s="43">
        <v>28.71</v>
      </c>
      <c r="Q72" s="43">
        <v>53.83</v>
      </c>
      <c r="R72" s="45">
        <v>613.70000000000005</v>
      </c>
      <c r="S72" s="46"/>
      <c r="T72" s="239" t="s">
        <v>11</v>
      </c>
      <c r="U72" s="240"/>
      <c r="V72" s="241"/>
      <c r="W72" s="49">
        <v>9</v>
      </c>
      <c r="X72" s="42">
        <v>7.18</v>
      </c>
      <c r="Y72" s="43">
        <v>39.479999999999997</v>
      </c>
      <c r="Z72" s="43">
        <v>39.479999999999997</v>
      </c>
      <c r="AA72" s="43">
        <v>71.78</v>
      </c>
      <c r="AB72" s="43">
        <v>7.18</v>
      </c>
      <c r="AC72" s="43">
        <v>10.77</v>
      </c>
      <c r="AD72" s="43">
        <v>93.31</v>
      </c>
      <c r="AE72" s="43">
        <v>17.940000000000001</v>
      </c>
      <c r="AF72" s="43">
        <v>53.83</v>
      </c>
      <c r="AG72" s="45">
        <v>628.05999999999995</v>
      </c>
      <c r="AI72" s="239" t="s">
        <v>11</v>
      </c>
      <c r="AJ72" s="240"/>
      <c r="AK72" s="241"/>
      <c r="AL72" s="29">
        <v>9</v>
      </c>
      <c r="AM72" s="42">
        <v>0</v>
      </c>
      <c r="AN72" s="43">
        <v>43.07</v>
      </c>
      <c r="AO72" s="43">
        <v>7.18</v>
      </c>
      <c r="AP72" s="43">
        <v>71.78</v>
      </c>
      <c r="AQ72" s="43">
        <v>0</v>
      </c>
      <c r="AR72" s="43">
        <v>0</v>
      </c>
      <c r="AS72" s="43">
        <v>17.940000000000001</v>
      </c>
      <c r="AT72" s="43">
        <v>0</v>
      </c>
      <c r="AU72" s="43">
        <v>14.36</v>
      </c>
      <c r="AV72" s="45">
        <v>814.68</v>
      </c>
      <c r="AX72" s="239" t="s">
        <v>11</v>
      </c>
      <c r="AY72" s="240"/>
      <c r="AZ72" s="241"/>
      <c r="BA72" s="29">
        <v>9</v>
      </c>
      <c r="BB72" s="42">
        <v>0</v>
      </c>
      <c r="BC72" s="43">
        <v>43.07</v>
      </c>
      <c r="BD72" s="43">
        <v>7.18</v>
      </c>
      <c r="BE72" s="43">
        <v>71.78</v>
      </c>
      <c r="BF72" s="43">
        <v>0</v>
      </c>
      <c r="BG72" s="43">
        <v>0</v>
      </c>
      <c r="BH72" s="43">
        <v>17.940000000000001</v>
      </c>
      <c r="BI72" s="43">
        <v>0</v>
      </c>
      <c r="BJ72" s="43">
        <v>14.36</v>
      </c>
      <c r="BK72" s="45">
        <v>814.68</v>
      </c>
      <c r="BM72" s="239" t="s">
        <v>11</v>
      </c>
      <c r="BN72" s="240"/>
      <c r="BO72" s="241"/>
      <c r="BP72" s="29">
        <v>9</v>
      </c>
      <c r="BQ72" s="42">
        <v>0</v>
      </c>
      <c r="BR72" s="43">
        <v>43.07</v>
      </c>
      <c r="BS72" s="43">
        <v>7.18</v>
      </c>
      <c r="BT72" s="43">
        <v>71.78</v>
      </c>
      <c r="BU72" s="43">
        <v>0</v>
      </c>
      <c r="BV72" s="43">
        <v>0</v>
      </c>
      <c r="BW72" s="43">
        <v>17.940000000000001</v>
      </c>
      <c r="BX72" s="43">
        <v>0</v>
      </c>
      <c r="BY72" s="43">
        <v>14.36</v>
      </c>
      <c r="BZ72" s="45">
        <v>814.68</v>
      </c>
      <c r="CB72" s="239" t="s">
        <v>11</v>
      </c>
      <c r="CC72" s="240"/>
      <c r="CD72" s="241"/>
      <c r="CE72" s="29">
        <v>9</v>
      </c>
      <c r="CF72" s="42">
        <v>0</v>
      </c>
      <c r="CG72" s="43">
        <v>43.07</v>
      </c>
      <c r="CH72" s="43">
        <v>7.18</v>
      </c>
      <c r="CI72" s="43">
        <v>71.78</v>
      </c>
      <c r="CJ72" s="43">
        <v>0</v>
      </c>
      <c r="CK72" s="43">
        <v>0</v>
      </c>
      <c r="CL72" s="43">
        <v>17.940000000000001</v>
      </c>
      <c r="CM72" s="43">
        <v>0</v>
      </c>
      <c r="CN72" s="43">
        <v>14.36</v>
      </c>
      <c r="CO72" s="45">
        <v>814.68</v>
      </c>
      <c r="CQ72" s="239" t="s">
        <v>11</v>
      </c>
      <c r="CR72" s="240"/>
      <c r="CS72" s="241"/>
      <c r="CT72" s="29">
        <v>9</v>
      </c>
      <c r="CU72" s="42">
        <v>0</v>
      </c>
      <c r="CV72" s="43">
        <v>43.07</v>
      </c>
      <c r="CW72" s="43">
        <v>7.18</v>
      </c>
      <c r="CX72" s="43">
        <v>71.78</v>
      </c>
      <c r="CY72" s="43">
        <v>0</v>
      </c>
      <c r="CZ72" s="43">
        <v>0</v>
      </c>
      <c r="DA72" s="43">
        <v>17.940000000000001</v>
      </c>
      <c r="DB72" s="43">
        <v>0</v>
      </c>
      <c r="DC72" s="43">
        <v>14.36</v>
      </c>
      <c r="DD72" s="45">
        <v>814.68</v>
      </c>
      <c r="DF72" s="239" t="s">
        <v>11</v>
      </c>
      <c r="DG72" s="240"/>
      <c r="DH72" s="241"/>
      <c r="DI72" s="29">
        <v>9</v>
      </c>
      <c r="DJ72" s="42">
        <v>0</v>
      </c>
      <c r="DK72" s="43">
        <v>43.07</v>
      </c>
      <c r="DL72" s="43">
        <v>7.18</v>
      </c>
      <c r="DM72" s="43">
        <v>71.78</v>
      </c>
      <c r="DN72" s="43">
        <v>0</v>
      </c>
      <c r="DO72" s="43">
        <v>0</v>
      </c>
      <c r="DP72" s="43">
        <v>17.940000000000001</v>
      </c>
      <c r="DQ72" s="43">
        <v>0</v>
      </c>
      <c r="DR72" s="43">
        <v>14.36</v>
      </c>
      <c r="DS72" s="45">
        <v>814.68</v>
      </c>
    </row>
    <row r="73" spans="3:123" ht="15.75" thickBot="1"/>
    <row r="74" spans="3:123" ht="137.25" thickBot="1">
      <c r="C74" s="251" t="s">
        <v>40</v>
      </c>
      <c r="E74" s="263"/>
      <c r="F74" s="264"/>
      <c r="G74" s="264"/>
      <c r="H74" s="265"/>
      <c r="I74" s="30" t="s">
        <v>2</v>
      </c>
      <c r="J74" s="31" t="s">
        <v>3</v>
      </c>
      <c r="K74" s="31" t="s">
        <v>4</v>
      </c>
      <c r="L74" s="31" t="s">
        <v>5</v>
      </c>
      <c r="M74" s="31" t="s">
        <v>6</v>
      </c>
      <c r="N74" s="31" t="s">
        <v>7</v>
      </c>
      <c r="O74" s="31" t="s">
        <v>8</v>
      </c>
      <c r="P74" s="31" t="s">
        <v>9</v>
      </c>
      <c r="Q74" s="31" t="s">
        <v>10</v>
      </c>
      <c r="R74" s="32" t="s">
        <v>11</v>
      </c>
      <c r="T74" s="3"/>
      <c r="U74" s="25"/>
      <c r="V74" s="25"/>
      <c r="W74" s="26"/>
      <c r="X74" s="30" t="s">
        <v>2</v>
      </c>
      <c r="Y74" s="31" t="s">
        <v>3</v>
      </c>
      <c r="Z74" s="31" t="s">
        <v>4</v>
      </c>
      <c r="AA74" s="31" t="s">
        <v>5</v>
      </c>
      <c r="AB74" s="31" t="s">
        <v>6</v>
      </c>
      <c r="AC74" s="31" t="s">
        <v>7</v>
      </c>
      <c r="AD74" s="31" t="s">
        <v>8</v>
      </c>
      <c r="AE74" s="31" t="s">
        <v>9</v>
      </c>
      <c r="AF74" s="31" t="s">
        <v>10</v>
      </c>
      <c r="AG74" s="32" t="s">
        <v>11</v>
      </c>
      <c r="AI74" s="3"/>
      <c r="AJ74" s="25"/>
      <c r="AK74" s="25"/>
      <c r="AL74" s="26"/>
      <c r="AM74" s="30" t="s">
        <v>2</v>
      </c>
      <c r="AN74" s="31" t="s">
        <v>3</v>
      </c>
      <c r="AO74" s="31" t="s">
        <v>4</v>
      </c>
      <c r="AP74" s="31" t="s">
        <v>5</v>
      </c>
      <c r="AQ74" s="31" t="s">
        <v>6</v>
      </c>
      <c r="AR74" s="31" t="s">
        <v>7</v>
      </c>
      <c r="AS74" s="31" t="s">
        <v>8</v>
      </c>
      <c r="AT74" s="31" t="s">
        <v>9</v>
      </c>
      <c r="AU74" s="31" t="s">
        <v>10</v>
      </c>
      <c r="AV74" s="32" t="s">
        <v>11</v>
      </c>
      <c r="AX74" s="3"/>
      <c r="AY74" s="25"/>
      <c r="AZ74" s="25"/>
      <c r="BA74" s="26"/>
      <c r="BB74" s="30" t="s">
        <v>2</v>
      </c>
      <c r="BC74" s="31" t="s">
        <v>3</v>
      </c>
      <c r="BD74" s="31" t="s">
        <v>4</v>
      </c>
      <c r="BE74" s="31" t="s">
        <v>5</v>
      </c>
      <c r="BF74" s="31" t="s">
        <v>6</v>
      </c>
      <c r="BG74" s="31" t="s">
        <v>7</v>
      </c>
      <c r="BH74" s="31" t="s">
        <v>8</v>
      </c>
      <c r="BI74" s="31" t="s">
        <v>9</v>
      </c>
      <c r="BJ74" s="31" t="s">
        <v>10</v>
      </c>
      <c r="BK74" s="32" t="s">
        <v>11</v>
      </c>
      <c r="BM74" s="3"/>
      <c r="BN74" s="25"/>
      <c r="BO74" s="25"/>
      <c r="BP74" s="26"/>
      <c r="BQ74" s="30" t="s">
        <v>2</v>
      </c>
      <c r="BR74" s="31" t="s">
        <v>3</v>
      </c>
      <c r="BS74" s="31" t="s">
        <v>4</v>
      </c>
      <c r="BT74" s="31" t="s">
        <v>5</v>
      </c>
      <c r="BU74" s="31" t="s">
        <v>6</v>
      </c>
      <c r="BV74" s="31" t="s">
        <v>7</v>
      </c>
      <c r="BW74" s="31" t="s">
        <v>8</v>
      </c>
      <c r="BX74" s="31" t="s">
        <v>9</v>
      </c>
      <c r="BY74" s="31" t="s">
        <v>10</v>
      </c>
      <c r="BZ74" s="32" t="s">
        <v>11</v>
      </c>
      <c r="CB74" s="3"/>
      <c r="CC74" s="25"/>
      <c r="CD74" s="25"/>
      <c r="CE74" s="26"/>
      <c r="CF74" s="30" t="s">
        <v>2</v>
      </c>
      <c r="CG74" s="31" t="s">
        <v>3</v>
      </c>
      <c r="CH74" s="31" t="s">
        <v>4</v>
      </c>
      <c r="CI74" s="31" t="s">
        <v>5</v>
      </c>
      <c r="CJ74" s="31" t="s">
        <v>6</v>
      </c>
      <c r="CK74" s="31" t="s">
        <v>7</v>
      </c>
      <c r="CL74" s="31" t="s">
        <v>8</v>
      </c>
      <c r="CM74" s="31" t="s">
        <v>9</v>
      </c>
      <c r="CN74" s="31" t="s">
        <v>10</v>
      </c>
      <c r="CO74" s="32" t="s">
        <v>11</v>
      </c>
      <c r="CQ74" s="3"/>
      <c r="CR74" s="25"/>
      <c r="CS74" s="25"/>
      <c r="CT74" s="26"/>
      <c r="CU74" s="30" t="s">
        <v>2</v>
      </c>
      <c r="CV74" s="31" t="s">
        <v>3</v>
      </c>
      <c r="CW74" s="31" t="s">
        <v>4</v>
      </c>
      <c r="CX74" s="31" t="s">
        <v>5</v>
      </c>
      <c r="CY74" s="31" t="s">
        <v>6</v>
      </c>
      <c r="CZ74" s="31" t="s">
        <v>7</v>
      </c>
      <c r="DA74" s="31" t="s">
        <v>8</v>
      </c>
      <c r="DB74" s="31" t="s">
        <v>9</v>
      </c>
      <c r="DC74" s="31" t="s">
        <v>10</v>
      </c>
      <c r="DD74" s="32" t="s">
        <v>11</v>
      </c>
      <c r="DF74" s="3"/>
      <c r="DG74" s="25"/>
      <c r="DH74" s="25"/>
      <c r="DI74" s="26"/>
      <c r="DJ74" s="30" t="s">
        <v>2</v>
      </c>
      <c r="DK74" s="31" t="s">
        <v>3</v>
      </c>
      <c r="DL74" s="31" t="s">
        <v>4</v>
      </c>
      <c r="DM74" s="31" t="s">
        <v>5</v>
      </c>
      <c r="DN74" s="31" t="s">
        <v>6</v>
      </c>
      <c r="DO74" s="31" t="s">
        <v>7</v>
      </c>
      <c r="DP74" s="31" t="s">
        <v>8</v>
      </c>
      <c r="DQ74" s="31" t="s">
        <v>9</v>
      </c>
      <c r="DR74" s="31" t="s">
        <v>10</v>
      </c>
      <c r="DS74" s="32" t="s">
        <v>11</v>
      </c>
    </row>
    <row r="75" spans="3:123" ht="15.75" thickBot="1">
      <c r="C75" s="252"/>
      <c r="E75" s="245"/>
      <c r="F75" s="246"/>
      <c r="G75" s="246"/>
      <c r="H75" s="247"/>
      <c r="I75" s="33">
        <v>0</v>
      </c>
      <c r="J75" s="34">
        <v>1</v>
      </c>
      <c r="K75" s="34">
        <v>2</v>
      </c>
      <c r="L75" s="34">
        <v>3</v>
      </c>
      <c r="M75" s="34">
        <v>4</v>
      </c>
      <c r="N75" s="34">
        <v>5</v>
      </c>
      <c r="O75" s="34">
        <v>6</v>
      </c>
      <c r="P75" s="34">
        <v>7</v>
      </c>
      <c r="Q75" s="34">
        <v>8</v>
      </c>
      <c r="R75" s="35">
        <v>9</v>
      </c>
      <c r="T75" s="245"/>
      <c r="U75" s="246"/>
      <c r="V75" s="246"/>
      <c r="W75" s="247"/>
      <c r="X75" s="33">
        <v>0</v>
      </c>
      <c r="Y75" s="34">
        <v>1</v>
      </c>
      <c r="Z75" s="34">
        <v>2</v>
      </c>
      <c r="AA75" s="34">
        <v>3</v>
      </c>
      <c r="AB75" s="34">
        <v>4</v>
      </c>
      <c r="AC75" s="34">
        <v>5</v>
      </c>
      <c r="AD75" s="34">
        <v>6</v>
      </c>
      <c r="AE75" s="34">
        <v>7</v>
      </c>
      <c r="AF75" s="34">
        <v>8</v>
      </c>
      <c r="AG75" s="35">
        <v>9</v>
      </c>
      <c r="AI75" s="245"/>
      <c r="AJ75" s="246"/>
      <c r="AK75" s="246"/>
      <c r="AL75" s="247"/>
      <c r="AM75" s="33">
        <v>0</v>
      </c>
      <c r="AN75" s="34">
        <v>1</v>
      </c>
      <c r="AO75" s="34">
        <v>2</v>
      </c>
      <c r="AP75" s="34">
        <v>3</v>
      </c>
      <c r="AQ75" s="34">
        <v>4</v>
      </c>
      <c r="AR75" s="34">
        <v>5</v>
      </c>
      <c r="AS75" s="34">
        <v>6</v>
      </c>
      <c r="AT75" s="34">
        <v>7</v>
      </c>
      <c r="AU75" s="34">
        <v>8</v>
      </c>
      <c r="AV75" s="35">
        <v>9</v>
      </c>
      <c r="AX75" s="245"/>
      <c r="AY75" s="246"/>
      <c r="AZ75" s="246"/>
      <c r="BA75" s="247"/>
      <c r="BB75" s="33">
        <v>0</v>
      </c>
      <c r="BC75" s="34">
        <v>1</v>
      </c>
      <c r="BD75" s="34">
        <v>2</v>
      </c>
      <c r="BE75" s="34">
        <v>3</v>
      </c>
      <c r="BF75" s="34">
        <v>4</v>
      </c>
      <c r="BG75" s="34">
        <v>5</v>
      </c>
      <c r="BH75" s="34">
        <v>6</v>
      </c>
      <c r="BI75" s="34">
        <v>7</v>
      </c>
      <c r="BJ75" s="34">
        <v>8</v>
      </c>
      <c r="BK75" s="35">
        <v>9</v>
      </c>
      <c r="BM75" s="245"/>
      <c r="BN75" s="246"/>
      <c r="BO75" s="246"/>
      <c r="BP75" s="247"/>
      <c r="BQ75" s="33">
        <v>0</v>
      </c>
      <c r="BR75" s="34">
        <v>1</v>
      </c>
      <c r="BS75" s="34">
        <v>2</v>
      </c>
      <c r="BT75" s="34">
        <v>3</v>
      </c>
      <c r="BU75" s="34">
        <v>4</v>
      </c>
      <c r="BV75" s="34">
        <v>5</v>
      </c>
      <c r="BW75" s="34">
        <v>6</v>
      </c>
      <c r="BX75" s="34">
        <v>7</v>
      </c>
      <c r="BY75" s="34">
        <v>8</v>
      </c>
      <c r="BZ75" s="35">
        <v>9</v>
      </c>
      <c r="CB75" s="245"/>
      <c r="CC75" s="246"/>
      <c r="CD75" s="246"/>
      <c r="CE75" s="247"/>
      <c r="CF75" s="33">
        <v>0</v>
      </c>
      <c r="CG75" s="34">
        <v>1</v>
      </c>
      <c r="CH75" s="34">
        <v>2</v>
      </c>
      <c r="CI75" s="34">
        <v>3</v>
      </c>
      <c r="CJ75" s="34">
        <v>4</v>
      </c>
      <c r="CK75" s="34">
        <v>5</v>
      </c>
      <c r="CL75" s="34">
        <v>6</v>
      </c>
      <c r="CM75" s="34">
        <v>7</v>
      </c>
      <c r="CN75" s="34">
        <v>8</v>
      </c>
      <c r="CO75" s="35">
        <v>9</v>
      </c>
      <c r="CQ75" s="245"/>
      <c r="CR75" s="246"/>
      <c r="CS75" s="246"/>
      <c r="CT75" s="247"/>
      <c r="CU75" s="33">
        <v>0</v>
      </c>
      <c r="CV75" s="34">
        <v>1</v>
      </c>
      <c r="CW75" s="34">
        <v>2</v>
      </c>
      <c r="CX75" s="34">
        <v>3</v>
      </c>
      <c r="CY75" s="34">
        <v>4</v>
      </c>
      <c r="CZ75" s="34">
        <v>5</v>
      </c>
      <c r="DA75" s="34">
        <v>6</v>
      </c>
      <c r="DB75" s="34">
        <v>7</v>
      </c>
      <c r="DC75" s="34">
        <v>8</v>
      </c>
      <c r="DD75" s="35">
        <v>9</v>
      </c>
      <c r="DF75" s="245"/>
      <c r="DG75" s="246"/>
      <c r="DH75" s="246"/>
      <c r="DI75" s="247"/>
      <c r="DJ75" s="33">
        <v>0</v>
      </c>
      <c r="DK75" s="34">
        <v>1</v>
      </c>
      <c r="DL75" s="34">
        <v>2</v>
      </c>
      <c r="DM75" s="34">
        <v>3</v>
      </c>
      <c r="DN75" s="34">
        <v>4</v>
      </c>
      <c r="DO75" s="34">
        <v>5</v>
      </c>
      <c r="DP75" s="34">
        <v>6</v>
      </c>
      <c r="DQ75" s="34">
        <v>7</v>
      </c>
      <c r="DR75" s="34">
        <v>8</v>
      </c>
      <c r="DS75" s="35">
        <v>9</v>
      </c>
    </row>
    <row r="76" spans="3:123" ht="20.100000000000001" customHeight="1">
      <c r="C76" s="252"/>
      <c r="E76" s="248" t="s">
        <v>2</v>
      </c>
      <c r="F76" s="249"/>
      <c r="G76" s="250"/>
      <c r="H76" s="27">
        <v>0</v>
      </c>
      <c r="I76" s="37">
        <v>369.14</v>
      </c>
      <c r="J76" s="38">
        <v>332.23</v>
      </c>
      <c r="K76" s="38">
        <v>147.66</v>
      </c>
      <c r="L76" s="38">
        <v>78.44</v>
      </c>
      <c r="M76" s="38">
        <v>9.23</v>
      </c>
      <c r="N76" s="38">
        <v>0</v>
      </c>
      <c r="O76" s="38">
        <v>4.6100000000000003</v>
      </c>
      <c r="P76" s="38">
        <v>4.6100000000000003</v>
      </c>
      <c r="Q76" s="38">
        <v>4.6100000000000003</v>
      </c>
      <c r="R76" s="44">
        <v>18.46</v>
      </c>
      <c r="S76" s="46"/>
      <c r="T76" s="248" t="s">
        <v>2</v>
      </c>
      <c r="U76" s="249"/>
      <c r="V76" s="250"/>
      <c r="W76" s="47">
        <v>0</v>
      </c>
      <c r="X76" s="37">
        <v>369.14</v>
      </c>
      <c r="Y76" s="38">
        <v>332.23</v>
      </c>
      <c r="Z76" s="38">
        <v>147.66</v>
      </c>
      <c r="AA76" s="38">
        <v>78.44</v>
      </c>
      <c r="AB76" s="38">
        <v>9.23</v>
      </c>
      <c r="AC76" s="38">
        <v>0</v>
      </c>
      <c r="AD76" s="38">
        <v>4.6100000000000003</v>
      </c>
      <c r="AE76" s="38">
        <v>4.6100000000000003</v>
      </c>
      <c r="AF76" s="38">
        <v>4.6100000000000003</v>
      </c>
      <c r="AG76" s="44">
        <v>18.46</v>
      </c>
      <c r="AI76" s="248" t="s">
        <v>2</v>
      </c>
      <c r="AJ76" s="249"/>
      <c r="AK76" s="250"/>
      <c r="AL76" s="27">
        <v>0</v>
      </c>
      <c r="AM76" s="37">
        <v>438.36</v>
      </c>
      <c r="AN76" s="38">
        <v>419.9</v>
      </c>
      <c r="AO76" s="38">
        <v>36.909999999999997</v>
      </c>
      <c r="AP76" s="38">
        <v>64.599999999999994</v>
      </c>
      <c r="AQ76" s="38">
        <v>0</v>
      </c>
      <c r="AR76" s="38">
        <v>0</v>
      </c>
      <c r="AS76" s="38">
        <v>0</v>
      </c>
      <c r="AT76" s="38">
        <v>0</v>
      </c>
      <c r="AU76" s="38">
        <v>4.6100000000000003</v>
      </c>
      <c r="AV76" s="44">
        <v>4.6100000000000003</v>
      </c>
      <c r="AX76" s="248" t="s">
        <v>2</v>
      </c>
      <c r="AY76" s="249"/>
      <c r="AZ76" s="250"/>
      <c r="BA76" s="27">
        <v>0</v>
      </c>
      <c r="BB76" s="37">
        <v>438.36</v>
      </c>
      <c r="BC76" s="38">
        <v>419.9</v>
      </c>
      <c r="BD76" s="38">
        <v>36.909999999999997</v>
      </c>
      <c r="BE76" s="38">
        <v>64.599999999999994</v>
      </c>
      <c r="BF76" s="38">
        <v>0</v>
      </c>
      <c r="BG76" s="38">
        <v>0</v>
      </c>
      <c r="BH76" s="38">
        <v>0</v>
      </c>
      <c r="BI76" s="38">
        <v>0</v>
      </c>
      <c r="BJ76" s="38">
        <v>4.6100000000000003</v>
      </c>
      <c r="BK76" s="44">
        <v>4.6100000000000003</v>
      </c>
      <c r="BM76" s="248" t="s">
        <v>2</v>
      </c>
      <c r="BN76" s="249"/>
      <c r="BO76" s="250"/>
      <c r="BP76" s="27">
        <v>0</v>
      </c>
      <c r="BQ76" s="37">
        <v>438.36</v>
      </c>
      <c r="BR76" s="38">
        <v>419.9</v>
      </c>
      <c r="BS76" s="38">
        <v>36.909999999999997</v>
      </c>
      <c r="BT76" s="38">
        <v>64.599999999999994</v>
      </c>
      <c r="BU76" s="38">
        <v>0</v>
      </c>
      <c r="BV76" s="38">
        <v>0</v>
      </c>
      <c r="BW76" s="38">
        <v>0</v>
      </c>
      <c r="BX76" s="38">
        <v>0</v>
      </c>
      <c r="BY76" s="38">
        <v>4.6100000000000003</v>
      </c>
      <c r="BZ76" s="44">
        <v>4.6100000000000003</v>
      </c>
      <c r="CB76" s="248" t="s">
        <v>2</v>
      </c>
      <c r="CC76" s="249"/>
      <c r="CD76" s="250"/>
      <c r="CE76" s="27">
        <v>0</v>
      </c>
      <c r="CF76" s="37">
        <v>438.36</v>
      </c>
      <c r="CG76" s="38">
        <v>419.9</v>
      </c>
      <c r="CH76" s="38">
        <v>36.909999999999997</v>
      </c>
      <c r="CI76" s="38">
        <v>64.599999999999994</v>
      </c>
      <c r="CJ76" s="38">
        <v>0</v>
      </c>
      <c r="CK76" s="38">
        <v>0</v>
      </c>
      <c r="CL76" s="38">
        <v>0</v>
      </c>
      <c r="CM76" s="38">
        <v>0</v>
      </c>
      <c r="CN76" s="38">
        <v>4.6100000000000003</v>
      </c>
      <c r="CO76" s="44">
        <v>4.6100000000000003</v>
      </c>
      <c r="CQ76" s="248" t="s">
        <v>2</v>
      </c>
      <c r="CR76" s="249"/>
      <c r="CS76" s="250"/>
      <c r="CT76" s="27">
        <v>0</v>
      </c>
      <c r="CU76" s="37">
        <v>438.36</v>
      </c>
      <c r="CV76" s="38">
        <v>419.9</v>
      </c>
      <c r="CW76" s="38">
        <v>36.909999999999997</v>
      </c>
      <c r="CX76" s="38">
        <v>64.599999999999994</v>
      </c>
      <c r="CY76" s="38">
        <v>0</v>
      </c>
      <c r="CZ76" s="38">
        <v>0</v>
      </c>
      <c r="DA76" s="38">
        <v>0</v>
      </c>
      <c r="DB76" s="38">
        <v>0</v>
      </c>
      <c r="DC76" s="38">
        <v>4.6100000000000003</v>
      </c>
      <c r="DD76" s="44">
        <v>4.6100000000000003</v>
      </c>
      <c r="DF76" s="248" t="s">
        <v>2</v>
      </c>
      <c r="DG76" s="249"/>
      <c r="DH76" s="250"/>
      <c r="DI76" s="27">
        <v>0</v>
      </c>
      <c r="DJ76" s="37">
        <v>438.36</v>
      </c>
      <c r="DK76" s="38">
        <v>419.9</v>
      </c>
      <c r="DL76" s="38">
        <v>36.909999999999997</v>
      </c>
      <c r="DM76" s="38">
        <v>64.599999999999994</v>
      </c>
      <c r="DN76" s="38">
        <v>0</v>
      </c>
      <c r="DO76" s="38">
        <v>0</v>
      </c>
      <c r="DP76" s="38">
        <v>0</v>
      </c>
      <c r="DQ76" s="38">
        <v>0</v>
      </c>
      <c r="DR76" s="38">
        <v>4.6100000000000003</v>
      </c>
      <c r="DS76" s="44">
        <v>4.6100000000000003</v>
      </c>
    </row>
    <row r="77" spans="3:123" ht="20.100000000000001" customHeight="1">
      <c r="C77" s="252"/>
      <c r="E77" s="242" t="s">
        <v>3</v>
      </c>
      <c r="F77" s="243"/>
      <c r="G77" s="244"/>
      <c r="H77" s="28">
        <v>1</v>
      </c>
      <c r="I77" s="41">
        <v>74.2</v>
      </c>
      <c r="J77" s="39">
        <v>532.08000000000004</v>
      </c>
      <c r="K77" s="39">
        <v>179.4</v>
      </c>
      <c r="L77" s="39">
        <v>139.24</v>
      </c>
      <c r="M77" s="39">
        <v>4.3600000000000003</v>
      </c>
      <c r="N77" s="39">
        <v>0.44</v>
      </c>
      <c r="O77" s="39">
        <v>9.6</v>
      </c>
      <c r="P77" s="39">
        <v>6.55</v>
      </c>
      <c r="Q77" s="39">
        <v>6.98</v>
      </c>
      <c r="R77" s="40">
        <v>16.149999999999999</v>
      </c>
      <c r="S77" s="46"/>
      <c r="T77" s="242" t="s">
        <v>3</v>
      </c>
      <c r="U77" s="243"/>
      <c r="V77" s="244"/>
      <c r="W77" s="48">
        <v>1</v>
      </c>
      <c r="X77" s="41">
        <v>74.2</v>
      </c>
      <c r="Y77" s="39">
        <v>532.08000000000004</v>
      </c>
      <c r="Z77" s="39">
        <v>179.4</v>
      </c>
      <c r="AA77" s="39">
        <v>139.24</v>
      </c>
      <c r="AB77" s="39">
        <v>4.3600000000000003</v>
      </c>
      <c r="AC77" s="39">
        <v>0.44</v>
      </c>
      <c r="AD77" s="39">
        <v>9.6</v>
      </c>
      <c r="AE77" s="39">
        <v>6.55</v>
      </c>
      <c r="AF77" s="39">
        <v>6.98</v>
      </c>
      <c r="AG77" s="40">
        <v>16.149999999999999</v>
      </c>
      <c r="AI77" s="242" t="s">
        <v>3</v>
      </c>
      <c r="AJ77" s="243"/>
      <c r="AK77" s="244"/>
      <c r="AL77" s="28">
        <v>1</v>
      </c>
      <c r="AM77" s="41">
        <v>52.81</v>
      </c>
      <c r="AN77" s="39">
        <v>571.79999999999995</v>
      </c>
      <c r="AO77" s="39">
        <v>134.87</v>
      </c>
      <c r="AP77" s="39">
        <v>164.56</v>
      </c>
      <c r="AQ77" s="39">
        <v>4.3600000000000003</v>
      </c>
      <c r="AR77" s="39">
        <v>0</v>
      </c>
      <c r="AS77" s="39">
        <v>20.079999999999998</v>
      </c>
      <c r="AT77" s="39">
        <v>4.3600000000000003</v>
      </c>
      <c r="AU77" s="39">
        <v>0.44</v>
      </c>
      <c r="AV77" s="40">
        <v>15.71</v>
      </c>
      <c r="AX77" s="242" t="s">
        <v>3</v>
      </c>
      <c r="AY77" s="243"/>
      <c r="AZ77" s="244"/>
      <c r="BA77" s="28">
        <v>1</v>
      </c>
      <c r="BB77" s="41">
        <v>52.81</v>
      </c>
      <c r="BC77" s="39">
        <v>571.79999999999995</v>
      </c>
      <c r="BD77" s="39">
        <v>134.87</v>
      </c>
      <c r="BE77" s="39">
        <v>164.56</v>
      </c>
      <c r="BF77" s="39">
        <v>4.3600000000000003</v>
      </c>
      <c r="BG77" s="39">
        <v>0</v>
      </c>
      <c r="BH77" s="39">
        <v>20.079999999999998</v>
      </c>
      <c r="BI77" s="39">
        <v>4.3600000000000003</v>
      </c>
      <c r="BJ77" s="39">
        <v>0.44</v>
      </c>
      <c r="BK77" s="40">
        <v>15.71</v>
      </c>
      <c r="BM77" s="242" t="s">
        <v>3</v>
      </c>
      <c r="BN77" s="243"/>
      <c r="BO77" s="244"/>
      <c r="BP77" s="28">
        <v>1</v>
      </c>
      <c r="BQ77" s="41">
        <v>52.81</v>
      </c>
      <c r="BR77" s="39">
        <v>571.79999999999995</v>
      </c>
      <c r="BS77" s="39">
        <v>134.87</v>
      </c>
      <c r="BT77" s="39">
        <v>164.56</v>
      </c>
      <c r="BU77" s="39">
        <v>4.3600000000000003</v>
      </c>
      <c r="BV77" s="39">
        <v>0</v>
      </c>
      <c r="BW77" s="39">
        <v>20.079999999999998</v>
      </c>
      <c r="BX77" s="39">
        <v>4.3600000000000003</v>
      </c>
      <c r="BY77" s="39">
        <v>0.44</v>
      </c>
      <c r="BZ77" s="40">
        <v>15.71</v>
      </c>
      <c r="CB77" s="242" t="s">
        <v>3</v>
      </c>
      <c r="CC77" s="243"/>
      <c r="CD77" s="244"/>
      <c r="CE77" s="28">
        <v>1</v>
      </c>
      <c r="CF77" s="41">
        <v>52.81</v>
      </c>
      <c r="CG77" s="39">
        <v>571.79999999999995</v>
      </c>
      <c r="CH77" s="39">
        <v>134.87</v>
      </c>
      <c r="CI77" s="39">
        <v>164.56</v>
      </c>
      <c r="CJ77" s="39">
        <v>4.3600000000000003</v>
      </c>
      <c r="CK77" s="39">
        <v>0</v>
      </c>
      <c r="CL77" s="39">
        <v>20.079999999999998</v>
      </c>
      <c r="CM77" s="39">
        <v>4.3600000000000003</v>
      </c>
      <c r="CN77" s="39">
        <v>0.44</v>
      </c>
      <c r="CO77" s="40">
        <v>15.71</v>
      </c>
      <c r="CQ77" s="242" t="s">
        <v>3</v>
      </c>
      <c r="CR77" s="243"/>
      <c r="CS77" s="244"/>
      <c r="CT77" s="28">
        <v>1</v>
      </c>
      <c r="CU77" s="41">
        <v>52.81</v>
      </c>
      <c r="CV77" s="39">
        <v>571.79999999999995</v>
      </c>
      <c r="CW77" s="39">
        <v>134.87</v>
      </c>
      <c r="CX77" s="39">
        <v>164.56</v>
      </c>
      <c r="CY77" s="39">
        <v>4.3600000000000003</v>
      </c>
      <c r="CZ77" s="39">
        <v>0</v>
      </c>
      <c r="DA77" s="39">
        <v>20.079999999999998</v>
      </c>
      <c r="DB77" s="39">
        <v>4.3600000000000003</v>
      </c>
      <c r="DC77" s="39">
        <v>0.44</v>
      </c>
      <c r="DD77" s="40">
        <v>15.71</v>
      </c>
      <c r="DF77" s="242" t="s">
        <v>3</v>
      </c>
      <c r="DG77" s="243"/>
      <c r="DH77" s="244"/>
      <c r="DI77" s="28">
        <v>1</v>
      </c>
      <c r="DJ77" s="41">
        <v>52.81</v>
      </c>
      <c r="DK77" s="39">
        <v>571.79999999999995</v>
      </c>
      <c r="DL77" s="39">
        <v>134.87</v>
      </c>
      <c r="DM77" s="39">
        <v>164.56</v>
      </c>
      <c r="DN77" s="39">
        <v>4.3600000000000003</v>
      </c>
      <c r="DO77" s="39">
        <v>0</v>
      </c>
      <c r="DP77" s="39">
        <v>20.079999999999998</v>
      </c>
      <c r="DQ77" s="39">
        <v>4.3600000000000003</v>
      </c>
      <c r="DR77" s="39">
        <v>0.44</v>
      </c>
      <c r="DS77" s="40">
        <v>15.71</v>
      </c>
    </row>
    <row r="78" spans="3:123" ht="20.100000000000001" customHeight="1">
      <c r="C78" s="252"/>
      <c r="E78" s="242" t="s">
        <v>4</v>
      </c>
      <c r="F78" s="243"/>
      <c r="G78" s="244"/>
      <c r="H78" s="28">
        <v>2</v>
      </c>
      <c r="I78" s="41">
        <v>30.58</v>
      </c>
      <c r="J78" s="39">
        <v>293.70999999999998</v>
      </c>
      <c r="K78" s="39">
        <v>415.59</v>
      </c>
      <c r="L78" s="39">
        <v>166.24</v>
      </c>
      <c r="M78" s="39">
        <v>0</v>
      </c>
      <c r="N78" s="39">
        <v>0.43</v>
      </c>
      <c r="O78" s="39">
        <v>24.98</v>
      </c>
      <c r="P78" s="39">
        <v>8.61</v>
      </c>
      <c r="Q78" s="39">
        <v>2.58</v>
      </c>
      <c r="R78" s="40">
        <v>26.27</v>
      </c>
      <c r="S78" s="46"/>
      <c r="T78" s="242" t="s">
        <v>4</v>
      </c>
      <c r="U78" s="243"/>
      <c r="V78" s="244"/>
      <c r="W78" s="48">
        <v>2</v>
      </c>
      <c r="X78" s="41">
        <v>30.58</v>
      </c>
      <c r="Y78" s="39">
        <v>293.70999999999998</v>
      </c>
      <c r="Z78" s="39">
        <v>415.59</v>
      </c>
      <c r="AA78" s="39">
        <v>166.24</v>
      </c>
      <c r="AB78" s="39">
        <v>0</v>
      </c>
      <c r="AC78" s="39">
        <v>0.43</v>
      </c>
      <c r="AD78" s="39">
        <v>24.98</v>
      </c>
      <c r="AE78" s="39">
        <v>8.61</v>
      </c>
      <c r="AF78" s="39">
        <v>2.58</v>
      </c>
      <c r="AG78" s="40">
        <v>26.27</v>
      </c>
      <c r="AI78" s="242" t="s">
        <v>4</v>
      </c>
      <c r="AJ78" s="243"/>
      <c r="AK78" s="244"/>
      <c r="AL78" s="28">
        <v>2</v>
      </c>
      <c r="AM78" s="41">
        <v>11.2</v>
      </c>
      <c r="AN78" s="39">
        <v>281.66000000000003</v>
      </c>
      <c r="AO78" s="39">
        <v>399.23</v>
      </c>
      <c r="AP78" s="39">
        <v>203.27</v>
      </c>
      <c r="AQ78" s="39">
        <v>0.86</v>
      </c>
      <c r="AR78" s="39">
        <v>0</v>
      </c>
      <c r="AS78" s="39">
        <v>29.29</v>
      </c>
      <c r="AT78" s="39">
        <v>4.74</v>
      </c>
      <c r="AU78" s="39">
        <v>0.86</v>
      </c>
      <c r="AV78" s="40">
        <v>37.9</v>
      </c>
      <c r="AX78" s="242" t="s">
        <v>4</v>
      </c>
      <c r="AY78" s="243"/>
      <c r="AZ78" s="244"/>
      <c r="BA78" s="28">
        <v>2</v>
      </c>
      <c r="BB78" s="41">
        <v>11.2</v>
      </c>
      <c r="BC78" s="39">
        <v>281.66000000000003</v>
      </c>
      <c r="BD78" s="39">
        <v>399.23</v>
      </c>
      <c r="BE78" s="39">
        <v>203.27</v>
      </c>
      <c r="BF78" s="39">
        <v>0.86</v>
      </c>
      <c r="BG78" s="39">
        <v>0</v>
      </c>
      <c r="BH78" s="39">
        <v>29.29</v>
      </c>
      <c r="BI78" s="39">
        <v>4.74</v>
      </c>
      <c r="BJ78" s="39">
        <v>0.86</v>
      </c>
      <c r="BK78" s="40">
        <v>37.9</v>
      </c>
      <c r="BM78" s="242" t="s">
        <v>4</v>
      </c>
      <c r="BN78" s="243"/>
      <c r="BO78" s="244"/>
      <c r="BP78" s="28">
        <v>2</v>
      </c>
      <c r="BQ78" s="41">
        <v>11.2</v>
      </c>
      <c r="BR78" s="39">
        <v>281.66000000000003</v>
      </c>
      <c r="BS78" s="39">
        <v>399.23</v>
      </c>
      <c r="BT78" s="39">
        <v>203.27</v>
      </c>
      <c r="BU78" s="39">
        <v>0.86</v>
      </c>
      <c r="BV78" s="39">
        <v>0</v>
      </c>
      <c r="BW78" s="39">
        <v>29.29</v>
      </c>
      <c r="BX78" s="39">
        <v>4.74</v>
      </c>
      <c r="BY78" s="39">
        <v>0.86</v>
      </c>
      <c r="BZ78" s="40">
        <v>37.9</v>
      </c>
      <c r="CB78" s="242" t="s">
        <v>4</v>
      </c>
      <c r="CC78" s="243"/>
      <c r="CD78" s="244"/>
      <c r="CE78" s="28">
        <v>2</v>
      </c>
      <c r="CF78" s="41">
        <v>11.2</v>
      </c>
      <c r="CG78" s="39">
        <v>281.66000000000003</v>
      </c>
      <c r="CH78" s="39">
        <v>399.23</v>
      </c>
      <c r="CI78" s="39">
        <v>203.27</v>
      </c>
      <c r="CJ78" s="39">
        <v>0.86</v>
      </c>
      <c r="CK78" s="39">
        <v>0</v>
      </c>
      <c r="CL78" s="39">
        <v>29.29</v>
      </c>
      <c r="CM78" s="39">
        <v>4.74</v>
      </c>
      <c r="CN78" s="39">
        <v>0.86</v>
      </c>
      <c r="CO78" s="40">
        <v>37.9</v>
      </c>
      <c r="CQ78" s="242" t="s">
        <v>4</v>
      </c>
      <c r="CR78" s="243"/>
      <c r="CS78" s="244"/>
      <c r="CT78" s="28">
        <v>2</v>
      </c>
      <c r="CU78" s="41">
        <v>11.2</v>
      </c>
      <c r="CV78" s="39">
        <v>281.66000000000003</v>
      </c>
      <c r="CW78" s="39">
        <v>399.23</v>
      </c>
      <c r="CX78" s="39">
        <v>203.27</v>
      </c>
      <c r="CY78" s="39">
        <v>0.86</v>
      </c>
      <c r="CZ78" s="39">
        <v>0</v>
      </c>
      <c r="DA78" s="39">
        <v>29.29</v>
      </c>
      <c r="DB78" s="39">
        <v>4.74</v>
      </c>
      <c r="DC78" s="39">
        <v>0.86</v>
      </c>
      <c r="DD78" s="40">
        <v>37.9</v>
      </c>
      <c r="DF78" s="242" t="s">
        <v>4</v>
      </c>
      <c r="DG78" s="243"/>
      <c r="DH78" s="244"/>
      <c r="DI78" s="28">
        <v>2</v>
      </c>
      <c r="DJ78" s="41">
        <v>11.2</v>
      </c>
      <c r="DK78" s="39">
        <v>281.66000000000003</v>
      </c>
      <c r="DL78" s="39">
        <v>399.23</v>
      </c>
      <c r="DM78" s="39">
        <v>203.27</v>
      </c>
      <c r="DN78" s="39">
        <v>0.86</v>
      </c>
      <c r="DO78" s="39">
        <v>0</v>
      </c>
      <c r="DP78" s="39">
        <v>29.29</v>
      </c>
      <c r="DQ78" s="39">
        <v>4.74</v>
      </c>
      <c r="DR78" s="39">
        <v>0.86</v>
      </c>
      <c r="DS78" s="40">
        <v>37.9</v>
      </c>
    </row>
    <row r="79" spans="3:123" ht="20.100000000000001" customHeight="1">
      <c r="C79" s="252"/>
      <c r="E79" s="242" t="s">
        <v>5</v>
      </c>
      <c r="F79" s="243"/>
      <c r="G79" s="244"/>
      <c r="H79" s="28">
        <v>3</v>
      </c>
      <c r="I79" s="41">
        <v>3.44</v>
      </c>
      <c r="J79" s="39">
        <v>34.36</v>
      </c>
      <c r="K79" s="39">
        <v>87.97</v>
      </c>
      <c r="L79" s="39">
        <v>698.23</v>
      </c>
      <c r="M79" s="39">
        <v>0.69</v>
      </c>
      <c r="N79" s="39">
        <v>7.56</v>
      </c>
      <c r="O79" s="39">
        <v>81.78</v>
      </c>
      <c r="P79" s="39">
        <v>6.19</v>
      </c>
      <c r="Q79" s="39">
        <v>4.12</v>
      </c>
      <c r="R79" s="40">
        <v>44.67</v>
      </c>
      <c r="S79" s="46"/>
      <c r="T79" s="242" t="s">
        <v>5</v>
      </c>
      <c r="U79" s="243"/>
      <c r="V79" s="244"/>
      <c r="W79" s="48">
        <v>3</v>
      </c>
      <c r="X79" s="41">
        <v>3.44</v>
      </c>
      <c r="Y79" s="39">
        <v>34.36</v>
      </c>
      <c r="Z79" s="39">
        <v>87.97</v>
      </c>
      <c r="AA79" s="39">
        <v>698.23</v>
      </c>
      <c r="AB79" s="39">
        <v>0.69</v>
      </c>
      <c r="AC79" s="39">
        <v>7.56</v>
      </c>
      <c r="AD79" s="39">
        <v>81.78</v>
      </c>
      <c r="AE79" s="39">
        <v>6.19</v>
      </c>
      <c r="AF79" s="39">
        <v>4.12</v>
      </c>
      <c r="AG79" s="40">
        <v>44.67</v>
      </c>
      <c r="AI79" s="242" t="s">
        <v>5</v>
      </c>
      <c r="AJ79" s="243"/>
      <c r="AK79" s="244"/>
      <c r="AL79" s="28">
        <v>3</v>
      </c>
      <c r="AM79" s="41">
        <v>6.19</v>
      </c>
      <c r="AN79" s="39">
        <v>103.09</v>
      </c>
      <c r="AO79" s="39">
        <v>49.48</v>
      </c>
      <c r="AP79" s="39">
        <v>715.41</v>
      </c>
      <c r="AQ79" s="39">
        <v>0.69</v>
      </c>
      <c r="AR79" s="39">
        <v>2.06</v>
      </c>
      <c r="AS79" s="39">
        <v>56.35</v>
      </c>
      <c r="AT79" s="39">
        <v>2.06</v>
      </c>
      <c r="AU79" s="39">
        <v>2.75</v>
      </c>
      <c r="AV79" s="40">
        <v>30.93</v>
      </c>
      <c r="AX79" s="242" t="s">
        <v>5</v>
      </c>
      <c r="AY79" s="243"/>
      <c r="AZ79" s="244"/>
      <c r="BA79" s="28">
        <v>3</v>
      </c>
      <c r="BB79" s="41">
        <v>6.19</v>
      </c>
      <c r="BC79" s="39">
        <v>103.09</v>
      </c>
      <c r="BD79" s="39">
        <v>49.48</v>
      </c>
      <c r="BE79" s="39">
        <v>715.41</v>
      </c>
      <c r="BF79" s="39">
        <v>0.69</v>
      </c>
      <c r="BG79" s="39">
        <v>2.06</v>
      </c>
      <c r="BH79" s="39">
        <v>56.35</v>
      </c>
      <c r="BI79" s="39">
        <v>2.06</v>
      </c>
      <c r="BJ79" s="39">
        <v>2.75</v>
      </c>
      <c r="BK79" s="40">
        <v>30.93</v>
      </c>
      <c r="BM79" s="242" t="s">
        <v>5</v>
      </c>
      <c r="BN79" s="243"/>
      <c r="BO79" s="244"/>
      <c r="BP79" s="28">
        <v>3</v>
      </c>
      <c r="BQ79" s="41">
        <v>6.19</v>
      </c>
      <c r="BR79" s="39">
        <v>103.09</v>
      </c>
      <c r="BS79" s="39">
        <v>49.48</v>
      </c>
      <c r="BT79" s="39">
        <v>715.41</v>
      </c>
      <c r="BU79" s="39">
        <v>0.69</v>
      </c>
      <c r="BV79" s="39">
        <v>2.06</v>
      </c>
      <c r="BW79" s="39">
        <v>56.35</v>
      </c>
      <c r="BX79" s="39">
        <v>2.06</v>
      </c>
      <c r="BY79" s="39">
        <v>2.75</v>
      </c>
      <c r="BZ79" s="40">
        <v>30.93</v>
      </c>
      <c r="CB79" s="242" t="s">
        <v>5</v>
      </c>
      <c r="CC79" s="243"/>
      <c r="CD79" s="244"/>
      <c r="CE79" s="28">
        <v>3</v>
      </c>
      <c r="CF79" s="41">
        <v>6.19</v>
      </c>
      <c r="CG79" s="39">
        <v>103.09</v>
      </c>
      <c r="CH79" s="39">
        <v>49.48</v>
      </c>
      <c r="CI79" s="39">
        <v>715.41</v>
      </c>
      <c r="CJ79" s="39">
        <v>0.69</v>
      </c>
      <c r="CK79" s="39">
        <v>2.06</v>
      </c>
      <c r="CL79" s="39">
        <v>56.35</v>
      </c>
      <c r="CM79" s="39">
        <v>2.06</v>
      </c>
      <c r="CN79" s="39">
        <v>2.75</v>
      </c>
      <c r="CO79" s="40">
        <v>30.93</v>
      </c>
      <c r="CQ79" s="242" t="s">
        <v>5</v>
      </c>
      <c r="CR79" s="243"/>
      <c r="CS79" s="244"/>
      <c r="CT79" s="28">
        <v>3</v>
      </c>
      <c r="CU79" s="41">
        <v>6.19</v>
      </c>
      <c r="CV79" s="39">
        <v>103.09</v>
      </c>
      <c r="CW79" s="39">
        <v>49.48</v>
      </c>
      <c r="CX79" s="39">
        <v>715.41</v>
      </c>
      <c r="CY79" s="39">
        <v>0.69</v>
      </c>
      <c r="CZ79" s="39">
        <v>2.06</v>
      </c>
      <c r="DA79" s="39">
        <v>56.35</v>
      </c>
      <c r="DB79" s="39">
        <v>2.06</v>
      </c>
      <c r="DC79" s="39">
        <v>2.75</v>
      </c>
      <c r="DD79" s="40">
        <v>30.93</v>
      </c>
      <c r="DF79" s="242" t="s">
        <v>5</v>
      </c>
      <c r="DG79" s="243"/>
      <c r="DH79" s="244"/>
      <c r="DI79" s="28">
        <v>3</v>
      </c>
      <c r="DJ79" s="41">
        <v>6.19</v>
      </c>
      <c r="DK79" s="39">
        <v>103.09</v>
      </c>
      <c r="DL79" s="39">
        <v>49.48</v>
      </c>
      <c r="DM79" s="39">
        <v>715.41</v>
      </c>
      <c r="DN79" s="39">
        <v>0.69</v>
      </c>
      <c r="DO79" s="39">
        <v>2.06</v>
      </c>
      <c r="DP79" s="39">
        <v>56.35</v>
      </c>
      <c r="DQ79" s="39">
        <v>2.06</v>
      </c>
      <c r="DR79" s="39">
        <v>2.75</v>
      </c>
      <c r="DS79" s="40">
        <v>30.93</v>
      </c>
    </row>
    <row r="80" spans="3:123" ht="20.100000000000001" customHeight="1">
      <c r="C80" s="252"/>
      <c r="E80" s="242" t="s">
        <v>6</v>
      </c>
      <c r="F80" s="243"/>
      <c r="G80" s="244"/>
      <c r="H80" s="28">
        <v>4</v>
      </c>
      <c r="I80" s="41">
        <v>40.130000000000003</v>
      </c>
      <c r="J80" s="39">
        <v>308.32</v>
      </c>
      <c r="K80" s="39">
        <v>121.37</v>
      </c>
      <c r="L80" s="39">
        <v>393.96</v>
      </c>
      <c r="M80" s="39">
        <v>63.62</v>
      </c>
      <c r="N80" s="39">
        <v>0.98</v>
      </c>
      <c r="O80" s="39">
        <v>27.9</v>
      </c>
      <c r="P80" s="39">
        <v>1.47</v>
      </c>
      <c r="Q80" s="39">
        <v>0.49</v>
      </c>
      <c r="R80" s="40">
        <v>10.77</v>
      </c>
      <c r="S80" s="46"/>
      <c r="T80" s="242" t="s">
        <v>6</v>
      </c>
      <c r="U80" s="243"/>
      <c r="V80" s="244"/>
      <c r="W80" s="48">
        <v>4</v>
      </c>
      <c r="X80" s="41">
        <v>40.130000000000003</v>
      </c>
      <c r="Y80" s="39">
        <v>308.32</v>
      </c>
      <c r="Z80" s="39">
        <v>121.37</v>
      </c>
      <c r="AA80" s="39">
        <v>393.96</v>
      </c>
      <c r="AB80" s="39">
        <v>63.62</v>
      </c>
      <c r="AC80" s="39">
        <v>0.98</v>
      </c>
      <c r="AD80" s="39">
        <v>27.9</v>
      </c>
      <c r="AE80" s="39">
        <v>1.47</v>
      </c>
      <c r="AF80" s="39">
        <v>0.49</v>
      </c>
      <c r="AG80" s="40">
        <v>10.77</v>
      </c>
      <c r="AI80" s="242" t="s">
        <v>6</v>
      </c>
      <c r="AJ80" s="243"/>
      <c r="AK80" s="244"/>
      <c r="AL80" s="28">
        <v>4</v>
      </c>
      <c r="AM80" s="41">
        <v>25.94</v>
      </c>
      <c r="AN80" s="39">
        <v>249.1</v>
      </c>
      <c r="AO80" s="39">
        <v>134.58000000000001</v>
      </c>
      <c r="AP80" s="39">
        <v>394.45</v>
      </c>
      <c r="AQ80" s="39">
        <v>112.56</v>
      </c>
      <c r="AR80" s="39">
        <v>0</v>
      </c>
      <c r="AS80" s="39">
        <v>34.26</v>
      </c>
      <c r="AT80" s="39">
        <v>1.47</v>
      </c>
      <c r="AU80" s="39">
        <v>0.49</v>
      </c>
      <c r="AV80" s="40">
        <v>16.149999999999999</v>
      </c>
      <c r="AX80" s="242" t="s">
        <v>6</v>
      </c>
      <c r="AY80" s="243"/>
      <c r="AZ80" s="244"/>
      <c r="BA80" s="28">
        <v>4</v>
      </c>
      <c r="BB80" s="41">
        <v>25.94</v>
      </c>
      <c r="BC80" s="39">
        <v>249.1</v>
      </c>
      <c r="BD80" s="39">
        <v>134.58000000000001</v>
      </c>
      <c r="BE80" s="39">
        <v>394.45</v>
      </c>
      <c r="BF80" s="39">
        <v>112.56</v>
      </c>
      <c r="BG80" s="39">
        <v>0</v>
      </c>
      <c r="BH80" s="39">
        <v>34.26</v>
      </c>
      <c r="BI80" s="39">
        <v>1.47</v>
      </c>
      <c r="BJ80" s="39">
        <v>0.49</v>
      </c>
      <c r="BK80" s="40">
        <v>16.149999999999999</v>
      </c>
      <c r="BM80" s="242" t="s">
        <v>6</v>
      </c>
      <c r="BN80" s="243"/>
      <c r="BO80" s="244"/>
      <c r="BP80" s="28">
        <v>4</v>
      </c>
      <c r="BQ80" s="41">
        <v>25.94</v>
      </c>
      <c r="BR80" s="39">
        <v>249.1</v>
      </c>
      <c r="BS80" s="39">
        <v>134.58000000000001</v>
      </c>
      <c r="BT80" s="39">
        <v>394.45</v>
      </c>
      <c r="BU80" s="39">
        <v>112.56</v>
      </c>
      <c r="BV80" s="39">
        <v>0</v>
      </c>
      <c r="BW80" s="39">
        <v>34.26</v>
      </c>
      <c r="BX80" s="39">
        <v>1.47</v>
      </c>
      <c r="BY80" s="39">
        <v>0.49</v>
      </c>
      <c r="BZ80" s="40">
        <v>16.149999999999999</v>
      </c>
      <c r="CB80" s="242" t="s">
        <v>6</v>
      </c>
      <c r="CC80" s="243"/>
      <c r="CD80" s="244"/>
      <c r="CE80" s="28">
        <v>4</v>
      </c>
      <c r="CF80" s="41">
        <v>25.94</v>
      </c>
      <c r="CG80" s="39">
        <v>249.1</v>
      </c>
      <c r="CH80" s="39">
        <v>134.58000000000001</v>
      </c>
      <c r="CI80" s="39">
        <v>394.45</v>
      </c>
      <c r="CJ80" s="39">
        <v>112.56</v>
      </c>
      <c r="CK80" s="39">
        <v>0</v>
      </c>
      <c r="CL80" s="39">
        <v>34.26</v>
      </c>
      <c r="CM80" s="39">
        <v>1.47</v>
      </c>
      <c r="CN80" s="39">
        <v>0.49</v>
      </c>
      <c r="CO80" s="40">
        <v>16.149999999999999</v>
      </c>
      <c r="CQ80" s="242" t="s">
        <v>6</v>
      </c>
      <c r="CR80" s="243"/>
      <c r="CS80" s="244"/>
      <c r="CT80" s="28">
        <v>4</v>
      </c>
      <c r="CU80" s="41">
        <v>25.94</v>
      </c>
      <c r="CV80" s="39">
        <v>249.1</v>
      </c>
      <c r="CW80" s="39">
        <v>134.58000000000001</v>
      </c>
      <c r="CX80" s="39">
        <v>394.45</v>
      </c>
      <c r="CY80" s="39">
        <v>112.56</v>
      </c>
      <c r="CZ80" s="39">
        <v>0</v>
      </c>
      <c r="DA80" s="39">
        <v>34.26</v>
      </c>
      <c r="DB80" s="39">
        <v>1.47</v>
      </c>
      <c r="DC80" s="39">
        <v>0.49</v>
      </c>
      <c r="DD80" s="40">
        <v>16.149999999999999</v>
      </c>
      <c r="DF80" s="242" t="s">
        <v>6</v>
      </c>
      <c r="DG80" s="243"/>
      <c r="DH80" s="244"/>
      <c r="DI80" s="28">
        <v>4</v>
      </c>
      <c r="DJ80" s="41">
        <v>25.94</v>
      </c>
      <c r="DK80" s="39">
        <v>249.1</v>
      </c>
      <c r="DL80" s="39">
        <v>134.58000000000001</v>
      </c>
      <c r="DM80" s="39">
        <v>394.45</v>
      </c>
      <c r="DN80" s="39">
        <v>112.56</v>
      </c>
      <c r="DO80" s="39">
        <v>0</v>
      </c>
      <c r="DP80" s="39">
        <v>34.26</v>
      </c>
      <c r="DQ80" s="39">
        <v>1.47</v>
      </c>
      <c r="DR80" s="39">
        <v>0.49</v>
      </c>
      <c r="DS80" s="40">
        <v>16.149999999999999</v>
      </c>
    </row>
    <row r="81" spans="3:123" ht="20.100000000000001" customHeight="1">
      <c r="C81" s="252"/>
      <c r="E81" s="242" t="s">
        <v>7</v>
      </c>
      <c r="F81" s="243"/>
      <c r="G81" s="244"/>
      <c r="H81" s="28">
        <v>5</v>
      </c>
      <c r="I81" s="41">
        <v>4.6100000000000003</v>
      </c>
      <c r="J81" s="39">
        <v>27.69</v>
      </c>
      <c r="K81" s="39">
        <v>69.209999999999994</v>
      </c>
      <c r="L81" s="39">
        <v>41.53</v>
      </c>
      <c r="M81" s="39">
        <v>0</v>
      </c>
      <c r="N81" s="39">
        <v>295.31</v>
      </c>
      <c r="O81" s="39">
        <v>73.83</v>
      </c>
      <c r="P81" s="39">
        <v>32.299999999999997</v>
      </c>
      <c r="Q81" s="39">
        <v>147.66</v>
      </c>
      <c r="R81" s="40">
        <v>276.86</v>
      </c>
      <c r="S81" s="46"/>
      <c r="T81" s="242" t="s">
        <v>7</v>
      </c>
      <c r="U81" s="243"/>
      <c r="V81" s="244"/>
      <c r="W81" s="48">
        <v>5</v>
      </c>
      <c r="X81" s="41">
        <v>4.6100000000000003</v>
      </c>
      <c r="Y81" s="39">
        <v>27.69</v>
      </c>
      <c r="Z81" s="39">
        <v>69.209999999999994</v>
      </c>
      <c r="AA81" s="39">
        <v>41.53</v>
      </c>
      <c r="AB81" s="39">
        <v>0</v>
      </c>
      <c r="AC81" s="39">
        <v>295.31</v>
      </c>
      <c r="AD81" s="39">
        <v>73.83</v>
      </c>
      <c r="AE81" s="39">
        <v>32.299999999999997</v>
      </c>
      <c r="AF81" s="39">
        <v>147.66</v>
      </c>
      <c r="AG81" s="40">
        <v>276.86</v>
      </c>
      <c r="AI81" s="242" t="s">
        <v>7</v>
      </c>
      <c r="AJ81" s="243"/>
      <c r="AK81" s="244"/>
      <c r="AL81" s="28">
        <v>5</v>
      </c>
      <c r="AM81" s="41">
        <v>0</v>
      </c>
      <c r="AN81" s="39">
        <v>110.74</v>
      </c>
      <c r="AO81" s="39">
        <v>64.599999999999994</v>
      </c>
      <c r="AP81" s="39">
        <v>69.209999999999994</v>
      </c>
      <c r="AQ81" s="39">
        <v>0</v>
      </c>
      <c r="AR81" s="39">
        <v>318.39</v>
      </c>
      <c r="AS81" s="39">
        <v>18.46</v>
      </c>
      <c r="AT81" s="39">
        <v>13.84</v>
      </c>
      <c r="AU81" s="39">
        <v>138.43</v>
      </c>
      <c r="AV81" s="40">
        <v>235.33</v>
      </c>
      <c r="AX81" s="242" t="s">
        <v>7</v>
      </c>
      <c r="AY81" s="243"/>
      <c r="AZ81" s="244"/>
      <c r="BA81" s="28">
        <v>5</v>
      </c>
      <c r="BB81" s="41">
        <v>0</v>
      </c>
      <c r="BC81" s="39">
        <v>110.74</v>
      </c>
      <c r="BD81" s="39">
        <v>64.599999999999994</v>
      </c>
      <c r="BE81" s="39">
        <v>69.209999999999994</v>
      </c>
      <c r="BF81" s="39">
        <v>0</v>
      </c>
      <c r="BG81" s="39">
        <v>318.39</v>
      </c>
      <c r="BH81" s="39">
        <v>18.46</v>
      </c>
      <c r="BI81" s="39">
        <v>13.84</v>
      </c>
      <c r="BJ81" s="39">
        <v>138.43</v>
      </c>
      <c r="BK81" s="40">
        <v>235.33</v>
      </c>
      <c r="BM81" s="242" t="s">
        <v>7</v>
      </c>
      <c r="BN81" s="243"/>
      <c r="BO81" s="244"/>
      <c r="BP81" s="28">
        <v>5</v>
      </c>
      <c r="BQ81" s="41">
        <v>0</v>
      </c>
      <c r="BR81" s="39">
        <v>110.74</v>
      </c>
      <c r="BS81" s="39">
        <v>64.599999999999994</v>
      </c>
      <c r="BT81" s="39">
        <v>69.209999999999994</v>
      </c>
      <c r="BU81" s="39">
        <v>0</v>
      </c>
      <c r="BV81" s="39">
        <v>318.39</v>
      </c>
      <c r="BW81" s="39">
        <v>18.46</v>
      </c>
      <c r="BX81" s="39">
        <v>13.84</v>
      </c>
      <c r="BY81" s="39">
        <v>138.43</v>
      </c>
      <c r="BZ81" s="40">
        <v>235.33</v>
      </c>
      <c r="CB81" s="242" t="s">
        <v>7</v>
      </c>
      <c r="CC81" s="243"/>
      <c r="CD81" s="244"/>
      <c r="CE81" s="28">
        <v>5</v>
      </c>
      <c r="CF81" s="41">
        <v>0</v>
      </c>
      <c r="CG81" s="39">
        <v>110.74</v>
      </c>
      <c r="CH81" s="39">
        <v>64.599999999999994</v>
      </c>
      <c r="CI81" s="39">
        <v>69.209999999999994</v>
      </c>
      <c r="CJ81" s="39">
        <v>0</v>
      </c>
      <c r="CK81" s="39">
        <v>318.39</v>
      </c>
      <c r="CL81" s="39">
        <v>18.46</v>
      </c>
      <c r="CM81" s="39">
        <v>13.84</v>
      </c>
      <c r="CN81" s="39">
        <v>138.43</v>
      </c>
      <c r="CO81" s="40">
        <v>235.33</v>
      </c>
      <c r="CQ81" s="242" t="s">
        <v>7</v>
      </c>
      <c r="CR81" s="243"/>
      <c r="CS81" s="244"/>
      <c r="CT81" s="28">
        <v>5</v>
      </c>
      <c r="CU81" s="41">
        <v>0</v>
      </c>
      <c r="CV81" s="39">
        <v>110.74</v>
      </c>
      <c r="CW81" s="39">
        <v>64.599999999999994</v>
      </c>
      <c r="CX81" s="39">
        <v>69.209999999999994</v>
      </c>
      <c r="CY81" s="39">
        <v>0</v>
      </c>
      <c r="CZ81" s="39">
        <v>318.39</v>
      </c>
      <c r="DA81" s="39">
        <v>18.46</v>
      </c>
      <c r="DB81" s="39">
        <v>13.84</v>
      </c>
      <c r="DC81" s="39">
        <v>138.43</v>
      </c>
      <c r="DD81" s="40">
        <v>235.33</v>
      </c>
      <c r="DF81" s="242" t="s">
        <v>7</v>
      </c>
      <c r="DG81" s="243"/>
      <c r="DH81" s="244"/>
      <c r="DI81" s="28">
        <v>5</v>
      </c>
      <c r="DJ81" s="41">
        <v>0</v>
      </c>
      <c r="DK81" s="39">
        <v>110.74</v>
      </c>
      <c r="DL81" s="39">
        <v>64.599999999999994</v>
      </c>
      <c r="DM81" s="39">
        <v>69.209999999999994</v>
      </c>
      <c r="DN81" s="39">
        <v>0</v>
      </c>
      <c r="DO81" s="39">
        <v>318.39</v>
      </c>
      <c r="DP81" s="39">
        <v>18.46</v>
      </c>
      <c r="DQ81" s="39">
        <v>13.84</v>
      </c>
      <c r="DR81" s="39">
        <v>138.43</v>
      </c>
      <c r="DS81" s="40">
        <v>235.33</v>
      </c>
    </row>
    <row r="82" spans="3:123" ht="20.100000000000001" customHeight="1">
      <c r="C82" s="252"/>
      <c r="E82" s="242" t="s">
        <v>8</v>
      </c>
      <c r="F82" s="243"/>
      <c r="G82" s="244"/>
      <c r="H82" s="28">
        <v>6</v>
      </c>
      <c r="I82" s="41">
        <v>2.69</v>
      </c>
      <c r="J82" s="39">
        <v>18.84</v>
      </c>
      <c r="K82" s="39">
        <v>21.53</v>
      </c>
      <c r="L82" s="39">
        <v>185.72</v>
      </c>
      <c r="M82" s="39">
        <v>5.38</v>
      </c>
      <c r="N82" s="39">
        <v>18.84</v>
      </c>
      <c r="O82" s="39">
        <v>578.71</v>
      </c>
      <c r="P82" s="39">
        <v>18.84</v>
      </c>
      <c r="Q82" s="39">
        <v>13.46</v>
      </c>
      <c r="R82" s="40">
        <v>104.98</v>
      </c>
      <c r="S82" s="46"/>
      <c r="T82" s="242" t="s">
        <v>8</v>
      </c>
      <c r="U82" s="243"/>
      <c r="V82" s="244"/>
      <c r="W82" s="48">
        <v>6</v>
      </c>
      <c r="X82" s="41">
        <v>2.69</v>
      </c>
      <c r="Y82" s="39">
        <v>18.84</v>
      </c>
      <c r="Z82" s="39">
        <v>21.53</v>
      </c>
      <c r="AA82" s="39">
        <v>185.73</v>
      </c>
      <c r="AB82" s="39">
        <v>5.38</v>
      </c>
      <c r="AC82" s="39">
        <v>18.84</v>
      </c>
      <c r="AD82" s="39">
        <v>578.71</v>
      </c>
      <c r="AE82" s="39">
        <v>18.84</v>
      </c>
      <c r="AF82" s="39">
        <v>13.46</v>
      </c>
      <c r="AG82" s="40">
        <v>104.98</v>
      </c>
      <c r="AI82" s="242" t="s">
        <v>8</v>
      </c>
      <c r="AJ82" s="243"/>
      <c r="AK82" s="244"/>
      <c r="AL82" s="28">
        <v>6</v>
      </c>
      <c r="AM82" s="41">
        <v>0</v>
      </c>
      <c r="AN82" s="39">
        <v>34.99</v>
      </c>
      <c r="AO82" s="39">
        <v>21.53</v>
      </c>
      <c r="AP82" s="39">
        <v>153.43</v>
      </c>
      <c r="AQ82" s="39">
        <v>2.69</v>
      </c>
      <c r="AR82" s="39">
        <v>0</v>
      </c>
      <c r="AS82" s="39">
        <v>611.01</v>
      </c>
      <c r="AT82" s="39">
        <v>8.08</v>
      </c>
      <c r="AU82" s="39">
        <v>34.99</v>
      </c>
      <c r="AV82" s="40">
        <v>102.28</v>
      </c>
      <c r="AX82" s="242" t="s">
        <v>8</v>
      </c>
      <c r="AY82" s="243"/>
      <c r="AZ82" s="244"/>
      <c r="BA82" s="28">
        <v>6</v>
      </c>
      <c r="BB82" s="41">
        <v>0</v>
      </c>
      <c r="BC82" s="39">
        <v>34.99</v>
      </c>
      <c r="BD82" s="39">
        <v>21.53</v>
      </c>
      <c r="BE82" s="39">
        <v>153.43</v>
      </c>
      <c r="BF82" s="39">
        <v>2.69</v>
      </c>
      <c r="BG82" s="39">
        <v>0</v>
      </c>
      <c r="BH82" s="39">
        <v>611.01</v>
      </c>
      <c r="BI82" s="39">
        <v>8.08</v>
      </c>
      <c r="BJ82" s="39">
        <v>34.99</v>
      </c>
      <c r="BK82" s="40">
        <v>102.28</v>
      </c>
      <c r="BM82" s="242" t="s">
        <v>8</v>
      </c>
      <c r="BN82" s="243"/>
      <c r="BO82" s="244"/>
      <c r="BP82" s="28">
        <v>6</v>
      </c>
      <c r="BQ82" s="41">
        <v>0</v>
      </c>
      <c r="BR82" s="39">
        <v>34.99</v>
      </c>
      <c r="BS82" s="39">
        <v>21.53</v>
      </c>
      <c r="BT82" s="39">
        <v>153.43</v>
      </c>
      <c r="BU82" s="39">
        <v>2.69</v>
      </c>
      <c r="BV82" s="39">
        <v>0</v>
      </c>
      <c r="BW82" s="39">
        <v>611.01</v>
      </c>
      <c r="BX82" s="39">
        <v>8.08</v>
      </c>
      <c r="BY82" s="39">
        <v>34.99</v>
      </c>
      <c r="BZ82" s="40">
        <v>102.28</v>
      </c>
      <c r="CB82" s="242" t="s">
        <v>8</v>
      </c>
      <c r="CC82" s="243"/>
      <c r="CD82" s="244"/>
      <c r="CE82" s="28">
        <v>6</v>
      </c>
      <c r="CF82" s="41">
        <v>0</v>
      </c>
      <c r="CG82" s="39">
        <v>34.99</v>
      </c>
      <c r="CH82" s="39">
        <v>21.53</v>
      </c>
      <c r="CI82" s="39">
        <v>153.43</v>
      </c>
      <c r="CJ82" s="39">
        <v>2.69</v>
      </c>
      <c r="CK82" s="39">
        <v>0</v>
      </c>
      <c r="CL82" s="39">
        <v>611.01</v>
      </c>
      <c r="CM82" s="39">
        <v>8.08</v>
      </c>
      <c r="CN82" s="39">
        <v>34.99</v>
      </c>
      <c r="CO82" s="40">
        <v>102.28</v>
      </c>
      <c r="CQ82" s="242" t="s">
        <v>8</v>
      </c>
      <c r="CR82" s="243"/>
      <c r="CS82" s="244"/>
      <c r="CT82" s="28">
        <v>6</v>
      </c>
      <c r="CU82" s="41">
        <v>0</v>
      </c>
      <c r="CV82" s="39">
        <v>34.99</v>
      </c>
      <c r="CW82" s="39">
        <v>21.53</v>
      </c>
      <c r="CX82" s="39">
        <v>153.43</v>
      </c>
      <c r="CY82" s="39">
        <v>2.69</v>
      </c>
      <c r="CZ82" s="39">
        <v>0</v>
      </c>
      <c r="DA82" s="39">
        <v>611.01</v>
      </c>
      <c r="DB82" s="39">
        <v>8.08</v>
      </c>
      <c r="DC82" s="39">
        <v>34.99</v>
      </c>
      <c r="DD82" s="40">
        <v>102.28</v>
      </c>
      <c r="DF82" s="242" t="s">
        <v>8</v>
      </c>
      <c r="DG82" s="243"/>
      <c r="DH82" s="244"/>
      <c r="DI82" s="28">
        <v>6</v>
      </c>
      <c r="DJ82" s="41">
        <v>0</v>
      </c>
      <c r="DK82" s="39">
        <v>34.99</v>
      </c>
      <c r="DL82" s="39">
        <v>21.53</v>
      </c>
      <c r="DM82" s="39">
        <v>153.43</v>
      </c>
      <c r="DN82" s="39">
        <v>2.69</v>
      </c>
      <c r="DO82" s="39">
        <v>0</v>
      </c>
      <c r="DP82" s="39">
        <v>611.01</v>
      </c>
      <c r="DQ82" s="39">
        <v>8.08</v>
      </c>
      <c r="DR82" s="39">
        <v>34.99</v>
      </c>
      <c r="DS82" s="40">
        <v>102.28</v>
      </c>
    </row>
    <row r="83" spans="3:123" ht="20.100000000000001" customHeight="1">
      <c r="C83" s="252"/>
      <c r="E83" s="242" t="s">
        <v>9</v>
      </c>
      <c r="F83" s="243"/>
      <c r="G83" s="244"/>
      <c r="H83" s="28">
        <v>7</v>
      </c>
      <c r="I83" s="41">
        <v>8.07</v>
      </c>
      <c r="J83" s="39">
        <v>68.64</v>
      </c>
      <c r="K83" s="39">
        <v>28.26</v>
      </c>
      <c r="L83" s="39">
        <v>36.340000000000003</v>
      </c>
      <c r="M83" s="39">
        <v>8.07</v>
      </c>
      <c r="N83" s="39">
        <v>28.26</v>
      </c>
      <c r="O83" s="39">
        <v>197.84</v>
      </c>
      <c r="P83" s="39">
        <v>347.23</v>
      </c>
      <c r="Q83" s="39">
        <v>109.01</v>
      </c>
      <c r="R83" s="40">
        <v>137.28</v>
      </c>
      <c r="S83" s="46"/>
      <c r="T83" s="242" t="s">
        <v>9</v>
      </c>
      <c r="U83" s="243"/>
      <c r="V83" s="244"/>
      <c r="W83" s="48">
        <v>7</v>
      </c>
      <c r="X83" s="41">
        <v>8.07</v>
      </c>
      <c r="Y83" s="39">
        <v>68.64</v>
      </c>
      <c r="Z83" s="39">
        <v>28.26</v>
      </c>
      <c r="AA83" s="39">
        <v>36.340000000000003</v>
      </c>
      <c r="AB83" s="39">
        <v>8.07</v>
      </c>
      <c r="AC83" s="39">
        <v>28.26</v>
      </c>
      <c r="AD83" s="39">
        <v>197.84</v>
      </c>
      <c r="AE83" s="39">
        <v>347.23</v>
      </c>
      <c r="AF83" s="39">
        <v>109.01</v>
      </c>
      <c r="AG83" s="40">
        <v>137.28</v>
      </c>
      <c r="AI83" s="242" t="s">
        <v>9</v>
      </c>
      <c r="AJ83" s="243"/>
      <c r="AK83" s="244"/>
      <c r="AL83" s="28">
        <v>7</v>
      </c>
      <c r="AM83" s="41">
        <v>0</v>
      </c>
      <c r="AN83" s="39">
        <v>113.05</v>
      </c>
      <c r="AO83" s="39">
        <v>28.26</v>
      </c>
      <c r="AP83" s="39">
        <v>68.64</v>
      </c>
      <c r="AQ83" s="39">
        <v>0</v>
      </c>
      <c r="AR83" s="39">
        <v>12.11</v>
      </c>
      <c r="AS83" s="39">
        <v>205.91</v>
      </c>
      <c r="AT83" s="39">
        <v>266.47000000000003</v>
      </c>
      <c r="AU83" s="39">
        <v>149.38999999999999</v>
      </c>
      <c r="AV83" s="40">
        <v>125.16</v>
      </c>
      <c r="AX83" s="242" t="s">
        <v>9</v>
      </c>
      <c r="AY83" s="243"/>
      <c r="AZ83" s="244"/>
      <c r="BA83" s="28">
        <v>7</v>
      </c>
      <c r="BB83" s="41">
        <v>0</v>
      </c>
      <c r="BC83" s="39">
        <v>113.05</v>
      </c>
      <c r="BD83" s="39">
        <v>28.26</v>
      </c>
      <c r="BE83" s="39">
        <v>68.64</v>
      </c>
      <c r="BF83" s="39">
        <v>0</v>
      </c>
      <c r="BG83" s="39">
        <v>12.11</v>
      </c>
      <c r="BH83" s="39">
        <v>205.91</v>
      </c>
      <c r="BI83" s="39">
        <v>266.48</v>
      </c>
      <c r="BJ83" s="39">
        <v>149.38999999999999</v>
      </c>
      <c r="BK83" s="40">
        <v>125.16</v>
      </c>
      <c r="BM83" s="242" t="s">
        <v>9</v>
      </c>
      <c r="BN83" s="243"/>
      <c r="BO83" s="244"/>
      <c r="BP83" s="28">
        <v>7</v>
      </c>
      <c r="BQ83" s="41">
        <v>0</v>
      </c>
      <c r="BR83" s="39">
        <v>113.05</v>
      </c>
      <c r="BS83" s="39">
        <v>28.26</v>
      </c>
      <c r="BT83" s="39">
        <v>68.64</v>
      </c>
      <c r="BU83" s="39">
        <v>0</v>
      </c>
      <c r="BV83" s="39">
        <v>12.11</v>
      </c>
      <c r="BW83" s="39">
        <v>205.91</v>
      </c>
      <c r="BX83" s="39">
        <v>266.48</v>
      </c>
      <c r="BY83" s="39">
        <v>149.38999999999999</v>
      </c>
      <c r="BZ83" s="40">
        <v>125.16</v>
      </c>
      <c r="CB83" s="242" t="s">
        <v>9</v>
      </c>
      <c r="CC83" s="243"/>
      <c r="CD83" s="244"/>
      <c r="CE83" s="28">
        <v>7</v>
      </c>
      <c r="CF83" s="41">
        <v>0</v>
      </c>
      <c r="CG83" s="39">
        <v>113.05</v>
      </c>
      <c r="CH83" s="39">
        <v>28.26</v>
      </c>
      <c r="CI83" s="39">
        <v>68.64</v>
      </c>
      <c r="CJ83" s="39">
        <v>0</v>
      </c>
      <c r="CK83" s="39">
        <v>12.11</v>
      </c>
      <c r="CL83" s="39">
        <v>205.91</v>
      </c>
      <c r="CM83" s="39">
        <v>266.47000000000003</v>
      </c>
      <c r="CN83" s="39">
        <v>149.38999999999999</v>
      </c>
      <c r="CO83" s="40">
        <v>125.16</v>
      </c>
      <c r="CQ83" s="242" t="s">
        <v>9</v>
      </c>
      <c r="CR83" s="243"/>
      <c r="CS83" s="244"/>
      <c r="CT83" s="28">
        <v>7</v>
      </c>
      <c r="CU83" s="41">
        <v>0</v>
      </c>
      <c r="CV83" s="39">
        <v>113.05</v>
      </c>
      <c r="CW83" s="39">
        <v>28.26</v>
      </c>
      <c r="CX83" s="39">
        <v>68.64</v>
      </c>
      <c r="CY83" s="39">
        <v>0</v>
      </c>
      <c r="CZ83" s="39">
        <v>12.11</v>
      </c>
      <c r="DA83" s="39">
        <v>205.91</v>
      </c>
      <c r="DB83" s="39">
        <v>266.48</v>
      </c>
      <c r="DC83" s="39">
        <v>149.38999999999999</v>
      </c>
      <c r="DD83" s="40">
        <v>125.16</v>
      </c>
      <c r="DF83" s="242" t="s">
        <v>9</v>
      </c>
      <c r="DG83" s="243"/>
      <c r="DH83" s="244"/>
      <c r="DI83" s="28">
        <v>7</v>
      </c>
      <c r="DJ83" s="41">
        <v>0</v>
      </c>
      <c r="DK83" s="39">
        <v>113.05</v>
      </c>
      <c r="DL83" s="39">
        <v>28.26</v>
      </c>
      <c r="DM83" s="39">
        <v>68.64</v>
      </c>
      <c r="DN83" s="39">
        <v>0</v>
      </c>
      <c r="DO83" s="39">
        <v>12.11</v>
      </c>
      <c r="DP83" s="39">
        <v>205.91</v>
      </c>
      <c r="DQ83" s="39">
        <v>266.48</v>
      </c>
      <c r="DR83" s="39">
        <v>149.38999999999999</v>
      </c>
      <c r="DS83" s="40">
        <v>125.16</v>
      </c>
    </row>
    <row r="84" spans="3:123" ht="20.100000000000001" customHeight="1">
      <c r="C84" s="252"/>
      <c r="E84" s="242" t="s">
        <v>10</v>
      </c>
      <c r="F84" s="243"/>
      <c r="G84" s="244"/>
      <c r="H84" s="28">
        <v>8</v>
      </c>
      <c r="I84" s="41">
        <v>8.9700000000000006</v>
      </c>
      <c r="J84" s="39">
        <v>48.45</v>
      </c>
      <c r="K84" s="39">
        <v>23.33</v>
      </c>
      <c r="L84" s="39">
        <v>113.05</v>
      </c>
      <c r="M84" s="39">
        <v>0</v>
      </c>
      <c r="N84" s="39">
        <v>35.89</v>
      </c>
      <c r="O84" s="39">
        <v>89.72</v>
      </c>
      <c r="P84" s="39">
        <v>35.89</v>
      </c>
      <c r="Q84" s="39">
        <v>468.35</v>
      </c>
      <c r="R84" s="40">
        <v>145.35</v>
      </c>
      <c r="S84" s="46"/>
      <c r="T84" s="242" t="s">
        <v>10</v>
      </c>
      <c r="U84" s="243"/>
      <c r="V84" s="244"/>
      <c r="W84" s="48">
        <v>8</v>
      </c>
      <c r="X84" s="41">
        <v>8.9700000000000006</v>
      </c>
      <c r="Y84" s="39">
        <v>48.45</v>
      </c>
      <c r="Z84" s="39">
        <v>23.33</v>
      </c>
      <c r="AA84" s="39">
        <v>113.05</v>
      </c>
      <c r="AB84" s="39">
        <v>0</v>
      </c>
      <c r="AC84" s="39">
        <v>35.89</v>
      </c>
      <c r="AD84" s="39">
        <v>89.72</v>
      </c>
      <c r="AE84" s="39">
        <v>35.89</v>
      </c>
      <c r="AF84" s="39">
        <v>468.35</v>
      </c>
      <c r="AG84" s="40">
        <v>145.35</v>
      </c>
      <c r="AI84" s="242" t="s">
        <v>10</v>
      </c>
      <c r="AJ84" s="243"/>
      <c r="AK84" s="244"/>
      <c r="AL84" s="28">
        <v>8</v>
      </c>
      <c r="AM84" s="41">
        <v>3.59</v>
      </c>
      <c r="AN84" s="39">
        <v>105.87</v>
      </c>
      <c r="AO84" s="39">
        <v>43.07</v>
      </c>
      <c r="AP84" s="39">
        <v>64.599999999999994</v>
      </c>
      <c r="AQ84" s="39">
        <v>0</v>
      </c>
      <c r="AR84" s="39">
        <v>0</v>
      </c>
      <c r="AS84" s="39">
        <v>139.97</v>
      </c>
      <c r="AT84" s="39">
        <v>7.18</v>
      </c>
      <c r="AU84" s="39">
        <v>446.82</v>
      </c>
      <c r="AV84" s="40">
        <v>157.91</v>
      </c>
      <c r="AX84" s="242" t="s">
        <v>10</v>
      </c>
      <c r="AY84" s="243"/>
      <c r="AZ84" s="244"/>
      <c r="BA84" s="28">
        <v>8</v>
      </c>
      <c r="BB84" s="41">
        <v>3.59</v>
      </c>
      <c r="BC84" s="39">
        <v>105.87</v>
      </c>
      <c r="BD84" s="39">
        <v>43.07</v>
      </c>
      <c r="BE84" s="39">
        <v>64.599999999999994</v>
      </c>
      <c r="BF84" s="39">
        <v>0</v>
      </c>
      <c r="BG84" s="39">
        <v>0</v>
      </c>
      <c r="BH84" s="39">
        <v>139.97</v>
      </c>
      <c r="BI84" s="39">
        <v>7.18</v>
      </c>
      <c r="BJ84" s="39">
        <v>446.82</v>
      </c>
      <c r="BK84" s="40">
        <v>157.91</v>
      </c>
      <c r="BM84" s="242" t="s">
        <v>10</v>
      </c>
      <c r="BN84" s="243"/>
      <c r="BO84" s="244"/>
      <c r="BP84" s="28">
        <v>8</v>
      </c>
      <c r="BQ84" s="41">
        <v>3.59</v>
      </c>
      <c r="BR84" s="39">
        <v>105.87</v>
      </c>
      <c r="BS84" s="39">
        <v>43.07</v>
      </c>
      <c r="BT84" s="39">
        <v>64.599999999999994</v>
      </c>
      <c r="BU84" s="39">
        <v>0</v>
      </c>
      <c r="BV84" s="39">
        <v>0</v>
      </c>
      <c r="BW84" s="39">
        <v>139.97</v>
      </c>
      <c r="BX84" s="39">
        <v>7.18</v>
      </c>
      <c r="BY84" s="39">
        <v>446.82</v>
      </c>
      <c r="BZ84" s="40">
        <v>157.91</v>
      </c>
      <c r="CB84" s="242" t="s">
        <v>10</v>
      </c>
      <c r="CC84" s="243"/>
      <c r="CD84" s="244"/>
      <c r="CE84" s="28">
        <v>8</v>
      </c>
      <c r="CF84" s="41">
        <v>3.59</v>
      </c>
      <c r="CG84" s="39">
        <v>105.87</v>
      </c>
      <c r="CH84" s="39">
        <v>43.07</v>
      </c>
      <c r="CI84" s="39">
        <v>64.599999999999994</v>
      </c>
      <c r="CJ84" s="39">
        <v>0</v>
      </c>
      <c r="CK84" s="39">
        <v>0</v>
      </c>
      <c r="CL84" s="39">
        <v>139.97</v>
      </c>
      <c r="CM84" s="39">
        <v>7.18</v>
      </c>
      <c r="CN84" s="39">
        <v>446.82</v>
      </c>
      <c r="CO84" s="40">
        <v>157.91</v>
      </c>
      <c r="CQ84" s="242" t="s">
        <v>10</v>
      </c>
      <c r="CR84" s="243"/>
      <c r="CS84" s="244"/>
      <c r="CT84" s="28">
        <v>8</v>
      </c>
      <c r="CU84" s="41">
        <v>3.59</v>
      </c>
      <c r="CV84" s="39">
        <v>105.87</v>
      </c>
      <c r="CW84" s="39">
        <v>43.07</v>
      </c>
      <c r="CX84" s="39">
        <v>64.599999999999994</v>
      </c>
      <c r="CY84" s="39">
        <v>0</v>
      </c>
      <c r="CZ84" s="39">
        <v>0</v>
      </c>
      <c r="DA84" s="39">
        <v>139.97</v>
      </c>
      <c r="DB84" s="39">
        <v>7.18</v>
      </c>
      <c r="DC84" s="39">
        <v>446.82</v>
      </c>
      <c r="DD84" s="40">
        <v>157.91</v>
      </c>
      <c r="DF84" s="242" t="s">
        <v>10</v>
      </c>
      <c r="DG84" s="243"/>
      <c r="DH84" s="244"/>
      <c r="DI84" s="28">
        <v>8</v>
      </c>
      <c r="DJ84" s="41">
        <v>3.59</v>
      </c>
      <c r="DK84" s="39">
        <v>105.87</v>
      </c>
      <c r="DL84" s="39">
        <v>43.07</v>
      </c>
      <c r="DM84" s="39">
        <v>64.599999999999994</v>
      </c>
      <c r="DN84" s="39">
        <v>0</v>
      </c>
      <c r="DO84" s="39">
        <v>0</v>
      </c>
      <c r="DP84" s="39">
        <v>139.97</v>
      </c>
      <c r="DQ84" s="39">
        <v>7.18</v>
      </c>
      <c r="DR84" s="39">
        <v>446.82</v>
      </c>
      <c r="DS84" s="40">
        <v>157.91</v>
      </c>
    </row>
    <row r="85" spans="3:123" ht="20.100000000000001" customHeight="1" thickBot="1">
      <c r="C85" s="253"/>
      <c r="E85" s="239" t="s">
        <v>11</v>
      </c>
      <c r="F85" s="240"/>
      <c r="G85" s="241"/>
      <c r="H85" s="29">
        <v>9</v>
      </c>
      <c r="I85" s="42">
        <v>14.36</v>
      </c>
      <c r="J85" s="43">
        <v>32.299999999999997</v>
      </c>
      <c r="K85" s="43">
        <v>35.89</v>
      </c>
      <c r="L85" s="43">
        <v>93.31</v>
      </c>
      <c r="M85" s="43">
        <v>3.59</v>
      </c>
      <c r="N85" s="43">
        <v>14.36</v>
      </c>
      <c r="O85" s="43">
        <v>89.72</v>
      </c>
      <c r="P85" s="43">
        <v>21.53</v>
      </c>
      <c r="Q85" s="43">
        <v>75.37</v>
      </c>
      <c r="R85" s="45">
        <v>588.58000000000004</v>
      </c>
      <c r="S85" s="46"/>
      <c r="T85" s="239" t="s">
        <v>11</v>
      </c>
      <c r="U85" s="240"/>
      <c r="V85" s="241"/>
      <c r="W85" s="49">
        <v>9</v>
      </c>
      <c r="X85" s="42">
        <v>14.36</v>
      </c>
      <c r="Y85" s="43">
        <v>32.299999999999997</v>
      </c>
      <c r="Z85" s="43">
        <v>35.89</v>
      </c>
      <c r="AA85" s="43">
        <v>93.31</v>
      </c>
      <c r="AB85" s="43">
        <v>3.59</v>
      </c>
      <c r="AC85" s="43">
        <v>14.36</v>
      </c>
      <c r="AD85" s="43">
        <v>89.72</v>
      </c>
      <c r="AE85" s="43">
        <v>21.53</v>
      </c>
      <c r="AF85" s="43">
        <v>75.37</v>
      </c>
      <c r="AG85" s="45">
        <v>588.58000000000004</v>
      </c>
      <c r="AI85" s="239" t="s">
        <v>11</v>
      </c>
      <c r="AJ85" s="240"/>
      <c r="AK85" s="241"/>
      <c r="AL85" s="29">
        <v>9</v>
      </c>
      <c r="AM85" s="42">
        <v>0</v>
      </c>
      <c r="AN85" s="43">
        <v>43.07</v>
      </c>
      <c r="AO85" s="43">
        <v>14.36</v>
      </c>
      <c r="AP85" s="43">
        <v>114.84</v>
      </c>
      <c r="AQ85" s="43">
        <v>0</v>
      </c>
      <c r="AR85" s="43">
        <v>0</v>
      </c>
      <c r="AS85" s="43">
        <v>32.299999999999997</v>
      </c>
      <c r="AT85" s="43">
        <v>0</v>
      </c>
      <c r="AU85" s="43">
        <v>43.07</v>
      </c>
      <c r="AV85" s="45">
        <v>721.37</v>
      </c>
      <c r="AX85" s="239" t="s">
        <v>11</v>
      </c>
      <c r="AY85" s="240"/>
      <c r="AZ85" s="241"/>
      <c r="BA85" s="29">
        <v>9</v>
      </c>
      <c r="BB85" s="42">
        <v>0</v>
      </c>
      <c r="BC85" s="43">
        <v>43.07</v>
      </c>
      <c r="BD85" s="43">
        <v>14.36</v>
      </c>
      <c r="BE85" s="43">
        <v>114.84</v>
      </c>
      <c r="BF85" s="43">
        <v>0</v>
      </c>
      <c r="BG85" s="43">
        <v>0</v>
      </c>
      <c r="BH85" s="43">
        <v>32.299999999999997</v>
      </c>
      <c r="BI85" s="43">
        <v>0</v>
      </c>
      <c r="BJ85" s="43">
        <v>43.07</v>
      </c>
      <c r="BK85" s="45">
        <v>721.37</v>
      </c>
      <c r="BM85" s="239" t="s">
        <v>11</v>
      </c>
      <c r="BN85" s="240"/>
      <c r="BO85" s="241"/>
      <c r="BP85" s="29">
        <v>9</v>
      </c>
      <c r="BQ85" s="42">
        <v>0</v>
      </c>
      <c r="BR85" s="43">
        <v>43.07</v>
      </c>
      <c r="BS85" s="43">
        <v>14.36</v>
      </c>
      <c r="BT85" s="43">
        <v>114.84</v>
      </c>
      <c r="BU85" s="43">
        <v>0</v>
      </c>
      <c r="BV85" s="43">
        <v>0</v>
      </c>
      <c r="BW85" s="43">
        <v>32.299999999999997</v>
      </c>
      <c r="BX85" s="43">
        <v>0</v>
      </c>
      <c r="BY85" s="43">
        <v>43.07</v>
      </c>
      <c r="BZ85" s="45">
        <v>721.37</v>
      </c>
      <c r="CB85" s="239" t="s">
        <v>11</v>
      </c>
      <c r="CC85" s="240"/>
      <c r="CD85" s="241"/>
      <c r="CE85" s="29">
        <v>9</v>
      </c>
      <c r="CF85" s="42">
        <v>0</v>
      </c>
      <c r="CG85" s="43">
        <v>43.07</v>
      </c>
      <c r="CH85" s="43">
        <v>14.36</v>
      </c>
      <c r="CI85" s="43">
        <v>114.84</v>
      </c>
      <c r="CJ85" s="43">
        <v>0</v>
      </c>
      <c r="CK85" s="43">
        <v>0</v>
      </c>
      <c r="CL85" s="43">
        <v>32.299999999999997</v>
      </c>
      <c r="CM85" s="43">
        <v>0</v>
      </c>
      <c r="CN85" s="43">
        <v>43.07</v>
      </c>
      <c r="CO85" s="45">
        <v>721.37</v>
      </c>
      <c r="CQ85" s="239" t="s">
        <v>11</v>
      </c>
      <c r="CR85" s="240"/>
      <c r="CS85" s="241"/>
      <c r="CT85" s="29">
        <v>9</v>
      </c>
      <c r="CU85" s="42">
        <v>0</v>
      </c>
      <c r="CV85" s="43">
        <v>43.07</v>
      </c>
      <c r="CW85" s="43">
        <v>14.36</v>
      </c>
      <c r="CX85" s="43">
        <v>114.84</v>
      </c>
      <c r="CY85" s="43">
        <v>0</v>
      </c>
      <c r="CZ85" s="43">
        <v>0</v>
      </c>
      <c r="DA85" s="43">
        <v>32.299999999999997</v>
      </c>
      <c r="DB85" s="43">
        <v>0</v>
      </c>
      <c r="DC85" s="43">
        <v>43.07</v>
      </c>
      <c r="DD85" s="45">
        <v>721.37</v>
      </c>
      <c r="DF85" s="239" t="s">
        <v>11</v>
      </c>
      <c r="DG85" s="240"/>
      <c r="DH85" s="241"/>
      <c r="DI85" s="29">
        <v>9</v>
      </c>
      <c r="DJ85" s="42">
        <v>0</v>
      </c>
      <c r="DK85" s="43">
        <v>43.07</v>
      </c>
      <c r="DL85" s="43">
        <v>14.36</v>
      </c>
      <c r="DM85" s="43">
        <v>114.84</v>
      </c>
      <c r="DN85" s="43">
        <v>0</v>
      </c>
      <c r="DO85" s="43">
        <v>0</v>
      </c>
      <c r="DP85" s="43">
        <v>32.299999999999997</v>
      </c>
      <c r="DQ85" s="43">
        <v>0</v>
      </c>
      <c r="DR85" s="43">
        <v>43.07</v>
      </c>
      <c r="DS85" s="45">
        <v>721.37</v>
      </c>
    </row>
    <row r="86" spans="3:123" ht="15.75" thickBot="1"/>
    <row r="87" spans="3:123" ht="137.25" thickBot="1">
      <c r="C87" s="251" t="s">
        <v>41</v>
      </c>
      <c r="E87" s="263"/>
      <c r="F87" s="264"/>
      <c r="G87" s="264"/>
      <c r="H87" s="265"/>
      <c r="I87" s="30" t="s">
        <v>2</v>
      </c>
      <c r="J87" s="31" t="s">
        <v>3</v>
      </c>
      <c r="K87" s="31" t="s">
        <v>4</v>
      </c>
      <c r="L87" s="31" t="s">
        <v>5</v>
      </c>
      <c r="M87" s="31" t="s">
        <v>6</v>
      </c>
      <c r="N87" s="31" t="s">
        <v>7</v>
      </c>
      <c r="O87" s="31" t="s">
        <v>8</v>
      </c>
      <c r="P87" s="31" t="s">
        <v>9</v>
      </c>
      <c r="Q87" s="31" t="s">
        <v>10</v>
      </c>
      <c r="R87" s="32" t="s">
        <v>11</v>
      </c>
      <c r="T87" s="3"/>
      <c r="U87" s="25"/>
      <c r="V87" s="25"/>
      <c r="W87" s="26"/>
      <c r="X87" s="30" t="s">
        <v>2</v>
      </c>
      <c r="Y87" s="31" t="s">
        <v>3</v>
      </c>
      <c r="Z87" s="31" t="s">
        <v>4</v>
      </c>
      <c r="AA87" s="31" t="s">
        <v>5</v>
      </c>
      <c r="AB87" s="31" t="s">
        <v>6</v>
      </c>
      <c r="AC87" s="31" t="s">
        <v>7</v>
      </c>
      <c r="AD87" s="31" t="s">
        <v>8</v>
      </c>
      <c r="AE87" s="31" t="s">
        <v>9</v>
      </c>
      <c r="AF87" s="31" t="s">
        <v>10</v>
      </c>
      <c r="AG87" s="32" t="s">
        <v>11</v>
      </c>
      <c r="AI87" s="3"/>
      <c r="AJ87" s="25"/>
      <c r="AK87" s="25"/>
      <c r="AL87" s="26"/>
      <c r="AM87" s="30" t="s">
        <v>2</v>
      </c>
      <c r="AN87" s="31" t="s">
        <v>3</v>
      </c>
      <c r="AO87" s="31" t="s">
        <v>4</v>
      </c>
      <c r="AP87" s="31" t="s">
        <v>5</v>
      </c>
      <c r="AQ87" s="31" t="s">
        <v>6</v>
      </c>
      <c r="AR87" s="31" t="s">
        <v>7</v>
      </c>
      <c r="AS87" s="31" t="s">
        <v>8</v>
      </c>
      <c r="AT87" s="31" t="s">
        <v>9</v>
      </c>
      <c r="AU87" s="31" t="s">
        <v>10</v>
      </c>
      <c r="AV87" s="32" t="s">
        <v>11</v>
      </c>
      <c r="AX87" s="3"/>
      <c r="AY87" s="25"/>
      <c r="AZ87" s="25"/>
      <c r="BA87" s="26"/>
      <c r="BB87" s="30" t="s">
        <v>2</v>
      </c>
      <c r="BC87" s="31" t="s">
        <v>3</v>
      </c>
      <c r="BD87" s="31" t="s">
        <v>4</v>
      </c>
      <c r="BE87" s="31" t="s">
        <v>5</v>
      </c>
      <c r="BF87" s="31" t="s">
        <v>6</v>
      </c>
      <c r="BG87" s="31" t="s">
        <v>7</v>
      </c>
      <c r="BH87" s="31" t="s">
        <v>8</v>
      </c>
      <c r="BI87" s="31" t="s">
        <v>9</v>
      </c>
      <c r="BJ87" s="31" t="s">
        <v>10</v>
      </c>
      <c r="BK87" s="32" t="s">
        <v>11</v>
      </c>
      <c r="BM87" s="3"/>
      <c r="BN87" s="25"/>
      <c r="BO87" s="25"/>
      <c r="BP87" s="26"/>
      <c r="BQ87" s="30" t="s">
        <v>2</v>
      </c>
      <c r="BR87" s="31" t="s">
        <v>3</v>
      </c>
      <c r="BS87" s="31" t="s">
        <v>4</v>
      </c>
      <c r="BT87" s="31" t="s">
        <v>5</v>
      </c>
      <c r="BU87" s="31" t="s">
        <v>6</v>
      </c>
      <c r="BV87" s="31" t="s">
        <v>7</v>
      </c>
      <c r="BW87" s="31" t="s">
        <v>8</v>
      </c>
      <c r="BX87" s="31" t="s">
        <v>9</v>
      </c>
      <c r="BY87" s="31" t="s">
        <v>10</v>
      </c>
      <c r="BZ87" s="32" t="s">
        <v>11</v>
      </c>
      <c r="CB87" s="3"/>
      <c r="CC87" s="25"/>
      <c r="CD87" s="25"/>
      <c r="CE87" s="26"/>
      <c r="CF87" s="30" t="s">
        <v>2</v>
      </c>
      <c r="CG87" s="31" t="s">
        <v>3</v>
      </c>
      <c r="CH87" s="31" t="s">
        <v>4</v>
      </c>
      <c r="CI87" s="31" t="s">
        <v>5</v>
      </c>
      <c r="CJ87" s="31" t="s">
        <v>6</v>
      </c>
      <c r="CK87" s="31" t="s">
        <v>7</v>
      </c>
      <c r="CL87" s="31" t="s">
        <v>8</v>
      </c>
      <c r="CM87" s="31" t="s">
        <v>9</v>
      </c>
      <c r="CN87" s="31" t="s">
        <v>10</v>
      </c>
      <c r="CO87" s="32" t="s">
        <v>11</v>
      </c>
      <c r="CQ87" s="3"/>
      <c r="CR87" s="25"/>
      <c r="CS87" s="25"/>
      <c r="CT87" s="26"/>
      <c r="CU87" s="30" t="s">
        <v>2</v>
      </c>
      <c r="CV87" s="31" t="s">
        <v>3</v>
      </c>
      <c r="CW87" s="31" t="s">
        <v>4</v>
      </c>
      <c r="CX87" s="31" t="s">
        <v>5</v>
      </c>
      <c r="CY87" s="31" t="s">
        <v>6</v>
      </c>
      <c r="CZ87" s="31" t="s">
        <v>7</v>
      </c>
      <c r="DA87" s="31" t="s">
        <v>8</v>
      </c>
      <c r="DB87" s="31" t="s">
        <v>9</v>
      </c>
      <c r="DC87" s="31" t="s">
        <v>10</v>
      </c>
      <c r="DD87" s="32" t="s">
        <v>11</v>
      </c>
      <c r="DF87" s="3"/>
      <c r="DG87" s="25"/>
      <c r="DH87" s="25"/>
      <c r="DI87" s="26"/>
      <c r="DJ87" s="30" t="s">
        <v>2</v>
      </c>
      <c r="DK87" s="31" t="s">
        <v>3</v>
      </c>
      <c r="DL87" s="31" t="s">
        <v>4</v>
      </c>
      <c r="DM87" s="31" t="s">
        <v>5</v>
      </c>
      <c r="DN87" s="31" t="s">
        <v>6</v>
      </c>
      <c r="DO87" s="31" t="s">
        <v>7</v>
      </c>
      <c r="DP87" s="31" t="s">
        <v>8</v>
      </c>
      <c r="DQ87" s="31" t="s">
        <v>9</v>
      </c>
      <c r="DR87" s="31" t="s">
        <v>10</v>
      </c>
      <c r="DS87" s="32" t="s">
        <v>11</v>
      </c>
    </row>
    <row r="88" spans="3:123" ht="15.75" thickBot="1">
      <c r="C88" s="252"/>
      <c r="E88" s="245"/>
      <c r="F88" s="246"/>
      <c r="G88" s="246"/>
      <c r="H88" s="247"/>
      <c r="I88" s="33">
        <v>0</v>
      </c>
      <c r="J88" s="34">
        <v>1</v>
      </c>
      <c r="K88" s="34">
        <v>2</v>
      </c>
      <c r="L88" s="34">
        <v>3</v>
      </c>
      <c r="M88" s="34">
        <v>4</v>
      </c>
      <c r="N88" s="34">
        <v>5</v>
      </c>
      <c r="O88" s="34">
        <v>6</v>
      </c>
      <c r="P88" s="34">
        <v>7</v>
      </c>
      <c r="Q88" s="34">
        <v>8</v>
      </c>
      <c r="R88" s="35">
        <v>9</v>
      </c>
      <c r="T88" s="245"/>
      <c r="U88" s="246"/>
      <c r="V88" s="246"/>
      <c r="W88" s="247"/>
      <c r="X88" s="33">
        <v>0</v>
      </c>
      <c r="Y88" s="34">
        <v>1</v>
      </c>
      <c r="Z88" s="34">
        <v>2</v>
      </c>
      <c r="AA88" s="34">
        <v>3</v>
      </c>
      <c r="AB88" s="34">
        <v>4</v>
      </c>
      <c r="AC88" s="34">
        <v>5</v>
      </c>
      <c r="AD88" s="34">
        <v>6</v>
      </c>
      <c r="AE88" s="34">
        <v>7</v>
      </c>
      <c r="AF88" s="34">
        <v>8</v>
      </c>
      <c r="AG88" s="35">
        <v>9</v>
      </c>
      <c r="AI88" s="245"/>
      <c r="AJ88" s="246"/>
      <c r="AK88" s="246"/>
      <c r="AL88" s="247"/>
      <c r="AM88" s="33">
        <v>0</v>
      </c>
      <c r="AN88" s="34">
        <v>1</v>
      </c>
      <c r="AO88" s="34">
        <v>2</v>
      </c>
      <c r="AP88" s="34">
        <v>3</v>
      </c>
      <c r="AQ88" s="34">
        <v>4</v>
      </c>
      <c r="AR88" s="34">
        <v>5</v>
      </c>
      <c r="AS88" s="34">
        <v>6</v>
      </c>
      <c r="AT88" s="34">
        <v>7</v>
      </c>
      <c r="AU88" s="34">
        <v>8</v>
      </c>
      <c r="AV88" s="35">
        <v>9</v>
      </c>
      <c r="AX88" s="245"/>
      <c r="AY88" s="246"/>
      <c r="AZ88" s="246"/>
      <c r="BA88" s="247"/>
      <c r="BB88" s="33">
        <v>0</v>
      </c>
      <c r="BC88" s="34">
        <v>1</v>
      </c>
      <c r="BD88" s="34">
        <v>2</v>
      </c>
      <c r="BE88" s="34">
        <v>3</v>
      </c>
      <c r="BF88" s="34">
        <v>4</v>
      </c>
      <c r="BG88" s="34">
        <v>5</v>
      </c>
      <c r="BH88" s="34">
        <v>6</v>
      </c>
      <c r="BI88" s="34">
        <v>7</v>
      </c>
      <c r="BJ88" s="34">
        <v>8</v>
      </c>
      <c r="BK88" s="35">
        <v>9</v>
      </c>
      <c r="BM88" s="245"/>
      <c r="BN88" s="246"/>
      <c r="BO88" s="246"/>
      <c r="BP88" s="247"/>
      <c r="BQ88" s="33">
        <v>0</v>
      </c>
      <c r="BR88" s="34">
        <v>1</v>
      </c>
      <c r="BS88" s="34">
        <v>2</v>
      </c>
      <c r="BT88" s="34">
        <v>3</v>
      </c>
      <c r="BU88" s="34">
        <v>4</v>
      </c>
      <c r="BV88" s="34">
        <v>5</v>
      </c>
      <c r="BW88" s="34">
        <v>6</v>
      </c>
      <c r="BX88" s="34">
        <v>7</v>
      </c>
      <c r="BY88" s="34">
        <v>8</v>
      </c>
      <c r="BZ88" s="35">
        <v>9</v>
      </c>
      <c r="CB88" s="245"/>
      <c r="CC88" s="246"/>
      <c r="CD88" s="246"/>
      <c r="CE88" s="247"/>
      <c r="CF88" s="33">
        <v>0</v>
      </c>
      <c r="CG88" s="34">
        <v>1</v>
      </c>
      <c r="CH88" s="34">
        <v>2</v>
      </c>
      <c r="CI88" s="34">
        <v>3</v>
      </c>
      <c r="CJ88" s="34">
        <v>4</v>
      </c>
      <c r="CK88" s="34">
        <v>5</v>
      </c>
      <c r="CL88" s="34">
        <v>6</v>
      </c>
      <c r="CM88" s="34">
        <v>7</v>
      </c>
      <c r="CN88" s="34">
        <v>8</v>
      </c>
      <c r="CO88" s="35">
        <v>9</v>
      </c>
      <c r="CQ88" s="245"/>
      <c r="CR88" s="246"/>
      <c r="CS88" s="246"/>
      <c r="CT88" s="247"/>
      <c r="CU88" s="33">
        <v>0</v>
      </c>
      <c r="CV88" s="34">
        <v>1</v>
      </c>
      <c r="CW88" s="34">
        <v>2</v>
      </c>
      <c r="CX88" s="34">
        <v>3</v>
      </c>
      <c r="CY88" s="34">
        <v>4</v>
      </c>
      <c r="CZ88" s="34">
        <v>5</v>
      </c>
      <c r="DA88" s="34">
        <v>6</v>
      </c>
      <c r="DB88" s="34">
        <v>7</v>
      </c>
      <c r="DC88" s="34">
        <v>8</v>
      </c>
      <c r="DD88" s="35">
        <v>9</v>
      </c>
      <c r="DF88" s="245"/>
      <c r="DG88" s="246"/>
      <c r="DH88" s="246"/>
      <c r="DI88" s="247"/>
      <c r="DJ88" s="33">
        <v>0</v>
      </c>
      <c r="DK88" s="34">
        <v>1</v>
      </c>
      <c r="DL88" s="34">
        <v>2</v>
      </c>
      <c r="DM88" s="34">
        <v>3</v>
      </c>
      <c r="DN88" s="34">
        <v>4</v>
      </c>
      <c r="DO88" s="34">
        <v>5</v>
      </c>
      <c r="DP88" s="34">
        <v>6</v>
      </c>
      <c r="DQ88" s="34">
        <v>7</v>
      </c>
      <c r="DR88" s="34">
        <v>8</v>
      </c>
      <c r="DS88" s="35">
        <v>9</v>
      </c>
    </row>
    <row r="89" spans="3:123" ht="20.100000000000001" customHeight="1">
      <c r="C89" s="252"/>
      <c r="E89" s="248" t="s">
        <v>2</v>
      </c>
      <c r="F89" s="249"/>
      <c r="G89" s="250"/>
      <c r="H89" s="27">
        <v>0</v>
      </c>
      <c r="I89" s="37">
        <v>429.13</v>
      </c>
      <c r="J89" s="38">
        <v>346.07</v>
      </c>
      <c r="K89" s="38">
        <v>129.19999999999999</v>
      </c>
      <c r="L89" s="38">
        <v>36.909999999999997</v>
      </c>
      <c r="M89" s="38">
        <v>4.6100000000000003</v>
      </c>
      <c r="N89" s="38">
        <v>0</v>
      </c>
      <c r="O89" s="38">
        <v>4.6100000000000003</v>
      </c>
      <c r="P89" s="38">
        <v>0</v>
      </c>
      <c r="Q89" s="38">
        <v>13.84</v>
      </c>
      <c r="R89" s="44">
        <v>4.6100000000000003</v>
      </c>
      <c r="S89" s="46"/>
      <c r="T89" s="248" t="s">
        <v>2</v>
      </c>
      <c r="U89" s="249"/>
      <c r="V89" s="250"/>
      <c r="W89" s="47">
        <v>0</v>
      </c>
      <c r="X89" s="37">
        <v>452.2</v>
      </c>
      <c r="Y89" s="38">
        <v>304.54000000000002</v>
      </c>
      <c r="Z89" s="38">
        <v>156.88999999999999</v>
      </c>
      <c r="AA89" s="38">
        <v>32.299999999999997</v>
      </c>
      <c r="AB89" s="38">
        <v>4.6100000000000003</v>
      </c>
      <c r="AC89" s="38">
        <v>0</v>
      </c>
      <c r="AD89" s="38">
        <v>0</v>
      </c>
      <c r="AE89" s="38">
        <v>0</v>
      </c>
      <c r="AF89" s="38">
        <v>18.46</v>
      </c>
      <c r="AG89" s="44">
        <v>0</v>
      </c>
      <c r="AI89" s="248" t="s">
        <v>2</v>
      </c>
      <c r="AJ89" s="249"/>
      <c r="AK89" s="250"/>
      <c r="AL89" s="27">
        <v>0</v>
      </c>
      <c r="AM89" s="37">
        <v>466.04</v>
      </c>
      <c r="AN89" s="38">
        <v>378.37</v>
      </c>
      <c r="AO89" s="38">
        <v>41.53</v>
      </c>
      <c r="AP89" s="38">
        <v>64.599999999999994</v>
      </c>
      <c r="AQ89" s="38">
        <v>0</v>
      </c>
      <c r="AR89" s="38">
        <v>0</v>
      </c>
      <c r="AS89" s="38">
        <v>0</v>
      </c>
      <c r="AT89" s="38">
        <v>0</v>
      </c>
      <c r="AU89" s="38">
        <v>9.23</v>
      </c>
      <c r="AV89" s="44">
        <v>9.23</v>
      </c>
      <c r="AX89" s="248" t="s">
        <v>2</v>
      </c>
      <c r="AY89" s="249"/>
      <c r="AZ89" s="250"/>
      <c r="BA89" s="27">
        <v>0</v>
      </c>
      <c r="BB89" s="37">
        <v>466.04</v>
      </c>
      <c r="BC89" s="38">
        <v>378.37</v>
      </c>
      <c r="BD89" s="38">
        <v>41.53</v>
      </c>
      <c r="BE89" s="38">
        <v>64.599999999999994</v>
      </c>
      <c r="BF89" s="38">
        <v>0</v>
      </c>
      <c r="BG89" s="38">
        <v>0</v>
      </c>
      <c r="BH89" s="38">
        <v>0</v>
      </c>
      <c r="BI89" s="38">
        <v>0</v>
      </c>
      <c r="BJ89" s="38">
        <v>9.23</v>
      </c>
      <c r="BK89" s="44">
        <v>9.23</v>
      </c>
      <c r="BM89" s="248" t="s">
        <v>2</v>
      </c>
      <c r="BN89" s="249"/>
      <c r="BO89" s="250"/>
      <c r="BP89" s="27">
        <v>0</v>
      </c>
      <c r="BQ89" s="37">
        <v>466.04</v>
      </c>
      <c r="BR89" s="38">
        <v>378.37</v>
      </c>
      <c r="BS89" s="38">
        <v>41.53</v>
      </c>
      <c r="BT89" s="38">
        <v>64.599999999999994</v>
      </c>
      <c r="BU89" s="38">
        <v>0</v>
      </c>
      <c r="BV89" s="38">
        <v>0</v>
      </c>
      <c r="BW89" s="38">
        <v>0</v>
      </c>
      <c r="BX89" s="38">
        <v>0</v>
      </c>
      <c r="BY89" s="38">
        <v>9.23</v>
      </c>
      <c r="BZ89" s="44">
        <v>9.23</v>
      </c>
      <c r="CB89" s="248" t="s">
        <v>2</v>
      </c>
      <c r="CC89" s="249"/>
      <c r="CD89" s="250"/>
      <c r="CE89" s="27">
        <v>0</v>
      </c>
      <c r="CF89" s="37">
        <v>466.04</v>
      </c>
      <c r="CG89" s="38">
        <v>378.37</v>
      </c>
      <c r="CH89" s="38">
        <v>41.53</v>
      </c>
      <c r="CI89" s="38">
        <v>64.599999999999994</v>
      </c>
      <c r="CJ89" s="38">
        <v>0</v>
      </c>
      <c r="CK89" s="38">
        <v>0</v>
      </c>
      <c r="CL89" s="38">
        <v>0</v>
      </c>
      <c r="CM89" s="38">
        <v>0</v>
      </c>
      <c r="CN89" s="38">
        <v>9.23</v>
      </c>
      <c r="CO89" s="44">
        <v>9.23</v>
      </c>
      <c r="CQ89" s="248" t="s">
        <v>2</v>
      </c>
      <c r="CR89" s="249"/>
      <c r="CS89" s="250"/>
      <c r="CT89" s="27">
        <v>0</v>
      </c>
      <c r="CU89" s="37">
        <v>466.04</v>
      </c>
      <c r="CV89" s="38">
        <v>378.37</v>
      </c>
      <c r="CW89" s="38">
        <v>41.53</v>
      </c>
      <c r="CX89" s="38">
        <v>64.599999999999994</v>
      </c>
      <c r="CY89" s="38">
        <v>0</v>
      </c>
      <c r="CZ89" s="38">
        <v>0</v>
      </c>
      <c r="DA89" s="38">
        <v>0</v>
      </c>
      <c r="DB89" s="38">
        <v>0</v>
      </c>
      <c r="DC89" s="38">
        <v>9.23</v>
      </c>
      <c r="DD89" s="44">
        <v>9.23</v>
      </c>
      <c r="DF89" s="248" t="s">
        <v>2</v>
      </c>
      <c r="DG89" s="249"/>
      <c r="DH89" s="250"/>
      <c r="DI89" s="27">
        <v>0</v>
      </c>
      <c r="DJ89" s="37">
        <v>466.04</v>
      </c>
      <c r="DK89" s="38">
        <v>378.37</v>
      </c>
      <c r="DL89" s="38">
        <v>41.53</v>
      </c>
      <c r="DM89" s="38">
        <v>64.599999999999994</v>
      </c>
      <c r="DN89" s="38">
        <v>0</v>
      </c>
      <c r="DO89" s="38">
        <v>0</v>
      </c>
      <c r="DP89" s="38">
        <v>0</v>
      </c>
      <c r="DQ89" s="38">
        <v>0</v>
      </c>
      <c r="DR89" s="38">
        <v>9.23</v>
      </c>
      <c r="DS89" s="44">
        <v>9.23</v>
      </c>
    </row>
    <row r="90" spans="3:123" ht="20.100000000000001" customHeight="1">
      <c r="C90" s="252"/>
      <c r="E90" s="242" t="s">
        <v>3</v>
      </c>
      <c r="F90" s="243"/>
      <c r="G90" s="244"/>
      <c r="H90" s="28">
        <v>1</v>
      </c>
      <c r="I90" s="41">
        <v>120.47</v>
      </c>
      <c r="J90" s="39">
        <v>515.49</v>
      </c>
      <c r="K90" s="39">
        <v>135.75</v>
      </c>
      <c r="L90" s="39">
        <v>149.71</v>
      </c>
      <c r="M90" s="39">
        <v>8.2899999999999991</v>
      </c>
      <c r="N90" s="39">
        <v>1.31</v>
      </c>
      <c r="O90" s="39">
        <v>13.09</v>
      </c>
      <c r="P90" s="39">
        <v>8.2899999999999991</v>
      </c>
      <c r="Q90" s="39">
        <v>5.67</v>
      </c>
      <c r="R90" s="40">
        <v>10.91</v>
      </c>
      <c r="S90" s="46"/>
      <c r="T90" s="242" t="s">
        <v>3</v>
      </c>
      <c r="U90" s="243"/>
      <c r="V90" s="244"/>
      <c r="W90" s="48">
        <v>1</v>
      </c>
      <c r="X90" s="41">
        <v>120.91</v>
      </c>
      <c r="Y90" s="39">
        <v>512.44000000000005</v>
      </c>
      <c r="Z90" s="39">
        <v>150.59</v>
      </c>
      <c r="AA90" s="39">
        <v>135.75</v>
      </c>
      <c r="AB90" s="39">
        <v>6.55</v>
      </c>
      <c r="AC90" s="39">
        <v>2.1800000000000002</v>
      </c>
      <c r="AD90" s="39">
        <v>13.09</v>
      </c>
      <c r="AE90" s="39">
        <v>6.11</v>
      </c>
      <c r="AF90" s="39">
        <v>7.42</v>
      </c>
      <c r="AG90" s="40">
        <v>13.97</v>
      </c>
      <c r="AI90" s="242" t="s">
        <v>3</v>
      </c>
      <c r="AJ90" s="243"/>
      <c r="AK90" s="244"/>
      <c r="AL90" s="28">
        <v>1</v>
      </c>
      <c r="AM90" s="41">
        <v>93.41</v>
      </c>
      <c r="AN90" s="39">
        <v>472.28</v>
      </c>
      <c r="AO90" s="39">
        <v>168.92</v>
      </c>
      <c r="AP90" s="39">
        <v>163.68</v>
      </c>
      <c r="AQ90" s="39">
        <v>10.91</v>
      </c>
      <c r="AR90" s="39">
        <v>0</v>
      </c>
      <c r="AS90" s="39">
        <v>32.74</v>
      </c>
      <c r="AT90" s="39">
        <v>2.1800000000000002</v>
      </c>
      <c r="AU90" s="39">
        <v>3.06</v>
      </c>
      <c r="AV90" s="40">
        <v>21.82</v>
      </c>
      <c r="AX90" s="242" t="s">
        <v>3</v>
      </c>
      <c r="AY90" s="243"/>
      <c r="AZ90" s="244"/>
      <c r="BA90" s="28">
        <v>1</v>
      </c>
      <c r="BB90" s="41">
        <v>93.41</v>
      </c>
      <c r="BC90" s="39">
        <v>472.28</v>
      </c>
      <c r="BD90" s="39">
        <v>168.92</v>
      </c>
      <c r="BE90" s="39">
        <v>163.68</v>
      </c>
      <c r="BF90" s="39">
        <v>10.91</v>
      </c>
      <c r="BG90" s="39">
        <v>0</v>
      </c>
      <c r="BH90" s="39">
        <v>32.74</v>
      </c>
      <c r="BI90" s="39">
        <v>2.1800000000000002</v>
      </c>
      <c r="BJ90" s="39">
        <v>3.06</v>
      </c>
      <c r="BK90" s="40">
        <v>21.82</v>
      </c>
      <c r="BM90" s="242" t="s">
        <v>3</v>
      </c>
      <c r="BN90" s="243"/>
      <c r="BO90" s="244"/>
      <c r="BP90" s="28">
        <v>1</v>
      </c>
      <c r="BQ90" s="41">
        <v>93.41</v>
      </c>
      <c r="BR90" s="39">
        <v>472.28</v>
      </c>
      <c r="BS90" s="39">
        <v>168.92</v>
      </c>
      <c r="BT90" s="39">
        <v>163.68</v>
      </c>
      <c r="BU90" s="39">
        <v>10.91</v>
      </c>
      <c r="BV90" s="39">
        <v>0</v>
      </c>
      <c r="BW90" s="39">
        <v>32.74</v>
      </c>
      <c r="BX90" s="39">
        <v>2.1800000000000002</v>
      </c>
      <c r="BY90" s="39">
        <v>3.06</v>
      </c>
      <c r="BZ90" s="40">
        <v>21.82</v>
      </c>
      <c r="CB90" s="242" t="s">
        <v>3</v>
      </c>
      <c r="CC90" s="243"/>
      <c r="CD90" s="244"/>
      <c r="CE90" s="28">
        <v>1</v>
      </c>
      <c r="CF90" s="41">
        <v>93.41</v>
      </c>
      <c r="CG90" s="39">
        <v>472.28</v>
      </c>
      <c r="CH90" s="39">
        <v>168.92</v>
      </c>
      <c r="CI90" s="39">
        <v>163.68</v>
      </c>
      <c r="CJ90" s="39">
        <v>10.91</v>
      </c>
      <c r="CK90" s="39">
        <v>0</v>
      </c>
      <c r="CL90" s="39">
        <v>32.74</v>
      </c>
      <c r="CM90" s="39">
        <v>2.1800000000000002</v>
      </c>
      <c r="CN90" s="39">
        <v>3.06</v>
      </c>
      <c r="CO90" s="40">
        <v>21.82</v>
      </c>
      <c r="CQ90" s="242" t="s">
        <v>3</v>
      </c>
      <c r="CR90" s="243"/>
      <c r="CS90" s="244"/>
      <c r="CT90" s="28">
        <v>1</v>
      </c>
      <c r="CU90" s="41">
        <v>93.41</v>
      </c>
      <c r="CV90" s="39">
        <v>472.28</v>
      </c>
      <c r="CW90" s="39">
        <v>168.92</v>
      </c>
      <c r="CX90" s="39">
        <v>163.68</v>
      </c>
      <c r="CY90" s="39">
        <v>10.91</v>
      </c>
      <c r="CZ90" s="39">
        <v>0</v>
      </c>
      <c r="DA90" s="39">
        <v>32.74</v>
      </c>
      <c r="DB90" s="39">
        <v>2.1800000000000002</v>
      </c>
      <c r="DC90" s="39">
        <v>3.06</v>
      </c>
      <c r="DD90" s="40">
        <v>21.82</v>
      </c>
      <c r="DF90" s="242" t="s">
        <v>3</v>
      </c>
      <c r="DG90" s="243"/>
      <c r="DH90" s="244"/>
      <c r="DI90" s="28">
        <v>1</v>
      </c>
      <c r="DJ90" s="41">
        <v>93.41</v>
      </c>
      <c r="DK90" s="39">
        <v>472.28</v>
      </c>
      <c r="DL90" s="39">
        <v>168.92</v>
      </c>
      <c r="DM90" s="39">
        <v>163.68</v>
      </c>
      <c r="DN90" s="39">
        <v>10.91</v>
      </c>
      <c r="DO90" s="39">
        <v>0</v>
      </c>
      <c r="DP90" s="39">
        <v>32.74</v>
      </c>
      <c r="DQ90" s="39">
        <v>2.1800000000000002</v>
      </c>
      <c r="DR90" s="39">
        <v>3.06</v>
      </c>
      <c r="DS90" s="40">
        <v>21.82</v>
      </c>
    </row>
    <row r="91" spans="3:123" ht="20.100000000000001" customHeight="1">
      <c r="C91" s="252"/>
      <c r="E91" s="242" t="s">
        <v>4</v>
      </c>
      <c r="F91" s="243"/>
      <c r="G91" s="244"/>
      <c r="H91" s="28">
        <v>2</v>
      </c>
      <c r="I91" s="41">
        <v>45.22</v>
      </c>
      <c r="J91" s="39">
        <v>307.07</v>
      </c>
      <c r="K91" s="39">
        <v>345.83</v>
      </c>
      <c r="L91" s="39">
        <v>179.59</v>
      </c>
      <c r="M91" s="39">
        <v>0.86</v>
      </c>
      <c r="N91" s="39">
        <v>4.74</v>
      </c>
      <c r="O91" s="39">
        <v>33.159999999999997</v>
      </c>
      <c r="P91" s="39">
        <v>13.35</v>
      </c>
      <c r="Q91" s="39">
        <v>6.03</v>
      </c>
      <c r="R91" s="40">
        <v>33.159999999999997</v>
      </c>
      <c r="S91" s="46"/>
      <c r="T91" s="242" t="s">
        <v>4</v>
      </c>
      <c r="U91" s="243"/>
      <c r="V91" s="244"/>
      <c r="W91" s="48">
        <v>2</v>
      </c>
      <c r="X91" s="41">
        <v>52.11</v>
      </c>
      <c r="Y91" s="39">
        <v>338.07</v>
      </c>
      <c r="Z91" s="39">
        <v>312.66000000000003</v>
      </c>
      <c r="AA91" s="39">
        <v>179.59</v>
      </c>
      <c r="AB91" s="39">
        <v>4.3099999999999996</v>
      </c>
      <c r="AC91" s="39">
        <v>5.6</v>
      </c>
      <c r="AD91" s="39">
        <v>28.42</v>
      </c>
      <c r="AE91" s="39">
        <v>12.92</v>
      </c>
      <c r="AF91" s="39">
        <v>7.32</v>
      </c>
      <c r="AG91" s="40">
        <v>27.99</v>
      </c>
      <c r="AI91" s="242" t="s">
        <v>4</v>
      </c>
      <c r="AJ91" s="243"/>
      <c r="AK91" s="244"/>
      <c r="AL91" s="28">
        <v>2</v>
      </c>
      <c r="AM91" s="41">
        <v>40.909999999999997</v>
      </c>
      <c r="AN91" s="39">
        <v>277.77999999999997</v>
      </c>
      <c r="AO91" s="39">
        <v>338.5</v>
      </c>
      <c r="AP91" s="39">
        <v>198.97</v>
      </c>
      <c r="AQ91" s="39">
        <v>4.3099999999999996</v>
      </c>
      <c r="AR91" s="39">
        <v>0.86</v>
      </c>
      <c r="AS91" s="39">
        <v>40.909999999999997</v>
      </c>
      <c r="AT91" s="39">
        <v>5.6</v>
      </c>
      <c r="AU91" s="39">
        <v>4.3099999999999996</v>
      </c>
      <c r="AV91" s="40">
        <v>56.85</v>
      </c>
      <c r="AX91" s="242" t="s">
        <v>4</v>
      </c>
      <c r="AY91" s="243"/>
      <c r="AZ91" s="244"/>
      <c r="BA91" s="28">
        <v>2</v>
      </c>
      <c r="BB91" s="41">
        <v>40.909999999999997</v>
      </c>
      <c r="BC91" s="39">
        <v>277.77999999999997</v>
      </c>
      <c r="BD91" s="39">
        <v>338.5</v>
      </c>
      <c r="BE91" s="39">
        <v>198.97</v>
      </c>
      <c r="BF91" s="39">
        <v>4.3099999999999996</v>
      </c>
      <c r="BG91" s="39">
        <v>0.86</v>
      </c>
      <c r="BH91" s="39">
        <v>40.909999999999997</v>
      </c>
      <c r="BI91" s="39">
        <v>5.6</v>
      </c>
      <c r="BJ91" s="39">
        <v>4.3099999999999996</v>
      </c>
      <c r="BK91" s="40">
        <v>56.85</v>
      </c>
      <c r="BM91" s="242" t="s">
        <v>4</v>
      </c>
      <c r="BN91" s="243"/>
      <c r="BO91" s="244"/>
      <c r="BP91" s="28">
        <v>2</v>
      </c>
      <c r="BQ91" s="41">
        <v>40.909999999999997</v>
      </c>
      <c r="BR91" s="39">
        <v>277.77999999999997</v>
      </c>
      <c r="BS91" s="39">
        <v>338.5</v>
      </c>
      <c r="BT91" s="39">
        <v>198.97</v>
      </c>
      <c r="BU91" s="39">
        <v>4.3099999999999996</v>
      </c>
      <c r="BV91" s="39">
        <v>0.86</v>
      </c>
      <c r="BW91" s="39">
        <v>40.909999999999997</v>
      </c>
      <c r="BX91" s="39">
        <v>5.6</v>
      </c>
      <c r="BY91" s="39">
        <v>4.3099999999999996</v>
      </c>
      <c r="BZ91" s="40">
        <v>56.85</v>
      </c>
      <c r="CB91" s="242" t="s">
        <v>4</v>
      </c>
      <c r="CC91" s="243"/>
      <c r="CD91" s="244"/>
      <c r="CE91" s="28">
        <v>2</v>
      </c>
      <c r="CF91" s="41">
        <v>40.909999999999997</v>
      </c>
      <c r="CG91" s="39">
        <v>277.77999999999997</v>
      </c>
      <c r="CH91" s="39">
        <v>338.5</v>
      </c>
      <c r="CI91" s="39">
        <v>198.97</v>
      </c>
      <c r="CJ91" s="39">
        <v>4.3099999999999996</v>
      </c>
      <c r="CK91" s="39">
        <v>0.86</v>
      </c>
      <c r="CL91" s="39">
        <v>40.909999999999997</v>
      </c>
      <c r="CM91" s="39">
        <v>5.6</v>
      </c>
      <c r="CN91" s="39">
        <v>4.3099999999999996</v>
      </c>
      <c r="CO91" s="40">
        <v>56.85</v>
      </c>
      <c r="CQ91" s="242" t="s">
        <v>4</v>
      </c>
      <c r="CR91" s="243"/>
      <c r="CS91" s="244"/>
      <c r="CT91" s="28">
        <v>2</v>
      </c>
      <c r="CU91" s="41">
        <v>40.909999999999997</v>
      </c>
      <c r="CV91" s="39">
        <v>277.77999999999997</v>
      </c>
      <c r="CW91" s="39">
        <v>338.5</v>
      </c>
      <c r="CX91" s="39">
        <v>198.97</v>
      </c>
      <c r="CY91" s="39">
        <v>4.3099999999999996</v>
      </c>
      <c r="CZ91" s="39">
        <v>0.86</v>
      </c>
      <c r="DA91" s="39">
        <v>40.909999999999997</v>
      </c>
      <c r="DB91" s="39">
        <v>5.6</v>
      </c>
      <c r="DC91" s="39">
        <v>4.3099999999999996</v>
      </c>
      <c r="DD91" s="40">
        <v>56.85</v>
      </c>
      <c r="DF91" s="242" t="s">
        <v>4</v>
      </c>
      <c r="DG91" s="243"/>
      <c r="DH91" s="244"/>
      <c r="DI91" s="28">
        <v>2</v>
      </c>
      <c r="DJ91" s="41">
        <v>40.909999999999997</v>
      </c>
      <c r="DK91" s="39">
        <v>277.77999999999997</v>
      </c>
      <c r="DL91" s="39">
        <v>338.5</v>
      </c>
      <c r="DM91" s="39">
        <v>198.97</v>
      </c>
      <c r="DN91" s="39">
        <v>4.3099999999999996</v>
      </c>
      <c r="DO91" s="39">
        <v>0.86</v>
      </c>
      <c r="DP91" s="39">
        <v>40.909999999999997</v>
      </c>
      <c r="DQ91" s="39">
        <v>5.6</v>
      </c>
      <c r="DR91" s="39">
        <v>4.3099999999999996</v>
      </c>
      <c r="DS91" s="40">
        <v>56.85</v>
      </c>
    </row>
    <row r="92" spans="3:123" ht="20.100000000000001" customHeight="1">
      <c r="C92" s="252"/>
      <c r="E92" s="242" t="s">
        <v>5</v>
      </c>
      <c r="F92" s="243"/>
      <c r="G92" s="244"/>
      <c r="H92" s="28">
        <v>3</v>
      </c>
      <c r="I92" s="41">
        <v>11.68</v>
      </c>
      <c r="J92" s="39">
        <v>41.23</v>
      </c>
      <c r="K92" s="39">
        <v>93.46</v>
      </c>
      <c r="L92" s="39">
        <v>662.49</v>
      </c>
      <c r="M92" s="39">
        <v>3.44</v>
      </c>
      <c r="N92" s="39">
        <v>7.56</v>
      </c>
      <c r="O92" s="39">
        <v>96.9</v>
      </c>
      <c r="P92" s="39">
        <v>9.6199999999999992</v>
      </c>
      <c r="Q92" s="39">
        <v>8.93</v>
      </c>
      <c r="R92" s="40">
        <v>33.67</v>
      </c>
      <c r="S92" s="46"/>
      <c r="T92" s="242" t="s">
        <v>5</v>
      </c>
      <c r="U92" s="243"/>
      <c r="V92" s="244"/>
      <c r="W92" s="48">
        <v>3</v>
      </c>
      <c r="X92" s="41">
        <v>16.489999999999998</v>
      </c>
      <c r="Y92" s="39">
        <v>42.61</v>
      </c>
      <c r="Z92" s="39">
        <v>89.34</v>
      </c>
      <c r="AA92" s="39">
        <v>656.31</v>
      </c>
      <c r="AB92" s="39">
        <v>4.12</v>
      </c>
      <c r="AC92" s="39">
        <v>7.56</v>
      </c>
      <c r="AD92" s="39">
        <v>104.46</v>
      </c>
      <c r="AE92" s="39">
        <v>8.25</v>
      </c>
      <c r="AF92" s="39">
        <v>13.06</v>
      </c>
      <c r="AG92" s="40">
        <v>26.8</v>
      </c>
      <c r="AI92" s="242" t="s">
        <v>5</v>
      </c>
      <c r="AJ92" s="243"/>
      <c r="AK92" s="244"/>
      <c r="AL92" s="28">
        <v>3</v>
      </c>
      <c r="AM92" s="41">
        <v>19.93</v>
      </c>
      <c r="AN92" s="39">
        <v>95.53</v>
      </c>
      <c r="AO92" s="39">
        <v>39.86</v>
      </c>
      <c r="AP92" s="39">
        <v>667.3</v>
      </c>
      <c r="AQ92" s="39">
        <v>2.06</v>
      </c>
      <c r="AR92" s="39">
        <v>4.8099999999999996</v>
      </c>
      <c r="AS92" s="39">
        <v>74.22</v>
      </c>
      <c r="AT92" s="39">
        <v>6.87</v>
      </c>
      <c r="AU92" s="39">
        <v>6.87</v>
      </c>
      <c r="AV92" s="40">
        <v>51.54</v>
      </c>
      <c r="AX92" s="242" t="s">
        <v>5</v>
      </c>
      <c r="AY92" s="243"/>
      <c r="AZ92" s="244"/>
      <c r="BA92" s="28">
        <v>3</v>
      </c>
      <c r="BB92" s="41">
        <v>19.93</v>
      </c>
      <c r="BC92" s="39">
        <v>95.53</v>
      </c>
      <c r="BD92" s="39">
        <v>39.86</v>
      </c>
      <c r="BE92" s="39">
        <v>667.3</v>
      </c>
      <c r="BF92" s="39">
        <v>2.06</v>
      </c>
      <c r="BG92" s="39">
        <v>4.8099999999999996</v>
      </c>
      <c r="BH92" s="39">
        <v>74.22</v>
      </c>
      <c r="BI92" s="39">
        <v>6.87</v>
      </c>
      <c r="BJ92" s="39">
        <v>6.87</v>
      </c>
      <c r="BK92" s="40">
        <v>51.54</v>
      </c>
      <c r="BM92" s="242" t="s">
        <v>5</v>
      </c>
      <c r="BN92" s="243"/>
      <c r="BO92" s="244"/>
      <c r="BP92" s="28">
        <v>3</v>
      </c>
      <c r="BQ92" s="41">
        <v>19.93</v>
      </c>
      <c r="BR92" s="39">
        <v>95.53</v>
      </c>
      <c r="BS92" s="39">
        <v>39.86</v>
      </c>
      <c r="BT92" s="39">
        <v>667.3</v>
      </c>
      <c r="BU92" s="39">
        <v>2.06</v>
      </c>
      <c r="BV92" s="39">
        <v>4.8099999999999996</v>
      </c>
      <c r="BW92" s="39">
        <v>74.22</v>
      </c>
      <c r="BX92" s="39">
        <v>6.87</v>
      </c>
      <c r="BY92" s="39">
        <v>6.87</v>
      </c>
      <c r="BZ92" s="40">
        <v>51.54</v>
      </c>
      <c r="CB92" s="242" t="s">
        <v>5</v>
      </c>
      <c r="CC92" s="243"/>
      <c r="CD92" s="244"/>
      <c r="CE92" s="28">
        <v>3</v>
      </c>
      <c r="CF92" s="41">
        <v>19.93</v>
      </c>
      <c r="CG92" s="39">
        <v>95.53</v>
      </c>
      <c r="CH92" s="39">
        <v>39.86</v>
      </c>
      <c r="CI92" s="39">
        <v>667.3</v>
      </c>
      <c r="CJ92" s="39">
        <v>2.06</v>
      </c>
      <c r="CK92" s="39">
        <v>4.8099999999999996</v>
      </c>
      <c r="CL92" s="39">
        <v>74.22</v>
      </c>
      <c r="CM92" s="39">
        <v>6.87</v>
      </c>
      <c r="CN92" s="39">
        <v>6.87</v>
      </c>
      <c r="CO92" s="40">
        <v>51.54</v>
      </c>
      <c r="CQ92" s="242" t="s">
        <v>5</v>
      </c>
      <c r="CR92" s="243"/>
      <c r="CS92" s="244"/>
      <c r="CT92" s="28">
        <v>3</v>
      </c>
      <c r="CU92" s="41">
        <v>19.93</v>
      </c>
      <c r="CV92" s="39">
        <v>95.53</v>
      </c>
      <c r="CW92" s="39">
        <v>39.86</v>
      </c>
      <c r="CX92" s="39">
        <v>667.3</v>
      </c>
      <c r="CY92" s="39">
        <v>2.06</v>
      </c>
      <c r="CZ92" s="39">
        <v>4.8099999999999996</v>
      </c>
      <c r="DA92" s="39">
        <v>74.22</v>
      </c>
      <c r="DB92" s="39">
        <v>6.87</v>
      </c>
      <c r="DC92" s="39">
        <v>6.87</v>
      </c>
      <c r="DD92" s="40">
        <v>51.54</v>
      </c>
      <c r="DF92" s="242" t="s">
        <v>5</v>
      </c>
      <c r="DG92" s="243"/>
      <c r="DH92" s="244"/>
      <c r="DI92" s="28">
        <v>3</v>
      </c>
      <c r="DJ92" s="41">
        <v>19.93</v>
      </c>
      <c r="DK92" s="39">
        <v>95.53</v>
      </c>
      <c r="DL92" s="39">
        <v>39.86</v>
      </c>
      <c r="DM92" s="39">
        <v>667.3</v>
      </c>
      <c r="DN92" s="39">
        <v>2.06</v>
      </c>
      <c r="DO92" s="39">
        <v>4.8099999999999996</v>
      </c>
      <c r="DP92" s="39">
        <v>74.22</v>
      </c>
      <c r="DQ92" s="39">
        <v>6.87</v>
      </c>
      <c r="DR92" s="39">
        <v>6.87</v>
      </c>
      <c r="DS92" s="40">
        <v>51.54</v>
      </c>
    </row>
    <row r="93" spans="3:123" ht="20.100000000000001" customHeight="1">
      <c r="C93" s="252"/>
      <c r="E93" s="242" t="s">
        <v>6</v>
      </c>
      <c r="F93" s="243"/>
      <c r="G93" s="244"/>
      <c r="H93" s="28">
        <v>4</v>
      </c>
      <c r="I93" s="41">
        <v>71.94</v>
      </c>
      <c r="J93" s="39">
        <v>277</v>
      </c>
      <c r="K93" s="39">
        <v>103.26</v>
      </c>
      <c r="L93" s="39">
        <v>351.38</v>
      </c>
      <c r="M93" s="39">
        <v>122.35</v>
      </c>
      <c r="N93" s="39">
        <v>4.8899999999999997</v>
      </c>
      <c r="O93" s="39">
        <v>23.49</v>
      </c>
      <c r="P93" s="39">
        <v>4.8899999999999997</v>
      </c>
      <c r="Q93" s="39">
        <v>1.47</v>
      </c>
      <c r="R93" s="40">
        <v>8.32</v>
      </c>
      <c r="S93" s="46"/>
      <c r="T93" s="242" t="s">
        <v>6</v>
      </c>
      <c r="U93" s="243"/>
      <c r="V93" s="244"/>
      <c r="W93" s="48">
        <v>4</v>
      </c>
      <c r="X93" s="41">
        <v>63.13</v>
      </c>
      <c r="Y93" s="39">
        <v>285.32</v>
      </c>
      <c r="Z93" s="39">
        <v>108.65</v>
      </c>
      <c r="AA93" s="39">
        <v>366.56</v>
      </c>
      <c r="AB93" s="39">
        <v>83.2</v>
      </c>
      <c r="AC93" s="39">
        <v>2.94</v>
      </c>
      <c r="AD93" s="39">
        <v>44.05</v>
      </c>
      <c r="AE93" s="39">
        <v>3.43</v>
      </c>
      <c r="AF93" s="39">
        <v>2.4500000000000002</v>
      </c>
      <c r="AG93" s="40">
        <v>9.3000000000000007</v>
      </c>
      <c r="AI93" s="242" t="s">
        <v>6</v>
      </c>
      <c r="AJ93" s="243"/>
      <c r="AK93" s="244"/>
      <c r="AL93" s="28">
        <v>4</v>
      </c>
      <c r="AM93" s="41">
        <v>58.24</v>
      </c>
      <c r="AN93" s="39">
        <v>199.18</v>
      </c>
      <c r="AO93" s="39">
        <v>107.67</v>
      </c>
      <c r="AP93" s="39">
        <v>362.15</v>
      </c>
      <c r="AQ93" s="39">
        <v>166.39</v>
      </c>
      <c r="AR93" s="39">
        <v>2.4500000000000002</v>
      </c>
      <c r="AS93" s="39">
        <v>44.53</v>
      </c>
      <c r="AT93" s="39">
        <v>2.94</v>
      </c>
      <c r="AU93" s="39">
        <v>3.92</v>
      </c>
      <c r="AV93" s="40">
        <v>21.53</v>
      </c>
      <c r="AX93" s="242" t="s">
        <v>6</v>
      </c>
      <c r="AY93" s="243"/>
      <c r="AZ93" s="244"/>
      <c r="BA93" s="28">
        <v>4</v>
      </c>
      <c r="BB93" s="41">
        <v>58.24</v>
      </c>
      <c r="BC93" s="39">
        <v>199.18</v>
      </c>
      <c r="BD93" s="39">
        <v>107.67</v>
      </c>
      <c r="BE93" s="39">
        <v>362.15</v>
      </c>
      <c r="BF93" s="39">
        <v>166.39</v>
      </c>
      <c r="BG93" s="39">
        <v>2.4500000000000002</v>
      </c>
      <c r="BH93" s="39">
        <v>44.53</v>
      </c>
      <c r="BI93" s="39">
        <v>2.94</v>
      </c>
      <c r="BJ93" s="39">
        <v>3.92</v>
      </c>
      <c r="BK93" s="40">
        <v>21.53</v>
      </c>
      <c r="BM93" s="242" t="s">
        <v>6</v>
      </c>
      <c r="BN93" s="243"/>
      <c r="BO93" s="244"/>
      <c r="BP93" s="28">
        <v>4</v>
      </c>
      <c r="BQ93" s="41">
        <v>58.24</v>
      </c>
      <c r="BR93" s="39">
        <v>199.18</v>
      </c>
      <c r="BS93" s="39">
        <v>107.67</v>
      </c>
      <c r="BT93" s="39">
        <v>362.15</v>
      </c>
      <c r="BU93" s="39">
        <v>166.39</v>
      </c>
      <c r="BV93" s="39">
        <v>2.4500000000000002</v>
      </c>
      <c r="BW93" s="39">
        <v>44.53</v>
      </c>
      <c r="BX93" s="39">
        <v>2.94</v>
      </c>
      <c r="BY93" s="39">
        <v>3.92</v>
      </c>
      <c r="BZ93" s="40">
        <v>21.53</v>
      </c>
      <c r="CB93" s="242" t="s">
        <v>6</v>
      </c>
      <c r="CC93" s="243"/>
      <c r="CD93" s="244"/>
      <c r="CE93" s="28">
        <v>4</v>
      </c>
      <c r="CF93" s="41">
        <v>58.24</v>
      </c>
      <c r="CG93" s="39">
        <v>199.18</v>
      </c>
      <c r="CH93" s="39">
        <v>107.67</v>
      </c>
      <c r="CI93" s="39">
        <v>362.15</v>
      </c>
      <c r="CJ93" s="39">
        <v>166.39</v>
      </c>
      <c r="CK93" s="39">
        <v>2.4500000000000002</v>
      </c>
      <c r="CL93" s="39">
        <v>44.53</v>
      </c>
      <c r="CM93" s="39">
        <v>2.94</v>
      </c>
      <c r="CN93" s="39">
        <v>3.92</v>
      </c>
      <c r="CO93" s="40">
        <v>21.53</v>
      </c>
      <c r="CQ93" s="242" t="s">
        <v>6</v>
      </c>
      <c r="CR93" s="243"/>
      <c r="CS93" s="244"/>
      <c r="CT93" s="28">
        <v>4</v>
      </c>
      <c r="CU93" s="41">
        <v>58.24</v>
      </c>
      <c r="CV93" s="39">
        <v>199.18</v>
      </c>
      <c r="CW93" s="39">
        <v>107.67</v>
      </c>
      <c r="CX93" s="39">
        <v>362.15</v>
      </c>
      <c r="CY93" s="39">
        <v>166.39</v>
      </c>
      <c r="CZ93" s="39">
        <v>2.4500000000000002</v>
      </c>
      <c r="DA93" s="39">
        <v>44.53</v>
      </c>
      <c r="DB93" s="39">
        <v>2.94</v>
      </c>
      <c r="DC93" s="39">
        <v>3.92</v>
      </c>
      <c r="DD93" s="40">
        <v>21.53</v>
      </c>
      <c r="DF93" s="242" t="s">
        <v>6</v>
      </c>
      <c r="DG93" s="243"/>
      <c r="DH93" s="244"/>
      <c r="DI93" s="28">
        <v>4</v>
      </c>
      <c r="DJ93" s="41">
        <v>58.24</v>
      </c>
      <c r="DK93" s="39">
        <v>199.18</v>
      </c>
      <c r="DL93" s="39">
        <v>107.67</v>
      </c>
      <c r="DM93" s="39">
        <v>362.15</v>
      </c>
      <c r="DN93" s="39">
        <v>166.39</v>
      </c>
      <c r="DO93" s="39">
        <v>2.4500000000000002</v>
      </c>
      <c r="DP93" s="39">
        <v>44.53</v>
      </c>
      <c r="DQ93" s="39">
        <v>2.94</v>
      </c>
      <c r="DR93" s="39">
        <v>3.92</v>
      </c>
      <c r="DS93" s="40">
        <v>21.53</v>
      </c>
    </row>
    <row r="94" spans="3:123" ht="20.100000000000001" customHeight="1">
      <c r="C94" s="252"/>
      <c r="E94" s="242" t="s">
        <v>7</v>
      </c>
      <c r="F94" s="243"/>
      <c r="G94" s="244"/>
      <c r="H94" s="28">
        <v>5</v>
      </c>
      <c r="I94" s="41">
        <v>0</v>
      </c>
      <c r="J94" s="39">
        <v>41.53</v>
      </c>
      <c r="K94" s="39">
        <v>69.209999999999994</v>
      </c>
      <c r="L94" s="39">
        <v>27.69</v>
      </c>
      <c r="M94" s="39">
        <v>0</v>
      </c>
      <c r="N94" s="39">
        <v>327.61</v>
      </c>
      <c r="O94" s="39">
        <v>41.53</v>
      </c>
      <c r="P94" s="39">
        <v>32.299999999999997</v>
      </c>
      <c r="Q94" s="39">
        <v>156.88999999999999</v>
      </c>
      <c r="R94" s="40">
        <v>272.24</v>
      </c>
      <c r="S94" s="46"/>
      <c r="T94" s="242" t="s">
        <v>7</v>
      </c>
      <c r="U94" s="243"/>
      <c r="V94" s="244"/>
      <c r="W94" s="48">
        <v>5</v>
      </c>
      <c r="X94" s="41">
        <v>4.6100000000000003</v>
      </c>
      <c r="Y94" s="39">
        <v>55.37</v>
      </c>
      <c r="Z94" s="39">
        <v>46.14</v>
      </c>
      <c r="AA94" s="39">
        <v>41.53</v>
      </c>
      <c r="AB94" s="39">
        <v>4.6100000000000003</v>
      </c>
      <c r="AC94" s="39">
        <v>313.77</v>
      </c>
      <c r="AD94" s="39">
        <v>46.14</v>
      </c>
      <c r="AE94" s="39">
        <v>36.909999999999997</v>
      </c>
      <c r="AF94" s="39">
        <v>147.66</v>
      </c>
      <c r="AG94" s="40">
        <v>272.24</v>
      </c>
      <c r="AI94" s="242" t="s">
        <v>7</v>
      </c>
      <c r="AJ94" s="243"/>
      <c r="AK94" s="244"/>
      <c r="AL94" s="28">
        <v>5</v>
      </c>
      <c r="AM94" s="41">
        <v>0</v>
      </c>
      <c r="AN94" s="39">
        <v>92.29</v>
      </c>
      <c r="AO94" s="39">
        <v>59.99</v>
      </c>
      <c r="AP94" s="39">
        <v>73.83</v>
      </c>
      <c r="AQ94" s="39">
        <v>0</v>
      </c>
      <c r="AR94" s="39">
        <v>355.3</v>
      </c>
      <c r="AS94" s="39">
        <v>13.84</v>
      </c>
      <c r="AT94" s="39">
        <v>18.46</v>
      </c>
      <c r="AU94" s="39">
        <v>143.04</v>
      </c>
      <c r="AV94" s="40">
        <v>212.26</v>
      </c>
      <c r="AX94" s="242" t="s">
        <v>7</v>
      </c>
      <c r="AY94" s="243"/>
      <c r="AZ94" s="244"/>
      <c r="BA94" s="28">
        <v>5</v>
      </c>
      <c r="BB94" s="41">
        <v>0</v>
      </c>
      <c r="BC94" s="39">
        <v>92.29</v>
      </c>
      <c r="BD94" s="39">
        <v>59.99</v>
      </c>
      <c r="BE94" s="39">
        <v>73.83</v>
      </c>
      <c r="BF94" s="39">
        <v>0</v>
      </c>
      <c r="BG94" s="39">
        <v>355.3</v>
      </c>
      <c r="BH94" s="39">
        <v>13.84</v>
      </c>
      <c r="BI94" s="39">
        <v>18.46</v>
      </c>
      <c r="BJ94" s="39">
        <v>143.04</v>
      </c>
      <c r="BK94" s="40">
        <v>212.26</v>
      </c>
      <c r="BM94" s="242" t="s">
        <v>7</v>
      </c>
      <c r="BN94" s="243"/>
      <c r="BO94" s="244"/>
      <c r="BP94" s="28">
        <v>5</v>
      </c>
      <c r="BQ94" s="41">
        <v>0</v>
      </c>
      <c r="BR94" s="39">
        <v>92.29</v>
      </c>
      <c r="BS94" s="39">
        <v>59.99</v>
      </c>
      <c r="BT94" s="39">
        <v>73.83</v>
      </c>
      <c r="BU94" s="39">
        <v>0</v>
      </c>
      <c r="BV94" s="39">
        <v>355.3</v>
      </c>
      <c r="BW94" s="39">
        <v>13.84</v>
      </c>
      <c r="BX94" s="39">
        <v>18.46</v>
      </c>
      <c r="BY94" s="39">
        <v>143.04</v>
      </c>
      <c r="BZ94" s="40">
        <v>212.26</v>
      </c>
      <c r="CB94" s="242" t="s">
        <v>7</v>
      </c>
      <c r="CC94" s="243"/>
      <c r="CD94" s="244"/>
      <c r="CE94" s="28">
        <v>5</v>
      </c>
      <c r="CF94" s="41">
        <v>0</v>
      </c>
      <c r="CG94" s="39">
        <v>92.29</v>
      </c>
      <c r="CH94" s="39">
        <v>59.99</v>
      </c>
      <c r="CI94" s="39">
        <v>73.83</v>
      </c>
      <c r="CJ94" s="39">
        <v>0</v>
      </c>
      <c r="CK94" s="39">
        <v>355.3</v>
      </c>
      <c r="CL94" s="39">
        <v>13.84</v>
      </c>
      <c r="CM94" s="39">
        <v>18.46</v>
      </c>
      <c r="CN94" s="39">
        <v>143.04</v>
      </c>
      <c r="CO94" s="40">
        <v>212.26</v>
      </c>
      <c r="CQ94" s="242" t="s">
        <v>7</v>
      </c>
      <c r="CR94" s="243"/>
      <c r="CS94" s="244"/>
      <c r="CT94" s="28">
        <v>5</v>
      </c>
      <c r="CU94" s="41">
        <v>0</v>
      </c>
      <c r="CV94" s="39">
        <v>92.29</v>
      </c>
      <c r="CW94" s="39">
        <v>59.99</v>
      </c>
      <c r="CX94" s="39">
        <v>73.83</v>
      </c>
      <c r="CY94" s="39">
        <v>0</v>
      </c>
      <c r="CZ94" s="39">
        <v>355.3</v>
      </c>
      <c r="DA94" s="39">
        <v>13.84</v>
      </c>
      <c r="DB94" s="39">
        <v>18.46</v>
      </c>
      <c r="DC94" s="39">
        <v>143.04</v>
      </c>
      <c r="DD94" s="40">
        <v>212.26</v>
      </c>
      <c r="DF94" s="242" t="s">
        <v>7</v>
      </c>
      <c r="DG94" s="243"/>
      <c r="DH94" s="244"/>
      <c r="DI94" s="28">
        <v>5</v>
      </c>
      <c r="DJ94" s="41">
        <v>0</v>
      </c>
      <c r="DK94" s="39">
        <v>92.29</v>
      </c>
      <c r="DL94" s="39">
        <v>59.99</v>
      </c>
      <c r="DM94" s="39">
        <v>73.83</v>
      </c>
      <c r="DN94" s="39">
        <v>0</v>
      </c>
      <c r="DO94" s="39">
        <v>355.3</v>
      </c>
      <c r="DP94" s="39">
        <v>13.84</v>
      </c>
      <c r="DQ94" s="39">
        <v>18.46</v>
      </c>
      <c r="DR94" s="39">
        <v>143.04</v>
      </c>
      <c r="DS94" s="40">
        <v>212.26</v>
      </c>
    </row>
    <row r="95" spans="3:123" ht="20.100000000000001" customHeight="1">
      <c r="C95" s="252"/>
      <c r="E95" s="242" t="s">
        <v>8</v>
      </c>
      <c r="F95" s="243"/>
      <c r="G95" s="244"/>
      <c r="H95" s="28">
        <v>6</v>
      </c>
      <c r="I95" s="41">
        <v>10.77</v>
      </c>
      <c r="J95" s="39">
        <v>21.53</v>
      </c>
      <c r="K95" s="39">
        <v>24.23</v>
      </c>
      <c r="L95" s="39">
        <v>139.97</v>
      </c>
      <c r="M95" s="39">
        <v>0</v>
      </c>
      <c r="N95" s="39">
        <v>10.77</v>
      </c>
      <c r="O95" s="39">
        <v>573.33000000000004</v>
      </c>
      <c r="P95" s="39">
        <v>26.92</v>
      </c>
      <c r="Q95" s="39">
        <v>18.84</v>
      </c>
      <c r="R95" s="40">
        <v>142.66</v>
      </c>
      <c r="S95" s="46"/>
      <c r="T95" s="242" t="s">
        <v>8</v>
      </c>
      <c r="U95" s="243"/>
      <c r="V95" s="244"/>
      <c r="W95" s="48">
        <v>6</v>
      </c>
      <c r="X95" s="41">
        <v>5.38</v>
      </c>
      <c r="Y95" s="39">
        <v>18.84</v>
      </c>
      <c r="Z95" s="39">
        <v>18.84</v>
      </c>
      <c r="AA95" s="39">
        <v>121.13</v>
      </c>
      <c r="AB95" s="39">
        <v>5.38</v>
      </c>
      <c r="AC95" s="39">
        <v>13.46</v>
      </c>
      <c r="AD95" s="39">
        <v>611.01</v>
      </c>
      <c r="AE95" s="39">
        <v>29.61</v>
      </c>
      <c r="AF95" s="39">
        <v>18.84</v>
      </c>
      <c r="AG95" s="40">
        <v>126.51</v>
      </c>
      <c r="AI95" s="242" t="s">
        <v>8</v>
      </c>
      <c r="AJ95" s="243"/>
      <c r="AK95" s="244"/>
      <c r="AL95" s="28">
        <v>6</v>
      </c>
      <c r="AM95" s="41">
        <v>0</v>
      </c>
      <c r="AN95" s="39">
        <v>24.23</v>
      </c>
      <c r="AO95" s="39">
        <v>16.149999999999999</v>
      </c>
      <c r="AP95" s="39">
        <v>169.58</v>
      </c>
      <c r="AQ95" s="39">
        <v>2.69</v>
      </c>
      <c r="AR95" s="39">
        <v>2.69</v>
      </c>
      <c r="AS95" s="39">
        <v>589.48</v>
      </c>
      <c r="AT95" s="39">
        <v>13.46</v>
      </c>
      <c r="AU95" s="39">
        <v>40.380000000000003</v>
      </c>
      <c r="AV95" s="40">
        <v>110.36</v>
      </c>
      <c r="AX95" s="242" t="s">
        <v>8</v>
      </c>
      <c r="AY95" s="243"/>
      <c r="AZ95" s="244"/>
      <c r="BA95" s="28">
        <v>6</v>
      </c>
      <c r="BB95" s="41">
        <v>0</v>
      </c>
      <c r="BC95" s="39">
        <v>24.23</v>
      </c>
      <c r="BD95" s="39">
        <v>16.149999999999999</v>
      </c>
      <c r="BE95" s="39">
        <v>169.58</v>
      </c>
      <c r="BF95" s="39">
        <v>2.69</v>
      </c>
      <c r="BG95" s="39">
        <v>2.69</v>
      </c>
      <c r="BH95" s="39">
        <v>589.48</v>
      </c>
      <c r="BI95" s="39">
        <v>13.46</v>
      </c>
      <c r="BJ95" s="39">
        <v>40.380000000000003</v>
      </c>
      <c r="BK95" s="40">
        <v>110.36</v>
      </c>
      <c r="BM95" s="242" t="s">
        <v>8</v>
      </c>
      <c r="BN95" s="243"/>
      <c r="BO95" s="244"/>
      <c r="BP95" s="28">
        <v>6</v>
      </c>
      <c r="BQ95" s="41">
        <v>0</v>
      </c>
      <c r="BR95" s="39">
        <v>24.23</v>
      </c>
      <c r="BS95" s="39">
        <v>16.149999999999999</v>
      </c>
      <c r="BT95" s="39">
        <v>169.58</v>
      </c>
      <c r="BU95" s="39">
        <v>2.69</v>
      </c>
      <c r="BV95" s="39">
        <v>2.69</v>
      </c>
      <c r="BW95" s="39">
        <v>589.48</v>
      </c>
      <c r="BX95" s="39">
        <v>13.46</v>
      </c>
      <c r="BY95" s="39">
        <v>40.380000000000003</v>
      </c>
      <c r="BZ95" s="40">
        <v>110.36</v>
      </c>
      <c r="CB95" s="242" t="s">
        <v>8</v>
      </c>
      <c r="CC95" s="243"/>
      <c r="CD95" s="244"/>
      <c r="CE95" s="28">
        <v>6</v>
      </c>
      <c r="CF95" s="41">
        <v>0</v>
      </c>
      <c r="CG95" s="39">
        <v>24.23</v>
      </c>
      <c r="CH95" s="39">
        <v>16.149999999999999</v>
      </c>
      <c r="CI95" s="39">
        <v>169.58</v>
      </c>
      <c r="CJ95" s="39">
        <v>2.69</v>
      </c>
      <c r="CK95" s="39">
        <v>2.69</v>
      </c>
      <c r="CL95" s="39">
        <v>589.48</v>
      </c>
      <c r="CM95" s="39">
        <v>13.46</v>
      </c>
      <c r="CN95" s="39">
        <v>40.380000000000003</v>
      </c>
      <c r="CO95" s="40">
        <v>110.36</v>
      </c>
      <c r="CQ95" s="242" t="s">
        <v>8</v>
      </c>
      <c r="CR95" s="243"/>
      <c r="CS95" s="244"/>
      <c r="CT95" s="28">
        <v>6</v>
      </c>
      <c r="CU95" s="41">
        <v>0</v>
      </c>
      <c r="CV95" s="39">
        <v>24.23</v>
      </c>
      <c r="CW95" s="39">
        <v>16.149999999999999</v>
      </c>
      <c r="CX95" s="39">
        <v>169.58</v>
      </c>
      <c r="CY95" s="39">
        <v>2.69</v>
      </c>
      <c r="CZ95" s="39">
        <v>2.69</v>
      </c>
      <c r="DA95" s="39">
        <v>589.48</v>
      </c>
      <c r="DB95" s="39">
        <v>13.46</v>
      </c>
      <c r="DC95" s="39">
        <v>40.380000000000003</v>
      </c>
      <c r="DD95" s="40">
        <v>110.36</v>
      </c>
      <c r="DF95" s="242" t="s">
        <v>8</v>
      </c>
      <c r="DG95" s="243"/>
      <c r="DH95" s="244"/>
      <c r="DI95" s="28">
        <v>6</v>
      </c>
      <c r="DJ95" s="41">
        <v>0</v>
      </c>
      <c r="DK95" s="39">
        <v>24.23</v>
      </c>
      <c r="DL95" s="39">
        <v>16.149999999999999</v>
      </c>
      <c r="DM95" s="39">
        <v>169.58</v>
      </c>
      <c r="DN95" s="39">
        <v>2.69</v>
      </c>
      <c r="DO95" s="39">
        <v>2.69</v>
      </c>
      <c r="DP95" s="39">
        <v>589.48</v>
      </c>
      <c r="DQ95" s="39">
        <v>13.46</v>
      </c>
      <c r="DR95" s="39">
        <v>40.380000000000003</v>
      </c>
      <c r="DS95" s="40">
        <v>110.36</v>
      </c>
    </row>
    <row r="96" spans="3:123" ht="20.100000000000001" customHeight="1">
      <c r="C96" s="252"/>
      <c r="E96" s="242" t="s">
        <v>9</v>
      </c>
      <c r="F96" s="243"/>
      <c r="G96" s="244"/>
      <c r="H96" s="28">
        <v>7</v>
      </c>
      <c r="I96" s="41">
        <v>0</v>
      </c>
      <c r="J96" s="39">
        <v>48.45</v>
      </c>
      <c r="K96" s="39">
        <v>44.41</v>
      </c>
      <c r="L96" s="39">
        <v>52.49</v>
      </c>
      <c r="M96" s="39">
        <v>4.04</v>
      </c>
      <c r="N96" s="39">
        <v>32.299999999999997</v>
      </c>
      <c r="O96" s="39">
        <v>177.65</v>
      </c>
      <c r="P96" s="39">
        <v>375.49</v>
      </c>
      <c r="Q96" s="39">
        <v>125.16</v>
      </c>
      <c r="R96" s="40">
        <v>109.01</v>
      </c>
      <c r="S96" s="46"/>
      <c r="T96" s="242" t="s">
        <v>9</v>
      </c>
      <c r="U96" s="243"/>
      <c r="V96" s="244"/>
      <c r="W96" s="48">
        <v>7</v>
      </c>
      <c r="X96" s="41">
        <v>4.04</v>
      </c>
      <c r="Y96" s="39">
        <v>64.599999999999994</v>
      </c>
      <c r="Z96" s="39">
        <v>16.149999999999999</v>
      </c>
      <c r="AA96" s="39">
        <v>36.340000000000003</v>
      </c>
      <c r="AB96" s="39">
        <v>4.04</v>
      </c>
      <c r="AC96" s="39">
        <v>44.41</v>
      </c>
      <c r="AD96" s="39">
        <v>177.65</v>
      </c>
      <c r="AE96" s="39">
        <v>363.38</v>
      </c>
      <c r="AF96" s="39">
        <v>137.27000000000001</v>
      </c>
      <c r="AG96" s="40">
        <v>121.12</v>
      </c>
      <c r="AI96" s="242" t="s">
        <v>9</v>
      </c>
      <c r="AJ96" s="243"/>
      <c r="AK96" s="244"/>
      <c r="AL96" s="28">
        <v>7</v>
      </c>
      <c r="AM96" s="41">
        <v>0</v>
      </c>
      <c r="AN96" s="39">
        <v>129.19999999999999</v>
      </c>
      <c r="AO96" s="39">
        <v>24.22</v>
      </c>
      <c r="AP96" s="39">
        <v>68.64</v>
      </c>
      <c r="AQ96" s="39">
        <v>0</v>
      </c>
      <c r="AR96" s="39">
        <v>8.07</v>
      </c>
      <c r="AS96" s="39">
        <v>185.73</v>
      </c>
      <c r="AT96" s="39">
        <v>331.08</v>
      </c>
      <c r="AU96" s="39">
        <v>121.13</v>
      </c>
      <c r="AV96" s="40">
        <v>100.94</v>
      </c>
      <c r="AX96" s="242" t="s">
        <v>9</v>
      </c>
      <c r="AY96" s="243"/>
      <c r="AZ96" s="244"/>
      <c r="BA96" s="28">
        <v>7</v>
      </c>
      <c r="BB96" s="41">
        <v>0</v>
      </c>
      <c r="BC96" s="39">
        <v>129.19999999999999</v>
      </c>
      <c r="BD96" s="39">
        <v>24.22</v>
      </c>
      <c r="BE96" s="39">
        <v>68.64</v>
      </c>
      <c r="BF96" s="39">
        <v>0</v>
      </c>
      <c r="BG96" s="39">
        <v>8.07</v>
      </c>
      <c r="BH96" s="39">
        <v>185.72</v>
      </c>
      <c r="BI96" s="39">
        <v>331.08</v>
      </c>
      <c r="BJ96" s="39">
        <v>121.13</v>
      </c>
      <c r="BK96" s="40">
        <v>100.94</v>
      </c>
      <c r="BM96" s="242" t="s">
        <v>9</v>
      </c>
      <c r="BN96" s="243"/>
      <c r="BO96" s="244"/>
      <c r="BP96" s="28">
        <v>7</v>
      </c>
      <c r="BQ96" s="41">
        <v>0</v>
      </c>
      <c r="BR96" s="39">
        <v>129.19999999999999</v>
      </c>
      <c r="BS96" s="39">
        <v>24.23</v>
      </c>
      <c r="BT96" s="39">
        <v>68.64</v>
      </c>
      <c r="BU96" s="39">
        <v>0</v>
      </c>
      <c r="BV96" s="39">
        <v>8.07</v>
      </c>
      <c r="BW96" s="39">
        <v>185.72</v>
      </c>
      <c r="BX96" s="39">
        <v>331.08</v>
      </c>
      <c r="BY96" s="39">
        <v>121.12</v>
      </c>
      <c r="BZ96" s="40">
        <v>100.94</v>
      </c>
      <c r="CB96" s="242" t="s">
        <v>9</v>
      </c>
      <c r="CC96" s="243"/>
      <c r="CD96" s="244"/>
      <c r="CE96" s="28">
        <v>7</v>
      </c>
      <c r="CF96" s="41">
        <v>0</v>
      </c>
      <c r="CG96" s="39">
        <v>129.19999999999999</v>
      </c>
      <c r="CH96" s="39">
        <v>24.22</v>
      </c>
      <c r="CI96" s="39">
        <v>68.64</v>
      </c>
      <c r="CJ96" s="39">
        <v>0</v>
      </c>
      <c r="CK96" s="39">
        <v>8.07</v>
      </c>
      <c r="CL96" s="39">
        <v>185.73</v>
      </c>
      <c r="CM96" s="39">
        <v>331.08</v>
      </c>
      <c r="CN96" s="39">
        <v>121.13</v>
      </c>
      <c r="CO96" s="40">
        <v>100.94</v>
      </c>
      <c r="CQ96" s="242" t="s">
        <v>9</v>
      </c>
      <c r="CR96" s="243"/>
      <c r="CS96" s="244"/>
      <c r="CT96" s="28">
        <v>7</v>
      </c>
      <c r="CU96" s="41">
        <v>0</v>
      </c>
      <c r="CV96" s="39">
        <v>129.19999999999999</v>
      </c>
      <c r="CW96" s="39">
        <v>24.22</v>
      </c>
      <c r="CX96" s="39">
        <v>68.64</v>
      </c>
      <c r="CY96" s="39">
        <v>0</v>
      </c>
      <c r="CZ96" s="39">
        <v>8.07</v>
      </c>
      <c r="DA96" s="39">
        <v>185.73</v>
      </c>
      <c r="DB96" s="39">
        <v>331.08</v>
      </c>
      <c r="DC96" s="39">
        <v>121.13</v>
      </c>
      <c r="DD96" s="40">
        <v>100.94</v>
      </c>
      <c r="DF96" s="242" t="s">
        <v>9</v>
      </c>
      <c r="DG96" s="243"/>
      <c r="DH96" s="244"/>
      <c r="DI96" s="28">
        <v>7</v>
      </c>
      <c r="DJ96" s="41">
        <v>0</v>
      </c>
      <c r="DK96" s="39">
        <v>129.19999999999999</v>
      </c>
      <c r="DL96" s="39">
        <v>24.22</v>
      </c>
      <c r="DM96" s="39">
        <v>68.64</v>
      </c>
      <c r="DN96" s="39">
        <v>0</v>
      </c>
      <c r="DO96" s="39">
        <v>8.07</v>
      </c>
      <c r="DP96" s="39">
        <v>185.72</v>
      </c>
      <c r="DQ96" s="39">
        <v>331.08</v>
      </c>
      <c r="DR96" s="39">
        <v>121.13</v>
      </c>
      <c r="DS96" s="40">
        <v>100.94</v>
      </c>
    </row>
    <row r="97" spans="3:123" ht="20.100000000000001" customHeight="1">
      <c r="C97" s="252"/>
      <c r="E97" s="242" t="s">
        <v>10</v>
      </c>
      <c r="F97" s="243"/>
      <c r="G97" s="244"/>
      <c r="H97" s="28">
        <v>8</v>
      </c>
      <c r="I97" s="41">
        <v>16.149999999999999</v>
      </c>
      <c r="J97" s="39">
        <v>52.04</v>
      </c>
      <c r="K97" s="39">
        <v>55.63</v>
      </c>
      <c r="L97" s="39">
        <v>53.83</v>
      </c>
      <c r="M97" s="39">
        <v>3.59</v>
      </c>
      <c r="N97" s="39">
        <v>35.89</v>
      </c>
      <c r="O97" s="39">
        <v>143.56</v>
      </c>
      <c r="P97" s="39">
        <v>59.22</v>
      </c>
      <c r="Q97" s="39">
        <v>391.19</v>
      </c>
      <c r="R97" s="40">
        <v>157.91</v>
      </c>
      <c r="S97" s="46"/>
      <c r="T97" s="242" t="s">
        <v>10</v>
      </c>
      <c r="U97" s="243"/>
      <c r="V97" s="244"/>
      <c r="W97" s="48">
        <v>8</v>
      </c>
      <c r="X97" s="41">
        <v>17.940000000000001</v>
      </c>
      <c r="Y97" s="39">
        <v>75.37</v>
      </c>
      <c r="Z97" s="39">
        <v>35.89</v>
      </c>
      <c r="AA97" s="39">
        <v>48.45</v>
      </c>
      <c r="AB97" s="39">
        <v>0</v>
      </c>
      <c r="AC97" s="39">
        <v>48.45</v>
      </c>
      <c r="AD97" s="39">
        <v>152.53</v>
      </c>
      <c r="AE97" s="39">
        <v>57.42</v>
      </c>
      <c r="AF97" s="39">
        <v>373.24</v>
      </c>
      <c r="AG97" s="40">
        <v>159.71</v>
      </c>
      <c r="AI97" s="242" t="s">
        <v>10</v>
      </c>
      <c r="AJ97" s="243"/>
      <c r="AK97" s="244"/>
      <c r="AL97" s="28">
        <v>8</v>
      </c>
      <c r="AM97" s="41">
        <v>16.149999999999999</v>
      </c>
      <c r="AN97" s="39">
        <v>86.13</v>
      </c>
      <c r="AO97" s="39">
        <v>44.86</v>
      </c>
      <c r="AP97" s="39">
        <v>69.98</v>
      </c>
      <c r="AQ97" s="39">
        <v>0</v>
      </c>
      <c r="AR97" s="39">
        <v>1.79</v>
      </c>
      <c r="AS97" s="39">
        <v>132.79</v>
      </c>
      <c r="AT97" s="39">
        <v>7.18</v>
      </c>
      <c r="AU97" s="39">
        <v>432.46</v>
      </c>
      <c r="AV97" s="40">
        <v>177.65</v>
      </c>
      <c r="AX97" s="242" t="s">
        <v>10</v>
      </c>
      <c r="AY97" s="243"/>
      <c r="AZ97" s="244"/>
      <c r="BA97" s="28">
        <v>8</v>
      </c>
      <c r="BB97" s="41">
        <v>16.149999999999999</v>
      </c>
      <c r="BC97" s="39">
        <v>86.13</v>
      </c>
      <c r="BD97" s="39">
        <v>44.86</v>
      </c>
      <c r="BE97" s="39">
        <v>69.98</v>
      </c>
      <c r="BF97" s="39">
        <v>0</v>
      </c>
      <c r="BG97" s="39">
        <v>1.79</v>
      </c>
      <c r="BH97" s="39">
        <v>132.79</v>
      </c>
      <c r="BI97" s="39">
        <v>7.18</v>
      </c>
      <c r="BJ97" s="39">
        <v>432.46</v>
      </c>
      <c r="BK97" s="40">
        <v>177.65</v>
      </c>
      <c r="BM97" s="242" t="s">
        <v>10</v>
      </c>
      <c r="BN97" s="243"/>
      <c r="BO97" s="244"/>
      <c r="BP97" s="28">
        <v>8</v>
      </c>
      <c r="BQ97" s="41">
        <v>16.149999999999999</v>
      </c>
      <c r="BR97" s="39">
        <v>86.13</v>
      </c>
      <c r="BS97" s="39">
        <v>44.86</v>
      </c>
      <c r="BT97" s="39">
        <v>69.98</v>
      </c>
      <c r="BU97" s="39">
        <v>0</v>
      </c>
      <c r="BV97" s="39">
        <v>1.79</v>
      </c>
      <c r="BW97" s="39">
        <v>132.79</v>
      </c>
      <c r="BX97" s="39">
        <v>7.18</v>
      </c>
      <c r="BY97" s="39">
        <v>432.46</v>
      </c>
      <c r="BZ97" s="40">
        <v>177.65</v>
      </c>
      <c r="CB97" s="242" t="s">
        <v>10</v>
      </c>
      <c r="CC97" s="243"/>
      <c r="CD97" s="244"/>
      <c r="CE97" s="28">
        <v>8</v>
      </c>
      <c r="CF97" s="41">
        <v>16.149999999999999</v>
      </c>
      <c r="CG97" s="39">
        <v>86.13</v>
      </c>
      <c r="CH97" s="39">
        <v>44.86</v>
      </c>
      <c r="CI97" s="39">
        <v>69.98</v>
      </c>
      <c r="CJ97" s="39">
        <v>0</v>
      </c>
      <c r="CK97" s="39">
        <v>1.79</v>
      </c>
      <c r="CL97" s="39">
        <v>132.79</v>
      </c>
      <c r="CM97" s="39">
        <v>7.18</v>
      </c>
      <c r="CN97" s="39">
        <v>432.46</v>
      </c>
      <c r="CO97" s="40">
        <v>177.65</v>
      </c>
      <c r="CQ97" s="242" t="s">
        <v>10</v>
      </c>
      <c r="CR97" s="243"/>
      <c r="CS97" s="244"/>
      <c r="CT97" s="28">
        <v>8</v>
      </c>
      <c r="CU97" s="41">
        <v>16.149999999999999</v>
      </c>
      <c r="CV97" s="39">
        <v>86.13</v>
      </c>
      <c r="CW97" s="39">
        <v>44.86</v>
      </c>
      <c r="CX97" s="39">
        <v>69.98</v>
      </c>
      <c r="CY97" s="39">
        <v>0</v>
      </c>
      <c r="CZ97" s="39">
        <v>1.79</v>
      </c>
      <c r="DA97" s="39">
        <v>132.79</v>
      </c>
      <c r="DB97" s="39">
        <v>7.18</v>
      </c>
      <c r="DC97" s="39">
        <v>432.46</v>
      </c>
      <c r="DD97" s="40">
        <v>177.65</v>
      </c>
      <c r="DF97" s="242" t="s">
        <v>10</v>
      </c>
      <c r="DG97" s="243"/>
      <c r="DH97" s="244"/>
      <c r="DI97" s="28">
        <v>8</v>
      </c>
      <c r="DJ97" s="41">
        <v>16.149999999999999</v>
      </c>
      <c r="DK97" s="39">
        <v>86.13</v>
      </c>
      <c r="DL97" s="39">
        <v>44.86</v>
      </c>
      <c r="DM97" s="39">
        <v>69.98</v>
      </c>
      <c r="DN97" s="39">
        <v>0</v>
      </c>
      <c r="DO97" s="39">
        <v>1.79</v>
      </c>
      <c r="DP97" s="39">
        <v>132.79</v>
      </c>
      <c r="DQ97" s="39">
        <v>7.18</v>
      </c>
      <c r="DR97" s="39">
        <v>432.46</v>
      </c>
      <c r="DS97" s="40">
        <v>177.65</v>
      </c>
    </row>
    <row r="98" spans="3:123" ht="20.100000000000001" customHeight="1" thickBot="1">
      <c r="C98" s="253"/>
      <c r="E98" s="239" t="s">
        <v>11</v>
      </c>
      <c r="F98" s="240"/>
      <c r="G98" s="241"/>
      <c r="H98" s="29">
        <v>9</v>
      </c>
      <c r="I98" s="42">
        <v>3.59</v>
      </c>
      <c r="J98" s="43">
        <v>32.299999999999997</v>
      </c>
      <c r="K98" s="43">
        <v>35.89</v>
      </c>
      <c r="L98" s="43">
        <v>68.19</v>
      </c>
      <c r="M98" s="43">
        <v>7.18</v>
      </c>
      <c r="N98" s="43">
        <v>28.71</v>
      </c>
      <c r="O98" s="43">
        <v>86.13</v>
      </c>
      <c r="P98" s="43">
        <v>39.479999999999997</v>
      </c>
      <c r="Q98" s="43">
        <v>78.959999999999994</v>
      </c>
      <c r="R98" s="45">
        <v>588.58000000000004</v>
      </c>
      <c r="S98" s="46"/>
      <c r="T98" s="239" t="s">
        <v>11</v>
      </c>
      <c r="U98" s="240"/>
      <c r="V98" s="241"/>
      <c r="W98" s="49">
        <v>9</v>
      </c>
      <c r="X98" s="42">
        <v>10.77</v>
      </c>
      <c r="Y98" s="43">
        <v>46.66</v>
      </c>
      <c r="Z98" s="43">
        <v>32.299999999999997</v>
      </c>
      <c r="AA98" s="43">
        <v>43.07</v>
      </c>
      <c r="AB98" s="43">
        <v>3.59</v>
      </c>
      <c r="AC98" s="43">
        <v>35.89</v>
      </c>
      <c r="AD98" s="43">
        <v>104.08</v>
      </c>
      <c r="AE98" s="43">
        <v>75.37</v>
      </c>
      <c r="AF98" s="43">
        <v>78.959999999999994</v>
      </c>
      <c r="AG98" s="45">
        <v>538.33000000000004</v>
      </c>
      <c r="AI98" s="239" t="s">
        <v>11</v>
      </c>
      <c r="AJ98" s="240"/>
      <c r="AK98" s="241"/>
      <c r="AL98" s="29">
        <v>9</v>
      </c>
      <c r="AM98" s="42">
        <v>7.18</v>
      </c>
      <c r="AN98" s="43">
        <v>28.71</v>
      </c>
      <c r="AO98" s="43">
        <v>7.18</v>
      </c>
      <c r="AP98" s="43">
        <v>89.72</v>
      </c>
      <c r="AQ98" s="43">
        <v>0</v>
      </c>
      <c r="AR98" s="43">
        <v>3.59</v>
      </c>
      <c r="AS98" s="43">
        <v>43.07</v>
      </c>
      <c r="AT98" s="43">
        <v>0</v>
      </c>
      <c r="AU98" s="43">
        <v>43.07</v>
      </c>
      <c r="AV98" s="45">
        <v>746.49</v>
      </c>
      <c r="AX98" s="239" t="s">
        <v>11</v>
      </c>
      <c r="AY98" s="240"/>
      <c r="AZ98" s="241"/>
      <c r="BA98" s="29">
        <v>9</v>
      </c>
      <c r="BB98" s="42">
        <v>7.18</v>
      </c>
      <c r="BC98" s="43">
        <v>28.71</v>
      </c>
      <c r="BD98" s="43">
        <v>7.18</v>
      </c>
      <c r="BE98" s="43">
        <v>89.72</v>
      </c>
      <c r="BF98" s="43">
        <v>0</v>
      </c>
      <c r="BG98" s="43">
        <v>3.59</v>
      </c>
      <c r="BH98" s="43">
        <v>43.07</v>
      </c>
      <c r="BI98" s="43">
        <v>0</v>
      </c>
      <c r="BJ98" s="43">
        <v>43.07</v>
      </c>
      <c r="BK98" s="45">
        <v>746.49</v>
      </c>
      <c r="BM98" s="239" t="s">
        <v>11</v>
      </c>
      <c r="BN98" s="240"/>
      <c r="BO98" s="241"/>
      <c r="BP98" s="29">
        <v>9</v>
      </c>
      <c r="BQ98" s="42">
        <v>7.18</v>
      </c>
      <c r="BR98" s="43">
        <v>28.71</v>
      </c>
      <c r="BS98" s="43">
        <v>7.18</v>
      </c>
      <c r="BT98" s="43">
        <v>89.72</v>
      </c>
      <c r="BU98" s="43">
        <v>0</v>
      </c>
      <c r="BV98" s="43">
        <v>3.59</v>
      </c>
      <c r="BW98" s="43">
        <v>43.07</v>
      </c>
      <c r="BX98" s="43">
        <v>0</v>
      </c>
      <c r="BY98" s="43">
        <v>43.07</v>
      </c>
      <c r="BZ98" s="45">
        <v>746.49</v>
      </c>
      <c r="CB98" s="239" t="s">
        <v>11</v>
      </c>
      <c r="CC98" s="240"/>
      <c r="CD98" s="241"/>
      <c r="CE98" s="29">
        <v>9</v>
      </c>
      <c r="CF98" s="42">
        <v>7.18</v>
      </c>
      <c r="CG98" s="43">
        <v>28.71</v>
      </c>
      <c r="CH98" s="43">
        <v>7.18</v>
      </c>
      <c r="CI98" s="43">
        <v>89.72</v>
      </c>
      <c r="CJ98" s="43">
        <v>0</v>
      </c>
      <c r="CK98" s="43">
        <v>3.59</v>
      </c>
      <c r="CL98" s="43">
        <v>43.07</v>
      </c>
      <c r="CM98" s="43">
        <v>0</v>
      </c>
      <c r="CN98" s="43">
        <v>43.07</v>
      </c>
      <c r="CO98" s="45">
        <v>746.49</v>
      </c>
      <c r="CQ98" s="239" t="s">
        <v>11</v>
      </c>
      <c r="CR98" s="240"/>
      <c r="CS98" s="241"/>
      <c r="CT98" s="29">
        <v>9</v>
      </c>
      <c r="CU98" s="42">
        <v>7.18</v>
      </c>
      <c r="CV98" s="43">
        <v>28.71</v>
      </c>
      <c r="CW98" s="43">
        <v>7.18</v>
      </c>
      <c r="CX98" s="43">
        <v>89.72</v>
      </c>
      <c r="CY98" s="43">
        <v>0</v>
      </c>
      <c r="CZ98" s="43">
        <v>3.59</v>
      </c>
      <c r="DA98" s="43">
        <v>43.07</v>
      </c>
      <c r="DB98" s="43">
        <v>0</v>
      </c>
      <c r="DC98" s="43">
        <v>43.07</v>
      </c>
      <c r="DD98" s="45">
        <v>746.49</v>
      </c>
      <c r="DF98" s="239" t="s">
        <v>11</v>
      </c>
      <c r="DG98" s="240"/>
      <c r="DH98" s="241"/>
      <c r="DI98" s="29">
        <v>9</v>
      </c>
      <c r="DJ98" s="42">
        <v>7.18</v>
      </c>
      <c r="DK98" s="43">
        <v>28.71</v>
      </c>
      <c r="DL98" s="43">
        <v>7.18</v>
      </c>
      <c r="DM98" s="43">
        <v>89.72</v>
      </c>
      <c r="DN98" s="43">
        <v>0</v>
      </c>
      <c r="DO98" s="43">
        <v>3.59</v>
      </c>
      <c r="DP98" s="43">
        <v>43.07</v>
      </c>
      <c r="DQ98" s="43">
        <v>0</v>
      </c>
      <c r="DR98" s="43">
        <v>43.07</v>
      </c>
      <c r="DS98" s="45">
        <v>746.49</v>
      </c>
    </row>
    <row r="100" spans="3:123" ht="15.75" thickBot="1"/>
    <row r="101" spans="3:123" ht="137.25" thickBot="1">
      <c r="C101" s="260" t="s">
        <v>26</v>
      </c>
      <c r="E101" s="257" t="s">
        <v>23</v>
      </c>
      <c r="F101" s="258"/>
      <c r="G101" s="258"/>
      <c r="H101" s="259"/>
      <c r="I101" s="30" t="s">
        <v>2</v>
      </c>
      <c r="J101" s="31" t="s">
        <v>3</v>
      </c>
      <c r="K101" s="31" t="s">
        <v>4</v>
      </c>
      <c r="L101" s="31" t="s">
        <v>5</v>
      </c>
      <c r="M101" s="31" t="s">
        <v>6</v>
      </c>
      <c r="N101" s="31" t="s">
        <v>7</v>
      </c>
      <c r="O101" s="31" t="s">
        <v>8</v>
      </c>
      <c r="P101" s="31" t="s">
        <v>9</v>
      </c>
      <c r="Q101" s="31" t="s">
        <v>10</v>
      </c>
      <c r="R101" s="32" t="s">
        <v>11</v>
      </c>
      <c r="T101" s="257" t="s">
        <v>23</v>
      </c>
      <c r="U101" s="258"/>
      <c r="V101" s="258"/>
      <c r="W101" s="259"/>
      <c r="X101" s="30" t="s">
        <v>2</v>
      </c>
      <c r="Y101" s="31" t="s">
        <v>3</v>
      </c>
      <c r="Z101" s="31" t="s">
        <v>4</v>
      </c>
      <c r="AA101" s="31" t="s">
        <v>5</v>
      </c>
      <c r="AB101" s="31" t="s">
        <v>6</v>
      </c>
      <c r="AC101" s="31" t="s">
        <v>7</v>
      </c>
      <c r="AD101" s="31" t="s">
        <v>8</v>
      </c>
      <c r="AE101" s="31" t="s">
        <v>9</v>
      </c>
      <c r="AF101" s="31" t="s">
        <v>10</v>
      </c>
      <c r="AG101" s="32" t="s">
        <v>11</v>
      </c>
      <c r="AH101" s="80"/>
      <c r="AI101" s="257" t="s">
        <v>23</v>
      </c>
      <c r="AJ101" s="258"/>
      <c r="AK101" s="258"/>
      <c r="AL101" s="259"/>
      <c r="AM101" s="30" t="s">
        <v>2</v>
      </c>
      <c r="AN101" s="31" t="s">
        <v>3</v>
      </c>
      <c r="AO101" s="31" t="s">
        <v>4</v>
      </c>
      <c r="AP101" s="31" t="s">
        <v>5</v>
      </c>
      <c r="AQ101" s="31" t="s">
        <v>6</v>
      </c>
      <c r="AR101" s="31" t="s">
        <v>7</v>
      </c>
      <c r="AS101" s="31" t="s">
        <v>8</v>
      </c>
      <c r="AT101" s="31" t="s">
        <v>9</v>
      </c>
      <c r="AU101" s="31" t="s">
        <v>10</v>
      </c>
      <c r="AV101" s="32" t="s">
        <v>11</v>
      </c>
      <c r="AW101" s="128"/>
      <c r="AX101" s="257" t="s">
        <v>23</v>
      </c>
      <c r="AY101" s="258"/>
      <c r="AZ101" s="258"/>
      <c r="BA101" s="259"/>
      <c r="BB101" s="30" t="s">
        <v>2</v>
      </c>
      <c r="BC101" s="31" t="s">
        <v>3</v>
      </c>
      <c r="BD101" s="31" t="s">
        <v>4</v>
      </c>
      <c r="BE101" s="31" t="s">
        <v>5</v>
      </c>
      <c r="BF101" s="31" t="s">
        <v>6</v>
      </c>
      <c r="BG101" s="31" t="s">
        <v>7</v>
      </c>
      <c r="BH101" s="31" t="s">
        <v>8</v>
      </c>
      <c r="BI101" s="31" t="s">
        <v>9</v>
      </c>
      <c r="BJ101" s="31" t="s">
        <v>10</v>
      </c>
      <c r="BK101" s="32" t="s">
        <v>11</v>
      </c>
      <c r="BM101" s="257" t="s">
        <v>23</v>
      </c>
      <c r="BN101" s="258"/>
      <c r="BO101" s="258"/>
      <c r="BP101" s="259"/>
      <c r="BQ101" s="30" t="s">
        <v>2</v>
      </c>
      <c r="BR101" s="31" t="s">
        <v>3</v>
      </c>
      <c r="BS101" s="31" t="s">
        <v>4</v>
      </c>
      <c r="BT101" s="31" t="s">
        <v>5</v>
      </c>
      <c r="BU101" s="31" t="s">
        <v>6</v>
      </c>
      <c r="BV101" s="31" t="s">
        <v>7</v>
      </c>
      <c r="BW101" s="31" t="s">
        <v>8</v>
      </c>
      <c r="BX101" s="31" t="s">
        <v>9</v>
      </c>
      <c r="BY101" s="31" t="s">
        <v>10</v>
      </c>
      <c r="BZ101" s="32" t="s">
        <v>11</v>
      </c>
      <c r="CB101" s="257" t="s">
        <v>23</v>
      </c>
      <c r="CC101" s="258"/>
      <c r="CD101" s="258"/>
      <c r="CE101" s="259"/>
      <c r="CF101" s="30" t="s">
        <v>2</v>
      </c>
      <c r="CG101" s="31" t="s">
        <v>3</v>
      </c>
      <c r="CH101" s="31" t="s">
        <v>4</v>
      </c>
      <c r="CI101" s="31" t="s">
        <v>5</v>
      </c>
      <c r="CJ101" s="31" t="s">
        <v>6</v>
      </c>
      <c r="CK101" s="31" t="s">
        <v>7</v>
      </c>
      <c r="CL101" s="31" t="s">
        <v>8</v>
      </c>
      <c r="CM101" s="31" t="s">
        <v>9</v>
      </c>
      <c r="CN101" s="31" t="s">
        <v>10</v>
      </c>
      <c r="CO101" s="32" t="s">
        <v>11</v>
      </c>
      <c r="CQ101" s="257" t="s">
        <v>23</v>
      </c>
      <c r="CR101" s="258"/>
      <c r="CS101" s="258"/>
      <c r="CT101" s="259"/>
      <c r="CU101" s="30" t="s">
        <v>2</v>
      </c>
      <c r="CV101" s="31" t="s">
        <v>3</v>
      </c>
      <c r="CW101" s="31" t="s">
        <v>4</v>
      </c>
      <c r="CX101" s="31" t="s">
        <v>5</v>
      </c>
      <c r="CY101" s="31" t="s">
        <v>6</v>
      </c>
      <c r="CZ101" s="31" t="s">
        <v>7</v>
      </c>
      <c r="DA101" s="31" t="s">
        <v>8</v>
      </c>
      <c r="DB101" s="31" t="s">
        <v>9</v>
      </c>
      <c r="DC101" s="31" t="s">
        <v>10</v>
      </c>
      <c r="DD101" s="32" t="s">
        <v>11</v>
      </c>
      <c r="DF101" s="257" t="s">
        <v>23</v>
      </c>
      <c r="DG101" s="258"/>
      <c r="DH101" s="258"/>
      <c r="DI101" s="259"/>
      <c r="DJ101" s="30" t="s">
        <v>2</v>
      </c>
      <c r="DK101" s="31" t="s">
        <v>3</v>
      </c>
      <c r="DL101" s="31" t="s">
        <v>4</v>
      </c>
      <c r="DM101" s="31" t="s">
        <v>5</v>
      </c>
      <c r="DN101" s="31" t="s">
        <v>6</v>
      </c>
      <c r="DO101" s="31" t="s">
        <v>7</v>
      </c>
      <c r="DP101" s="31" t="s">
        <v>8</v>
      </c>
      <c r="DQ101" s="31" t="s">
        <v>9</v>
      </c>
      <c r="DR101" s="31" t="s">
        <v>10</v>
      </c>
      <c r="DS101" s="32" t="s">
        <v>11</v>
      </c>
    </row>
    <row r="102" spans="3:123" ht="20.100000000000001" customHeight="1" thickBot="1">
      <c r="C102" s="261"/>
      <c r="E102" s="275"/>
      <c r="F102" s="276"/>
      <c r="G102" s="276"/>
      <c r="H102" s="277"/>
      <c r="I102" s="33">
        <v>0</v>
      </c>
      <c r="J102" s="34">
        <v>1</v>
      </c>
      <c r="K102" s="34">
        <v>2</v>
      </c>
      <c r="L102" s="34">
        <v>3</v>
      </c>
      <c r="M102" s="34">
        <v>4</v>
      </c>
      <c r="N102" s="34">
        <v>5</v>
      </c>
      <c r="O102" s="34">
        <v>6</v>
      </c>
      <c r="P102" s="34">
        <v>7</v>
      </c>
      <c r="Q102" s="34">
        <v>8</v>
      </c>
      <c r="R102" s="35">
        <v>9</v>
      </c>
      <c r="T102" s="245"/>
      <c r="U102" s="246"/>
      <c r="V102" s="246"/>
      <c r="W102" s="247"/>
      <c r="X102" s="33">
        <v>0</v>
      </c>
      <c r="Y102" s="34">
        <v>1</v>
      </c>
      <c r="Z102" s="34">
        <v>2</v>
      </c>
      <c r="AA102" s="34">
        <v>3</v>
      </c>
      <c r="AB102" s="34">
        <v>4</v>
      </c>
      <c r="AC102" s="34">
        <v>5</v>
      </c>
      <c r="AD102" s="34">
        <v>6</v>
      </c>
      <c r="AE102" s="34">
        <v>7</v>
      </c>
      <c r="AF102" s="34">
        <v>8</v>
      </c>
      <c r="AG102" s="35">
        <v>9</v>
      </c>
      <c r="AH102" s="55"/>
      <c r="AI102" s="245"/>
      <c r="AJ102" s="246"/>
      <c r="AK102" s="246"/>
      <c r="AL102" s="247"/>
      <c r="AM102" s="33">
        <v>0</v>
      </c>
      <c r="AN102" s="34">
        <v>1</v>
      </c>
      <c r="AO102" s="34">
        <v>2</v>
      </c>
      <c r="AP102" s="34">
        <v>3</v>
      </c>
      <c r="AQ102" s="34">
        <v>4</v>
      </c>
      <c r="AR102" s="34">
        <v>5</v>
      </c>
      <c r="AS102" s="34">
        <v>6</v>
      </c>
      <c r="AT102" s="34">
        <v>7</v>
      </c>
      <c r="AU102" s="34">
        <v>8</v>
      </c>
      <c r="AV102" s="35">
        <v>9</v>
      </c>
      <c r="AW102" s="129"/>
      <c r="AX102" s="275"/>
      <c r="AY102" s="276"/>
      <c r="AZ102" s="276"/>
      <c r="BA102" s="277"/>
      <c r="BB102" s="33">
        <v>0</v>
      </c>
      <c r="BC102" s="34">
        <v>1</v>
      </c>
      <c r="BD102" s="34">
        <v>2</v>
      </c>
      <c r="BE102" s="34">
        <v>3</v>
      </c>
      <c r="BF102" s="34">
        <v>4</v>
      </c>
      <c r="BG102" s="34">
        <v>5</v>
      </c>
      <c r="BH102" s="34">
        <v>6</v>
      </c>
      <c r="BI102" s="34">
        <v>7</v>
      </c>
      <c r="BJ102" s="34">
        <v>8</v>
      </c>
      <c r="BK102" s="35">
        <v>9</v>
      </c>
      <c r="BM102" s="275"/>
      <c r="BN102" s="276"/>
      <c r="BO102" s="276"/>
      <c r="BP102" s="277"/>
      <c r="BQ102" s="33">
        <v>0</v>
      </c>
      <c r="BR102" s="34">
        <v>1</v>
      </c>
      <c r="BS102" s="34">
        <v>2</v>
      </c>
      <c r="BT102" s="34">
        <v>3</v>
      </c>
      <c r="BU102" s="34">
        <v>4</v>
      </c>
      <c r="BV102" s="34">
        <v>5</v>
      </c>
      <c r="BW102" s="34">
        <v>6</v>
      </c>
      <c r="BX102" s="34">
        <v>7</v>
      </c>
      <c r="BY102" s="34">
        <v>8</v>
      </c>
      <c r="BZ102" s="35">
        <v>9</v>
      </c>
      <c r="CB102" s="275"/>
      <c r="CC102" s="276"/>
      <c r="CD102" s="276"/>
      <c r="CE102" s="277"/>
      <c r="CF102" s="33">
        <v>0</v>
      </c>
      <c r="CG102" s="34">
        <v>1</v>
      </c>
      <c r="CH102" s="34">
        <v>2</v>
      </c>
      <c r="CI102" s="34">
        <v>3</v>
      </c>
      <c r="CJ102" s="34">
        <v>4</v>
      </c>
      <c r="CK102" s="34">
        <v>5</v>
      </c>
      <c r="CL102" s="34">
        <v>6</v>
      </c>
      <c r="CM102" s="34">
        <v>7</v>
      </c>
      <c r="CN102" s="34">
        <v>8</v>
      </c>
      <c r="CO102" s="35">
        <v>9</v>
      </c>
      <c r="CQ102" s="275"/>
      <c r="CR102" s="276"/>
      <c r="CS102" s="276"/>
      <c r="CT102" s="277"/>
      <c r="CU102" s="33">
        <v>0</v>
      </c>
      <c r="CV102" s="34">
        <v>1</v>
      </c>
      <c r="CW102" s="34">
        <v>2</v>
      </c>
      <c r="CX102" s="34">
        <v>3</v>
      </c>
      <c r="CY102" s="34">
        <v>4</v>
      </c>
      <c r="CZ102" s="34">
        <v>5</v>
      </c>
      <c r="DA102" s="34">
        <v>6</v>
      </c>
      <c r="DB102" s="34">
        <v>7</v>
      </c>
      <c r="DC102" s="34">
        <v>8</v>
      </c>
      <c r="DD102" s="35">
        <v>9</v>
      </c>
      <c r="DF102" s="275"/>
      <c r="DG102" s="276"/>
      <c r="DH102" s="276"/>
      <c r="DI102" s="277"/>
      <c r="DJ102" s="33">
        <v>0</v>
      </c>
      <c r="DK102" s="34">
        <v>1</v>
      </c>
      <c r="DL102" s="34">
        <v>2</v>
      </c>
      <c r="DM102" s="34">
        <v>3</v>
      </c>
      <c r="DN102" s="34">
        <v>4</v>
      </c>
      <c r="DO102" s="34">
        <v>5</v>
      </c>
      <c r="DP102" s="34">
        <v>6</v>
      </c>
      <c r="DQ102" s="34">
        <v>7</v>
      </c>
      <c r="DR102" s="34">
        <v>8</v>
      </c>
      <c r="DS102" s="35">
        <v>9</v>
      </c>
    </row>
    <row r="103" spans="3:123" ht="20.100000000000001" customHeight="1">
      <c r="C103" s="261"/>
      <c r="E103" s="248" t="s">
        <v>2</v>
      </c>
      <c r="F103" s="249"/>
      <c r="G103" s="250"/>
      <c r="H103" s="27">
        <v>0</v>
      </c>
      <c r="I103" s="121">
        <f>SUM(I63+I76+I89+I11+I24+I37+I50)/3</f>
        <v>919.78333333333319</v>
      </c>
      <c r="J103" s="111">
        <f>SUM(J63+J76+J89+J11+J24+J37+J50)/3</f>
        <v>778.28000000000009</v>
      </c>
      <c r="K103" s="111">
        <f t="shared" ref="K103:R103" si="0">SUM(K63+K76+K89+K11+K24+K37+K50)/3</f>
        <v>355.30333333333328</v>
      </c>
      <c r="L103" s="111">
        <f t="shared" si="0"/>
        <v>138.43</v>
      </c>
      <c r="M103" s="111">
        <f t="shared" si="0"/>
        <v>4.6133333333333333</v>
      </c>
      <c r="N103" s="111">
        <f t="shared" si="0"/>
        <v>0</v>
      </c>
      <c r="O103" s="111">
        <f t="shared" si="0"/>
        <v>10.756666666666668</v>
      </c>
      <c r="P103" s="111">
        <f t="shared" si="0"/>
        <v>1.5366666666666668</v>
      </c>
      <c r="Q103" s="111">
        <f t="shared" si="0"/>
        <v>21.53</v>
      </c>
      <c r="R103" s="112">
        <f t="shared" si="0"/>
        <v>30.756666666666671</v>
      </c>
      <c r="T103" s="248" t="s">
        <v>2</v>
      </c>
      <c r="U103" s="249"/>
      <c r="V103" s="250"/>
      <c r="W103" s="47">
        <v>0</v>
      </c>
      <c r="X103" s="121">
        <f>SUM(X63+X76+X89+X11+X24+X37+X50)/3</f>
        <v>905.9366666666665</v>
      </c>
      <c r="Y103" s="111">
        <f>SUM(Y63+Y76+Y89+Y11+Y24+Y37+Y50)/3</f>
        <v>822.88333333333333</v>
      </c>
      <c r="Z103" s="111">
        <f t="shared" ref="Z103:AG103" si="1">SUM(Z63+Z76+Z89+Z11+Z24+Z37+Z50)/3</f>
        <v>324.54000000000002</v>
      </c>
      <c r="AA103" s="111">
        <f t="shared" si="1"/>
        <v>138.43</v>
      </c>
      <c r="AB103" s="111">
        <f t="shared" si="1"/>
        <v>9.2233333333333327</v>
      </c>
      <c r="AC103" s="111">
        <f t="shared" si="1"/>
        <v>0</v>
      </c>
      <c r="AD103" s="111">
        <f t="shared" si="1"/>
        <v>9.2200000000000006</v>
      </c>
      <c r="AE103" s="111">
        <f t="shared" si="1"/>
        <v>1.5366666666666668</v>
      </c>
      <c r="AF103" s="111">
        <f t="shared" si="1"/>
        <v>19.993333333333336</v>
      </c>
      <c r="AG103" s="112">
        <f t="shared" si="1"/>
        <v>29.22333333333334</v>
      </c>
      <c r="AH103" s="81"/>
      <c r="AI103" s="248" t="s">
        <v>2</v>
      </c>
      <c r="AJ103" s="249"/>
      <c r="AK103" s="250"/>
      <c r="AL103" s="47">
        <v>0</v>
      </c>
      <c r="AM103" s="121">
        <f>SUM(AM63+AM76+AM89+AM11+AM24+AM37+AM50)/3</f>
        <v>822.88000000000011</v>
      </c>
      <c r="AN103" s="111">
        <f>SUM(AN63+AN76+AN89+AN11+AN24+AN37+AN50)/3</f>
        <v>1212.02</v>
      </c>
      <c r="AO103" s="111">
        <f t="shared" ref="AO103:AV103" si="2">SUM(AO63+AO76+AO89+AO11+AO24+AO37+AO50)/3</f>
        <v>115.35666666666667</v>
      </c>
      <c r="AP103" s="111">
        <f t="shared" si="2"/>
        <v>86.13000000000001</v>
      </c>
      <c r="AQ103" s="111">
        <f t="shared" si="2"/>
        <v>10.766666666666667</v>
      </c>
      <c r="AR103" s="111">
        <f t="shared" si="2"/>
        <v>0</v>
      </c>
      <c r="AS103" s="111">
        <f t="shared" si="2"/>
        <v>0</v>
      </c>
      <c r="AT103" s="111">
        <f t="shared" si="2"/>
        <v>0</v>
      </c>
      <c r="AU103" s="111">
        <f t="shared" si="2"/>
        <v>6.1500000000000012</v>
      </c>
      <c r="AV103" s="112">
        <f t="shared" si="2"/>
        <v>7.6866666666666674</v>
      </c>
      <c r="AW103" s="130"/>
      <c r="AX103" s="248" t="s">
        <v>2</v>
      </c>
      <c r="AY103" s="249"/>
      <c r="AZ103" s="250"/>
      <c r="BA103" s="27">
        <v>0</v>
      </c>
      <c r="BB103" s="136">
        <f>SUM(BB63+BB76+BB89+BB11+BB24+BB37+BB50)/3</f>
        <v>822.88000000000011</v>
      </c>
      <c r="BC103" s="137">
        <f>SUM(BC63+BC76+BC89+BC11+BC24+BC37+BC50)/3</f>
        <v>1212.02</v>
      </c>
      <c r="BD103" s="111">
        <f t="shared" ref="BD103:BK103" si="3">SUM(BD63+BD76+BD89+BD11+BD24+BD37+BD50)/3</f>
        <v>115.35666666666667</v>
      </c>
      <c r="BE103" s="111">
        <f t="shared" si="3"/>
        <v>86.13000000000001</v>
      </c>
      <c r="BF103" s="111">
        <f t="shared" si="3"/>
        <v>10.766666666666667</v>
      </c>
      <c r="BG103" s="111">
        <f t="shared" si="3"/>
        <v>0</v>
      </c>
      <c r="BH103" s="111">
        <f t="shared" si="3"/>
        <v>0</v>
      </c>
      <c r="BI103" s="111">
        <f t="shared" si="3"/>
        <v>0</v>
      </c>
      <c r="BJ103" s="111">
        <f t="shared" si="3"/>
        <v>6.1500000000000012</v>
      </c>
      <c r="BK103" s="112">
        <f t="shared" si="3"/>
        <v>7.6866666666666674</v>
      </c>
      <c r="BM103" s="248" t="s">
        <v>2</v>
      </c>
      <c r="BN103" s="249"/>
      <c r="BO103" s="250"/>
      <c r="BP103" s="27">
        <v>0</v>
      </c>
      <c r="BQ103" s="136">
        <f>SUM(BQ63+BQ76+BQ89+BQ11+BQ24+BQ37+BQ50)/3</f>
        <v>822.88000000000011</v>
      </c>
      <c r="BR103" s="137">
        <f>SUM(BR63+BR76+BR89+BR11+BR24+BR37+BR50)/3</f>
        <v>1212.02</v>
      </c>
      <c r="BS103" s="111">
        <f t="shared" ref="BS103:BZ103" si="4">SUM(BS63+BS76+BS89+BS11+BS24+BS37+BS50)/3</f>
        <v>115.35666666666667</v>
      </c>
      <c r="BT103" s="111">
        <f t="shared" si="4"/>
        <v>86.13000000000001</v>
      </c>
      <c r="BU103" s="111">
        <f t="shared" si="4"/>
        <v>10.766666666666667</v>
      </c>
      <c r="BV103" s="111">
        <f t="shared" si="4"/>
        <v>0</v>
      </c>
      <c r="BW103" s="111">
        <f t="shared" si="4"/>
        <v>0</v>
      </c>
      <c r="BX103" s="111">
        <f t="shared" si="4"/>
        <v>0</v>
      </c>
      <c r="BY103" s="111">
        <f t="shared" si="4"/>
        <v>6.1500000000000012</v>
      </c>
      <c r="BZ103" s="112">
        <f t="shared" si="4"/>
        <v>7.6866666666666674</v>
      </c>
      <c r="CB103" s="248" t="s">
        <v>2</v>
      </c>
      <c r="CC103" s="249"/>
      <c r="CD103" s="250"/>
      <c r="CE103" s="27">
        <v>0</v>
      </c>
      <c r="CF103" s="136">
        <f>SUM(CF63+CF76+CF89+CF11+CF24+CF37+CF50)/3</f>
        <v>822.88000000000011</v>
      </c>
      <c r="CG103" s="137">
        <f>SUM(CG63+CG76+CG89+CG11+CG24+CG37+CG50)/3</f>
        <v>1212.02</v>
      </c>
      <c r="CH103" s="111">
        <f t="shared" ref="CH103:CO103" si="5">SUM(CH63+CH76+CH89+CH11+CH24+CH37+CH50)/3</f>
        <v>115.35666666666667</v>
      </c>
      <c r="CI103" s="111">
        <f t="shared" si="5"/>
        <v>86.13000000000001</v>
      </c>
      <c r="CJ103" s="111">
        <f t="shared" si="5"/>
        <v>10.766666666666667</v>
      </c>
      <c r="CK103" s="111">
        <f t="shared" si="5"/>
        <v>0</v>
      </c>
      <c r="CL103" s="111">
        <f t="shared" si="5"/>
        <v>0</v>
      </c>
      <c r="CM103" s="111">
        <f t="shared" si="5"/>
        <v>0</v>
      </c>
      <c r="CN103" s="111">
        <f t="shared" si="5"/>
        <v>6.1500000000000012</v>
      </c>
      <c r="CO103" s="112">
        <f t="shared" si="5"/>
        <v>7.6866666666666674</v>
      </c>
      <c r="CQ103" s="248" t="s">
        <v>2</v>
      </c>
      <c r="CR103" s="249"/>
      <c r="CS103" s="250"/>
      <c r="CT103" s="27">
        <v>0</v>
      </c>
      <c r="CU103" s="136">
        <f>SUM(CU63+CU76+CU89+CU11+CU24+CU37+CU50)/3</f>
        <v>822.88000000000011</v>
      </c>
      <c r="CV103" s="137">
        <f>SUM(CV63+CV76+CV89+CV11+CV24+CV37+CV50)/3</f>
        <v>1212.02</v>
      </c>
      <c r="CW103" s="111">
        <f t="shared" ref="CW103:DD103" si="6">SUM(CW63+CW76+CW89+CW11+CW24+CW37+CW50)/3</f>
        <v>115.35666666666667</v>
      </c>
      <c r="CX103" s="111">
        <f t="shared" si="6"/>
        <v>86.13000000000001</v>
      </c>
      <c r="CY103" s="111">
        <f t="shared" si="6"/>
        <v>10.766666666666667</v>
      </c>
      <c r="CZ103" s="111">
        <f t="shared" si="6"/>
        <v>0</v>
      </c>
      <c r="DA103" s="111">
        <f t="shared" si="6"/>
        <v>0</v>
      </c>
      <c r="DB103" s="111">
        <f t="shared" si="6"/>
        <v>0</v>
      </c>
      <c r="DC103" s="111">
        <f t="shared" si="6"/>
        <v>6.1500000000000012</v>
      </c>
      <c r="DD103" s="112">
        <f t="shared" si="6"/>
        <v>7.6866666666666674</v>
      </c>
      <c r="DF103" s="248" t="s">
        <v>2</v>
      </c>
      <c r="DG103" s="249"/>
      <c r="DH103" s="250"/>
      <c r="DI103" s="27">
        <v>0</v>
      </c>
      <c r="DJ103" s="136">
        <f>SUM(DJ63+DJ76+DJ89+DJ11+DJ24+DJ37+DJ50)/3</f>
        <v>822.88000000000011</v>
      </c>
      <c r="DK103" s="137">
        <f>SUM(DK63+DK76+DK89+DK11+DK24+DK37+DK50)/3</f>
        <v>1212.02</v>
      </c>
      <c r="DL103" s="111">
        <f t="shared" ref="DL103:DS103" si="7">SUM(DL63+DL76+DL89+DL11+DL24+DL37+DL50)/3</f>
        <v>115.35666666666667</v>
      </c>
      <c r="DM103" s="111">
        <f t="shared" si="7"/>
        <v>86.13000000000001</v>
      </c>
      <c r="DN103" s="111">
        <f t="shared" si="7"/>
        <v>10.766666666666667</v>
      </c>
      <c r="DO103" s="111">
        <f t="shared" si="7"/>
        <v>0</v>
      </c>
      <c r="DP103" s="111">
        <f t="shared" si="7"/>
        <v>0</v>
      </c>
      <c r="DQ103" s="111">
        <f t="shared" si="7"/>
        <v>0</v>
      </c>
      <c r="DR103" s="111">
        <f t="shared" si="7"/>
        <v>6.1500000000000012</v>
      </c>
      <c r="DS103" s="112">
        <f t="shared" si="7"/>
        <v>7.6866666666666674</v>
      </c>
    </row>
    <row r="104" spans="3:123" ht="20.100000000000001" customHeight="1">
      <c r="C104" s="261"/>
      <c r="E104" s="242" t="s">
        <v>3</v>
      </c>
      <c r="F104" s="243"/>
      <c r="G104" s="244"/>
      <c r="H104" s="28">
        <v>1</v>
      </c>
      <c r="I104" s="113">
        <f t="shared" ref="I104:R104" si="8">SUM(I64+I77+I90+I12+I25+I38+I51)/3</f>
        <v>168.04666666666668</v>
      </c>
      <c r="J104" s="110">
        <f t="shared" si="8"/>
        <v>1307.71</v>
      </c>
      <c r="K104" s="114">
        <f t="shared" si="8"/>
        <v>368.69</v>
      </c>
      <c r="L104" s="114">
        <f t="shared" si="8"/>
        <v>331.73000000000008</v>
      </c>
      <c r="M104" s="114">
        <f t="shared" si="8"/>
        <v>5.96</v>
      </c>
      <c r="N104" s="114">
        <f t="shared" si="8"/>
        <v>1.7466666666666668</v>
      </c>
      <c r="O104" s="114">
        <f t="shared" si="8"/>
        <v>19.343333333333337</v>
      </c>
      <c r="P104" s="114">
        <f t="shared" si="8"/>
        <v>10.479999999999999</v>
      </c>
      <c r="Q104" s="114">
        <f t="shared" si="8"/>
        <v>16.003333333333334</v>
      </c>
      <c r="R104" s="115">
        <f t="shared" si="8"/>
        <v>31.28</v>
      </c>
      <c r="T104" s="242" t="s">
        <v>3</v>
      </c>
      <c r="U104" s="243"/>
      <c r="V104" s="244"/>
      <c r="W104" s="48">
        <v>1</v>
      </c>
      <c r="X104" s="113">
        <f t="shared" ref="X104:AG104" si="9">SUM(X64+X77+X90+X12+X25+X38+X51)/3</f>
        <v>162.52000000000001</v>
      </c>
      <c r="Y104" s="110">
        <f t="shared" si="9"/>
        <v>1321.6833333333332</v>
      </c>
      <c r="Z104" s="114">
        <f t="shared" si="9"/>
        <v>361.70000000000005</v>
      </c>
      <c r="AA104" s="114">
        <f t="shared" si="9"/>
        <v>332.17</v>
      </c>
      <c r="AB104" s="114">
        <f t="shared" si="9"/>
        <v>6.5466666666666669</v>
      </c>
      <c r="AC104" s="114">
        <f t="shared" si="9"/>
        <v>2.3266666666666667</v>
      </c>
      <c r="AD104" s="114">
        <f t="shared" si="9"/>
        <v>19.636666666666667</v>
      </c>
      <c r="AE104" s="114">
        <f t="shared" si="9"/>
        <v>9.17</v>
      </c>
      <c r="AF104" s="114">
        <f t="shared" si="9"/>
        <v>15.420000000000002</v>
      </c>
      <c r="AG104" s="115">
        <f t="shared" si="9"/>
        <v>29.826666666666668</v>
      </c>
      <c r="AH104" s="81"/>
      <c r="AI104" s="242" t="s">
        <v>3</v>
      </c>
      <c r="AJ104" s="243"/>
      <c r="AK104" s="244"/>
      <c r="AL104" s="48">
        <v>1</v>
      </c>
      <c r="AM104" s="113">
        <f t="shared" ref="AM104:AV104" si="10">SUM(AM64+AM77+AM90+AM12+AM25+AM38+AM51)/3</f>
        <v>61.543333333333329</v>
      </c>
      <c r="AN104" s="110">
        <f t="shared" si="10"/>
        <v>1406.5066666666669</v>
      </c>
      <c r="AO104" s="114">
        <f t="shared" si="10"/>
        <v>378.86999999999995</v>
      </c>
      <c r="AP104" s="114">
        <f t="shared" si="10"/>
        <v>325.32666666666671</v>
      </c>
      <c r="AQ104" s="114">
        <f t="shared" si="10"/>
        <v>19.063333333333333</v>
      </c>
      <c r="AR104" s="114">
        <f t="shared" si="10"/>
        <v>0</v>
      </c>
      <c r="AS104" s="114">
        <f t="shared" si="10"/>
        <v>29.973333333333333</v>
      </c>
      <c r="AT104" s="114">
        <f t="shared" si="10"/>
        <v>3.7833333333333332</v>
      </c>
      <c r="AU104" s="114">
        <f t="shared" si="10"/>
        <v>1.46</v>
      </c>
      <c r="AV104" s="115">
        <f t="shared" si="10"/>
        <v>34.480000000000004</v>
      </c>
      <c r="AW104" s="130"/>
      <c r="AX104" s="242" t="s">
        <v>3</v>
      </c>
      <c r="AY104" s="243"/>
      <c r="AZ104" s="244"/>
      <c r="BA104" s="28">
        <v>1</v>
      </c>
      <c r="BB104" s="113">
        <f t="shared" ref="BB104:BK104" si="11">SUM(BB64+BB77+BB90+BB12+BB25+BB38+BB51)/3</f>
        <v>61.543333333333329</v>
      </c>
      <c r="BC104" s="110">
        <f t="shared" si="11"/>
        <v>1406.5066666666669</v>
      </c>
      <c r="BD104" s="114">
        <f t="shared" si="11"/>
        <v>378.86999999999995</v>
      </c>
      <c r="BE104" s="114">
        <f t="shared" si="11"/>
        <v>325.32666666666671</v>
      </c>
      <c r="BF104" s="114">
        <f t="shared" si="11"/>
        <v>19.063333333333333</v>
      </c>
      <c r="BG104" s="114">
        <f t="shared" si="11"/>
        <v>0</v>
      </c>
      <c r="BH104" s="114">
        <f t="shared" si="11"/>
        <v>29.973333333333333</v>
      </c>
      <c r="BI104" s="114">
        <f t="shared" si="11"/>
        <v>3.7833333333333332</v>
      </c>
      <c r="BJ104" s="114">
        <f t="shared" si="11"/>
        <v>1.46</v>
      </c>
      <c r="BK104" s="115">
        <f t="shared" si="11"/>
        <v>34.480000000000004</v>
      </c>
      <c r="BM104" s="242" t="s">
        <v>3</v>
      </c>
      <c r="BN104" s="243"/>
      <c r="BO104" s="244"/>
      <c r="BP104" s="28">
        <v>1</v>
      </c>
      <c r="BQ104" s="113">
        <f t="shared" ref="BQ104:BZ104" si="12">SUM(BQ64+BQ77+BQ90+BQ12+BQ25+BQ38+BQ51)/3</f>
        <v>61.543333333333329</v>
      </c>
      <c r="BR104" s="110">
        <f t="shared" si="12"/>
        <v>1406.5066666666669</v>
      </c>
      <c r="BS104" s="114">
        <f t="shared" si="12"/>
        <v>378.86999999999995</v>
      </c>
      <c r="BT104" s="114">
        <f t="shared" si="12"/>
        <v>325.32666666666671</v>
      </c>
      <c r="BU104" s="114">
        <f t="shared" si="12"/>
        <v>19.063333333333333</v>
      </c>
      <c r="BV104" s="114">
        <f t="shared" si="12"/>
        <v>0</v>
      </c>
      <c r="BW104" s="114">
        <f t="shared" si="12"/>
        <v>29.973333333333333</v>
      </c>
      <c r="BX104" s="114">
        <f t="shared" si="12"/>
        <v>3.7833333333333332</v>
      </c>
      <c r="BY104" s="114">
        <f t="shared" si="12"/>
        <v>1.46</v>
      </c>
      <c r="BZ104" s="115">
        <f t="shared" si="12"/>
        <v>34.480000000000004</v>
      </c>
      <c r="CB104" s="242" t="s">
        <v>3</v>
      </c>
      <c r="CC104" s="243"/>
      <c r="CD104" s="244"/>
      <c r="CE104" s="28">
        <v>1</v>
      </c>
      <c r="CF104" s="113">
        <f t="shared" ref="CF104:CO104" si="13">SUM(CF64+CF77+CF90+CF12+CF25+CF38+CF51)/3</f>
        <v>61.543333333333329</v>
      </c>
      <c r="CG104" s="110">
        <f t="shared" si="13"/>
        <v>1406.5066666666669</v>
      </c>
      <c r="CH104" s="114">
        <f t="shared" si="13"/>
        <v>378.86999999999995</v>
      </c>
      <c r="CI104" s="114">
        <f t="shared" si="13"/>
        <v>325.32666666666671</v>
      </c>
      <c r="CJ104" s="114">
        <f t="shared" si="13"/>
        <v>19.063333333333333</v>
      </c>
      <c r="CK104" s="114">
        <f t="shared" si="13"/>
        <v>0</v>
      </c>
      <c r="CL104" s="114">
        <f t="shared" si="13"/>
        <v>29.973333333333333</v>
      </c>
      <c r="CM104" s="114">
        <f t="shared" si="13"/>
        <v>3.7833333333333332</v>
      </c>
      <c r="CN104" s="114">
        <f t="shared" si="13"/>
        <v>1.46</v>
      </c>
      <c r="CO104" s="115">
        <f t="shared" si="13"/>
        <v>34.480000000000004</v>
      </c>
      <c r="CQ104" s="242" t="s">
        <v>3</v>
      </c>
      <c r="CR104" s="243"/>
      <c r="CS104" s="244"/>
      <c r="CT104" s="28">
        <v>1</v>
      </c>
      <c r="CU104" s="113">
        <f t="shared" ref="CU104:DD104" si="14">SUM(CU64+CU77+CU90+CU12+CU25+CU38+CU51)/3</f>
        <v>61.543333333333329</v>
      </c>
      <c r="CV104" s="110">
        <f t="shared" si="14"/>
        <v>1406.5066666666669</v>
      </c>
      <c r="CW104" s="114">
        <f t="shared" si="14"/>
        <v>378.86999999999995</v>
      </c>
      <c r="CX104" s="114">
        <f t="shared" si="14"/>
        <v>325.32666666666671</v>
      </c>
      <c r="CY104" s="114">
        <f t="shared" si="14"/>
        <v>19.063333333333333</v>
      </c>
      <c r="CZ104" s="114">
        <f t="shared" si="14"/>
        <v>0</v>
      </c>
      <c r="DA104" s="114">
        <f t="shared" si="14"/>
        <v>29.973333333333333</v>
      </c>
      <c r="DB104" s="114">
        <f t="shared" si="14"/>
        <v>3.7833333333333332</v>
      </c>
      <c r="DC104" s="114">
        <f t="shared" si="14"/>
        <v>1.46</v>
      </c>
      <c r="DD104" s="115">
        <f t="shared" si="14"/>
        <v>34.480000000000004</v>
      </c>
      <c r="DF104" s="242" t="s">
        <v>3</v>
      </c>
      <c r="DG104" s="243"/>
      <c r="DH104" s="244"/>
      <c r="DI104" s="28">
        <v>1</v>
      </c>
      <c r="DJ104" s="113">
        <f t="shared" ref="DJ104:DS104" si="15">SUM(DJ64+DJ77+DJ90+DJ12+DJ25+DJ38+DJ51)/3</f>
        <v>61.543333333333329</v>
      </c>
      <c r="DK104" s="110">
        <f t="shared" si="15"/>
        <v>1406.5066666666669</v>
      </c>
      <c r="DL104" s="114">
        <f t="shared" si="15"/>
        <v>378.86999999999995</v>
      </c>
      <c r="DM104" s="114">
        <f t="shared" si="15"/>
        <v>325.32666666666671</v>
      </c>
      <c r="DN104" s="114">
        <f t="shared" si="15"/>
        <v>19.063333333333333</v>
      </c>
      <c r="DO104" s="114">
        <f t="shared" si="15"/>
        <v>0</v>
      </c>
      <c r="DP104" s="114">
        <f t="shared" si="15"/>
        <v>29.973333333333333</v>
      </c>
      <c r="DQ104" s="114">
        <f t="shared" si="15"/>
        <v>3.7833333333333332</v>
      </c>
      <c r="DR104" s="114">
        <f t="shared" si="15"/>
        <v>1.46</v>
      </c>
      <c r="DS104" s="115">
        <f t="shared" si="15"/>
        <v>34.480000000000004</v>
      </c>
    </row>
    <row r="105" spans="3:123" ht="20.100000000000001" customHeight="1">
      <c r="C105" s="261"/>
      <c r="E105" s="242" t="s">
        <v>4</v>
      </c>
      <c r="F105" s="243"/>
      <c r="G105" s="244"/>
      <c r="H105" s="28">
        <v>2</v>
      </c>
      <c r="I105" s="113">
        <f t="shared" ref="I105:R105" si="16">SUM(I65+I78+I91+I13+I26+I39+I52)/3</f>
        <v>59.859999999999992</v>
      </c>
      <c r="J105" s="114">
        <f t="shared" si="16"/>
        <v>793.29</v>
      </c>
      <c r="K105" s="110">
        <f t="shared" si="16"/>
        <v>856.59999999999991</v>
      </c>
      <c r="L105" s="114">
        <f t="shared" si="16"/>
        <v>425.64333333333326</v>
      </c>
      <c r="M105" s="114">
        <f t="shared" si="16"/>
        <v>1.72</v>
      </c>
      <c r="N105" s="114">
        <f t="shared" si="16"/>
        <v>2.726666666666667</v>
      </c>
      <c r="O105" s="114">
        <f t="shared" si="16"/>
        <v>48.38</v>
      </c>
      <c r="P105" s="114">
        <f t="shared" si="16"/>
        <v>15.363333333333335</v>
      </c>
      <c r="Q105" s="114">
        <f t="shared" si="16"/>
        <v>5.5966666666666667</v>
      </c>
      <c r="R105" s="115">
        <f t="shared" si="16"/>
        <v>51.823333333333331</v>
      </c>
      <c r="T105" s="242" t="s">
        <v>4</v>
      </c>
      <c r="U105" s="243"/>
      <c r="V105" s="244"/>
      <c r="W105" s="48">
        <v>2</v>
      </c>
      <c r="X105" s="113">
        <f t="shared" ref="X105:AG105" si="17">SUM(X65+X78+X91+X13+X26+X39+X52)/3</f>
        <v>59.29</v>
      </c>
      <c r="Y105" s="114">
        <f t="shared" si="17"/>
        <v>743.18666666666661</v>
      </c>
      <c r="Z105" s="110">
        <f t="shared" si="17"/>
        <v>908.56</v>
      </c>
      <c r="AA105" s="114">
        <f t="shared" si="17"/>
        <v>429.51666666666671</v>
      </c>
      <c r="AB105" s="114">
        <f t="shared" si="17"/>
        <v>2.1533333333333333</v>
      </c>
      <c r="AC105" s="114">
        <f t="shared" si="17"/>
        <v>2.5833333333333326</v>
      </c>
      <c r="AD105" s="114">
        <f t="shared" si="17"/>
        <v>46.080000000000005</v>
      </c>
      <c r="AE105" s="114">
        <f t="shared" si="17"/>
        <v>14.216666666666669</v>
      </c>
      <c r="AF105" s="114">
        <f t="shared" si="17"/>
        <v>6.8866666666666667</v>
      </c>
      <c r="AG105" s="115">
        <f t="shared" si="17"/>
        <v>48.523333333333333</v>
      </c>
      <c r="AH105" s="81"/>
      <c r="AI105" s="242" t="s">
        <v>4</v>
      </c>
      <c r="AJ105" s="243"/>
      <c r="AK105" s="244"/>
      <c r="AL105" s="48">
        <v>2</v>
      </c>
      <c r="AM105" s="113">
        <f t="shared" ref="AM105:AV105" si="18">SUM(AM65+AM78+AM91+AM13+AM26+AM39+AM52)/3</f>
        <v>19.809999999999999</v>
      </c>
      <c r="AN105" s="114">
        <f t="shared" si="18"/>
        <v>727.97333333333336</v>
      </c>
      <c r="AO105" s="110">
        <f t="shared" si="18"/>
        <v>892.0533333333334</v>
      </c>
      <c r="AP105" s="114">
        <f t="shared" si="18"/>
        <v>442.00666666666666</v>
      </c>
      <c r="AQ105" s="114">
        <f t="shared" si="18"/>
        <v>19.670000000000002</v>
      </c>
      <c r="AR105" s="114">
        <f t="shared" si="18"/>
        <v>0.28666666666666668</v>
      </c>
      <c r="AS105" s="114">
        <f t="shared" si="18"/>
        <v>75.223333333333329</v>
      </c>
      <c r="AT105" s="114">
        <f t="shared" si="18"/>
        <v>5.456666666666667</v>
      </c>
      <c r="AU105" s="114">
        <f t="shared" si="18"/>
        <v>4.16</v>
      </c>
      <c r="AV105" s="115">
        <f t="shared" si="18"/>
        <v>74.36</v>
      </c>
      <c r="AW105" s="130"/>
      <c r="AX105" s="242" t="s">
        <v>4</v>
      </c>
      <c r="AY105" s="243"/>
      <c r="AZ105" s="244"/>
      <c r="BA105" s="28">
        <v>2</v>
      </c>
      <c r="BB105" s="113">
        <f t="shared" ref="BB105:BK105" si="19">SUM(BB65+BB78+BB91+BB13+BB26+BB39+BB52)/3</f>
        <v>19.809999999999999</v>
      </c>
      <c r="BC105" s="114">
        <f t="shared" si="19"/>
        <v>727.97333333333336</v>
      </c>
      <c r="BD105" s="110">
        <f t="shared" si="19"/>
        <v>892.0533333333334</v>
      </c>
      <c r="BE105" s="114">
        <f t="shared" si="19"/>
        <v>442.00666666666666</v>
      </c>
      <c r="BF105" s="114">
        <f t="shared" si="19"/>
        <v>19.670000000000002</v>
      </c>
      <c r="BG105" s="114">
        <f t="shared" si="19"/>
        <v>0.28666666666666668</v>
      </c>
      <c r="BH105" s="114">
        <f t="shared" si="19"/>
        <v>75.223333333333329</v>
      </c>
      <c r="BI105" s="114">
        <f t="shared" si="19"/>
        <v>5.456666666666667</v>
      </c>
      <c r="BJ105" s="114">
        <f t="shared" si="19"/>
        <v>4.16</v>
      </c>
      <c r="BK105" s="115">
        <f t="shared" si="19"/>
        <v>74.36</v>
      </c>
      <c r="BM105" s="242" t="s">
        <v>4</v>
      </c>
      <c r="BN105" s="243"/>
      <c r="BO105" s="244"/>
      <c r="BP105" s="28">
        <v>2</v>
      </c>
      <c r="BQ105" s="113">
        <f t="shared" ref="BQ105:BZ105" si="20">SUM(BQ65+BQ78+BQ91+BQ13+BQ26+BQ39+BQ52)/3</f>
        <v>19.809999999999999</v>
      </c>
      <c r="BR105" s="114">
        <f t="shared" si="20"/>
        <v>727.97333333333336</v>
      </c>
      <c r="BS105" s="110">
        <f t="shared" si="20"/>
        <v>892.0533333333334</v>
      </c>
      <c r="BT105" s="114">
        <f t="shared" si="20"/>
        <v>442.00666666666666</v>
      </c>
      <c r="BU105" s="114">
        <f t="shared" si="20"/>
        <v>19.670000000000002</v>
      </c>
      <c r="BV105" s="114">
        <f t="shared" si="20"/>
        <v>0.28666666666666668</v>
      </c>
      <c r="BW105" s="114">
        <f t="shared" si="20"/>
        <v>75.223333333333329</v>
      </c>
      <c r="BX105" s="114">
        <f t="shared" si="20"/>
        <v>5.456666666666667</v>
      </c>
      <c r="BY105" s="114">
        <f t="shared" si="20"/>
        <v>4.16</v>
      </c>
      <c r="BZ105" s="115">
        <f t="shared" si="20"/>
        <v>74.36</v>
      </c>
      <c r="CB105" s="242" t="s">
        <v>4</v>
      </c>
      <c r="CC105" s="243"/>
      <c r="CD105" s="244"/>
      <c r="CE105" s="28">
        <v>2</v>
      </c>
      <c r="CF105" s="113">
        <f t="shared" ref="CF105:CO105" si="21">SUM(CF65+CF78+CF91+CF13+CF26+CF39+CF52)/3</f>
        <v>19.809999999999999</v>
      </c>
      <c r="CG105" s="114">
        <f t="shared" si="21"/>
        <v>728.11666666666667</v>
      </c>
      <c r="CH105" s="110">
        <f t="shared" si="21"/>
        <v>892.0533333333334</v>
      </c>
      <c r="CI105" s="114">
        <f t="shared" si="21"/>
        <v>442.00666666666666</v>
      </c>
      <c r="CJ105" s="114">
        <f t="shared" si="21"/>
        <v>19.670000000000002</v>
      </c>
      <c r="CK105" s="114">
        <f t="shared" si="21"/>
        <v>0.28666666666666668</v>
      </c>
      <c r="CL105" s="114">
        <f t="shared" si="21"/>
        <v>75.223333333333329</v>
      </c>
      <c r="CM105" s="114">
        <f t="shared" si="21"/>
        <v>5.456666666666667</v>
      </c>
      <c r="CN105" s="114">
        <f t="shared" si="21"/>
        <v>4.16</v>
      </c>
      <c r="CO105" s="115">
        <f t="shared" si="21"/>
        <v>74.216666666666669</v>
      </c>
      <c r="CQ105" s="242" t="s">
        <v>4</v>
      </c>
      <c r="CR105" s="243"/>
      <c r="CS105" s="244"/>
      <c r="CT105" s="28">
        <v>2</v>
      </c>
      <c r="CU105" s="113">
        <f t="shared" ref="CU105:DD105" si="22">SUM(CU65+CU78+CU91+CU13+CU26+CU39+CU52)/3</f>
        <v>19.809999999999999</v>
      </c>
      <c r="CV105" s="114">
        <f t="shared" si="22"/>
        <v>727.97333333333336</v>
      </c>
      <c r="CW105" s="110">
        <f t="shared" si="22"/>
        <v>892.0533333333334</v>
      </c>
      <c r="CX105" s="114">
        <f t="shared" si="22"/>
        <v>442.00666666666666</v>
      </c>
      <c r="CY105" s="114">
        <f t="shared" si="22"/>
        <v>19.670000000000002</v>
      </c>
      <c r="CZ105" s="114">
        <f t="shared" si="22"/>
        <v>0.28666666666666668</v>
      </c>
      <c r="DA105" s="114">
        <f t="shared" si="22"/>
        <v>75.223333333333329</v>
      </c>
      <c r="DB105" s="114">
        <f t="shared" si="22"/>
        <v>5.456666666666667</v>
      </c>
      <c r="DC105" s="114">
        <f t="shared" si="22"/>
        <v>4.16</v>
      </c>
      <c r="DD105" s="115">
        <f t="shared" si="22"/>
        <v>74.36</v>
      </c>
      <c r="DF105" s="242" t="s">
        <v>4</v>
      </c>
      <c r="DG105" s="243"/>
      <c r="DH105" s="244"/>
      <c r="DI105" s="28">
        <v>2</v>
      </c>
      <c r="DJ105" s="113">
        <f t="shared" ref="DJ105:DS105" si="23">SUM(DJ65+DJ78+DJ91+DJ13+DJ26+DJ39+DJ52)/3</f>
        <v>19.809999999999999</v>
      </c>
      <c r="DK105" s="114">
        <f t="shared" si="23"/>
        <v>727.97333333333336</v>
      </c>
      <c r="DL105" s="110">
        <f t="shared" si="23"/>
        <v>892.0533333333334</v>
      </c>
      <c r="DM105" s="114">
        <f t="shared" si="23"/>
        <v>442.00666666666666</v>
      </c>
      <c r="DN105" s="114">
        <f t="shared" si="23"/>
        <v>19.670000000000002</v>
      </c>
      <c r="DO105" s="114">
        <f t="shared" si="23"/>
        <v>0.28666666666666668</v>
      </c>
      <c r="DP105" s="114">
        <f t="shared" si="23"/>
        <v>75.223333333333329</v>
      </c>
      <c r="DQ105" s="114">
        <f t="shared" si="23"/>
        <v>5.456666666666667</v>
      </c>
      <c r="DR105" s="114">
        <f t="shared" si="23"/>
        <v>4.16</v>
      </c>
      <c r="DS105" s="115">
        <f t="shared" si="23"/>
        <v>74.36</v>
      </c>
    </row>
    <row r="106" spans="3:123" ht="20.100000000000001" customHeight="1">
      <c r="C106" s="261"/>
      <c r="E106" s="242" t="s">
        <v>5</v>
      </c>
      <c r="F106" s="243"/>
      <c r="G106" s="244"/>
      <c r="H106" s="28">
        <v>3</v>
      </c>
      <c r="I106" s="113">
        <f t="shared" ref="I106:R106" si="24">SUM(I66+I79+I92+I14+I27+I40+I53)/3</f>
        <v>11.453333333333333</v>
      </c>
      <c r="J106" s="114">
        <f t="shared" si="24"/>
        <v>79.716666666666683</v>
      </c>
      <c r="K106" s="114">
        <f t="shared" si="24"/>
        <v>227.01666666666665</v>
      </c>
      <c r="L106" s="110">
        <f t="shared" si="24"/>
        <v>1681.89</v>
      </c>
      <c r="M106" s="114">
        <f t="shared" si="24"/>
        <v>2.063333333333333</v>
      </c>
      <c r="N106" s="114">
        <f t="shared" si="24"/>
        <v>11.910000000000002</v>
      </c>
      <c r="O106" s="114">
        <f t="shared" si="24"/>
        <v>154.16666666666669</v>
      </c>
      <c r="P106" s="114">
        <f t="shared" si="24"/>
        <v>12.146666666666667</v>
      </c>
      <c r="Q106" s="114">
        <f t="shared" si="24"/>
        <v>14.203333333333333</v>
      </c>
      <c r="R106" s="115">
        <f t="shared" si="24"/>
        <v>66.430000000000007</v>
      </c>
      <c r="T106" s="242" t="s">
        <v>5</v>
      </c>
      <c r="U106" s="243"/>
      <c r="V106" s="244"/>
      <c r="W106" s="48">
        <v>3</v>
      </c>
      <c r="X106" s="113">
        <f t="shared" ref="X106:AG106" si="25">SUM(X66+X79+X92+X14+X27+X40+X53)/3</f>
        <v>13.286666666666667</v>
      </c>
      <c r="Y106" s="114">
        <f t="shared" si="25"/>
        <v>79.263333333333335</v>
      </c>
      <c r="Z106" s="114">
        <f t="shared" si="25"/>
        <v>227.24666666666667</v>
      </c>
      <c r="AA106" s="110">
        <f t="shared" si="25"/>
        <v>1689.6800000000003</v>
      </c>
      <c r="AB106" s="114">
        <f t="shared" si="25"/>
        <v>2.063333333333333</v>
      </c>
      <c r="AC106" s="114">
        <f t="shared" si="25"/>
        <v>12.139999999999999</v>
      </c>
      <c r="AD106" s="114">
        <f t="shared" si="25"/>
        <v>148.44333333333336</v>
      </c>
      <c r="AE106" s="114">
        <f t="shared" si="25"/>
        <v>10.770000000000001</v>
      </c>
      <c r="AF106" s="114">
        <f t="shared" si="25"/>
        <v>16.266666666666666</v>
      </c>
      <c r="AG106" s="115">
        <f t="shared" si="25"/>
        <v>61.846666666666671</v>
      </c>
      <c r="AH106" s="81"/>
      <c r="AI106" s="242" t="s">
        <v>5</v>
      </c>
      <c r="AJ106" s="243"/>
      <c r="AK106" s="244"/>
      <c r="AL106" s="48">
        <v>3</v>
      </c>
      <c r="AM106" s="113">
        <f t="shared" ref="AM106:AV106" si="26">SUM(AM66+AM79+AM92+AM14+AM27+AM40+AM53)/3</f>
        <v>9.6233333333333331</v>
      </c>
      <c r="AN106" s="114">
        <f t="shared" si="26"/>
        <v>245.11333333333334</v>
      </c>
      <c r="AO106" s="114">
        <f t="shared" si="26"/>
        <v>157.60666666666665</v>
      </c>
      <c r="AP106" s="110">
        <f t="shared" si="26"/>
        <v>1574.22</v>
      </c>
      <c r="AQ106" s="114">
        <f t="shared" si="26"/>
        <v>52.456666666666656</v>
      </c>
      <c r="AR106" s="114">
        <f t="shared" si="26"/>
        <v>2.75</v>
      </c>
      <c r="AS106" s="114">
        <f t="shared" si="26"/>
        <v>109.04000000000002</v>
      </c>
      <c r="AT106" s="114">
        <f t="shared" si="26"/>
        <v>4.8100000000000005</v>
      </c>
      <c r="AU106" s="114">
        <f t="shared" si="26"/>
        <v>10.993333333333332</v>
      </c>
      <c r="AV106" s="115">
        <f t="shared" si="26"/>
        <v>94.383333333333326</v>
      </c>
      <c r="AW106" s="130"/>
      <c r="AX106" s="242" t="s">
        <v>5</v>
      </c>
      <c r="AY106" s="243"/>
      <c r="AZ106" s="244"/>
      <c r="BA106" s="28">
        <v>3</v>
      </c>
      <c r="BB106" s="113">
        <f t="shared" ref="BB106:BK106" si="27">SUM(BB66+BB79+BB92+BB14+BB27+BB40+BB53)/3</f>
        <v>9.6233333333333331</v>
      </c>
      <c r="BC106" s="114">
        <f t="shared" si="27"/>
        <v>245.11333333333334</v>
      </c>
      <c r="BD106" s="114">
        <f t="shared" si="27"/>
        <v>157.60666666666665</v>
      </c>
      <c r="BE106" s="110">
        <f t="shared" si="27"/>
        <v>1574.22</v>
      </c>
      <c r="BF106" s="114">
        <f t="shared" si="27"/>
        <v>52.456666666666656</v>
      </c>
      <c r="BG106" s="114">
        <f t="shared" si="27"/>
        <v>2.75</v>
      </c>
      <c r="BH106" s="114">
        <f t="shared" si="27"/>
        <v>109.04000000000002</v>
      </c>
      <c r="BI106" s="114">
        <f t="shared" si="27"/>
        <v>4.8100000000000005</v>
      </c>
      <c r="BJ106" s="114">
        <f t="shared" si="27"/>
        <v>10.993333333333332</v>
      </c>
      <c r="BK106" s="115">
        <f t="shared" si="27"/>
        <v>94.383333333333326</v>
      </c>
      <c r="BM106" s="242" t="s">
        <v>5</v>
      </c>
      <c r="BN106" s="243"/>
      <c r="BO106" s="244"/>
      <c r="BP106" s="28">
        <v>3</v>
      </c>
      <c r="BQ106" s="113">
        <f t="shared" ref="BQ106:BZ106" si="28">SUM(BQ66+BQ79+BQ92+BQ14+BQ27+BQ40+BQ53)/3</f>
        <v>9.6233333333333331</v>
      </c>
      <c r="BR106" s="114">
        <f t="shared" si="28"/>
        <v>245.11333333333334</v>
      </c>
      <c r="BS106" s="114">
        <f t="shared" si="28"/>
        <v>157.60666666666665</v>
      </c>
      <c r="BT106" s="110">
        <f t="shared" si="28"/>
        <v>1574.22</v>
      </c>
      <c r="BU106" s="114">
        <f t="shared" si="28"/>
        <v>52.456666666666656</v>
      </c>
      <c r="BV106" s="114">
        <f t="shared" si="28"/>
        <v>2.75</v>
      </c>
      <c r="BW106" s="114">
        <f t="shared" si="28"/>
        <v>109.04000000000002</v>
      </c>
      <c r="BX106" s="114">
        <f t="shared" si="28"/>
        <v>4.8100000000000005</v>
      </c>
      <c r="BY106" s="114">
        <f t="shared" si="28"/>
        <v>10.993333333333332</v>
      </c>
      <c r="BZ106" s="115">
        <f t="shared" si="28"/>
        <v>94.383333333333326</v>
      </c>
      <c r="CB106" s="242" t="s">
        <v>5</v>
      </c>
      <c r="CC106" s="243"/>
      <c r="CD106" s="244"/>
      <c r="CE106" s="28">
        <v>3</v>
      </c>
      <c r="CF106" s="113">
        <f t="shared" ref="CF106:CO106" si="29">SUM(CF66+CF79+CF92+CF14+CF27+CF40+CF53)/3</f>
        <v>9.6233333333333331</v>
      </c>
      <c r="CG106" s="114">
        <f t="shared" si="29"/>
        <v>241.67666666666665</v>
      </c>
      <c r="CH106" s="114">
        <f t="shared" si="29"/>
        <v>160.35666666666665</v>
      </c>
      <c r="CI106" s="110">
        <f t="shared" si="29"/>
        <v>1574.9099999999999</v>
      </c>
      <c r="CJ106" s="114">
        <f t="shared" si="29"/>
        <v>52.456666666666656</v>
      </c>
      <c r="CK106" s="114">
        <f t="shared" si="29"/>
        <v>2.75</v>
      </c>
      <c r="CL106" s="114">
        <f t="shared" si="29"/>
        <v>109.04000000000002</v>
      </c>
      <c r="CM106" s="114">
        <f t="shared" si="29"/>
        <v>4.8100000000000005</v>
      </c>
      <c r="CN106" s="114">
        <f t="shared" si="29"/>
        <v>10.993333333333332</v>
      </c>
      <c r="CO106" s="115">
        <f t="shared" si="29"/>
        <v>94.383333333333326</v>
      </c>
      <c r="CQ106" s="242" t="s">
        <v>5</v>
      </c>
      <c r="CR106" s="243"/>
      <c r="CS106" s="244"/>
      <c r="CT106" s="28">
        <v>3</v>
      </c>
      <c r="CU106" s="113">
        <f t="shared" ref="CU106:DD106" si="30">SUM(CU66+CU79+CU92+CU14+CU27+CU40+CU53)/3</f>
        <v>9.6233333333333331</v>
      </c>
      <c r="CV106" s="114">
        <f t="shared" si="30"/>
        <v>245.11333333333334</v>
      </c>
      <c r="CW106" s="114">
        <f t="shared" si="30"/>
        <v>157.60666666666665</v>
      </c>
      <c r="CX106" s="110">
        <f t="shared" si="30"/>
        <v>1574.22</v>
      </c>
      <c r="CY106" s="114">
        <f t="shared" si="30"/>
        <v>52.456666666666656</v>
      </c>
      <c r="CZ106" s="114">
        <f t="shared" si="30"/>
        <v>2.75</v>
      </c>
      <c r="DA106" s="114">
        <f t="shared" si="30"/>
        <v>109.04000000000002</v>
      </c>
      <c r="DB106" s="114">
        <f t="shared" si="30"/>
        <v>4.8100000000000005</v>
      </c>
      <c r="DC106" s="114">
        <f t="shared" si="30"/>
        <v>10.993333333333332</v>
      </c>
      <c r="DD106" s="115">
        <f t="shared" si="30"/>
        <v>94.383333333333326</v>
      </c>
      <c r="DF106" s="242" t="s">
        <v>5</v>
      </c>
      <c r="DG106" s="243"/>
      <c r="DH106" s="244"/>
      <c r="DI106" s="28">
        <v>3</v>
      </c>
      <c r="DJ106" s="113">
        <f t="shared" ref="DJ106:DS106" si="31">SUM(DJ66+DJ79+DJ92+DJ14+DJ27+DJ40+DJ53)/3</f>
        <v>9.6233333333333331</v>
      </c>
      <c r="DK106" s="114">
        <f t="shared" si="31"/>
        <v>243.51333333333332</v>
      </c>
      <c r="DL106" s="114">
        <f t="shared" si="31"/>
        <v>159.21</v>
      </c>
      <c r="DM106" s="110">
        <f t="shared" si="31"/>
        <v>1574.22</v>
      </c>
      <c r="DN106" s="114">
        <f t="shared" si="31"/>
        <v>52.456666666666656</v>
      </c>
      <c r="DO106" s="114">
        <f t="shared" si="31"/>
        <v>2.75</v>
      </c>
      <c r="DP106" s="114">
        <f t="shared" si="31"/>
        <v>109.04000000000002</v>
      </c>
      <c r="DQ106" s="114">
        <f t="shared" si="31"/>
        <v>4.8100000000000005</v>
      </c>
      <c r="DR106" s="114">
        <f t="shared" si="31"/>
        <v>10.993333333333332</v>
      </c>
      <c r="DS106" s="115">
        <f t="shared" si="31"/>
        <v>94.383333333333326</v>
      </c>
    </row>
    <row r="107" spans="3:123" ht="20.100000000000001" customHeight="1">
      <c r="C107" s="261"/>
      <c r="E107" s="242" t="s">
        <v>6</v>
      </c>
      <c r="F107" s="243"/>
      <c r="G107" s="244"/>
      <c r="H107" s="28">
        <v>4</v>
      </c>
      <c r="I107" s="113">
        <f t="shared" ref="I107:R107" si="32">SUM(I67+I80+I93+I15+I28+I41+I54)/3</f>
        <v>98.206666666666663</v>
      </c>
      <c r="J107" s="114">
        <f t="shared" si="32"/>
        <v>731.15333333333331</v>
      </c>
      <c r="K107" s="114">
        <f t="shared" si="32"/>
        <v>283.19666666666666</v>
      </c>
      <c r="L107" s="116">
        <f t="shared" si="32"/>
        <v>943.38333333333333</v>
      </c>
      <c r="M107" s="117">
        <f t="shared" si="32"/>
        <v>110.76333333333334</v>
      </c>
      <c r="N107" s="114">
        <f t="shared" si="32"/>
        <v>2.2833333333333332</v>
      </c>
      <c r="O107" s="114">
        <f t="shared" si="32"/>
        <v>74.38666666666667</v>
      </c>
      <c r="P107" s="114">
        <f t="shared" si="32"/>
        <v>3.4266666666666672</v>
      </c>
      <c r="Q107" s="114">
        <f t="shared" si="32"/>
        <v>0.98000000000000009</v>
      </c>
      <c r="R107" s="115">
        <f t="shared" si="32"/>
        <v>13.213333333333333</v>
      </c>
      <c r="T107" s="242" t="s">
        <v>6</v>
      </c>
      <c r="U107" s="243"/>
      <c r="V107" s="244"/>
      <c r="W107" s="48">
        <v>4</v>
      </c>
      <c r="X107" s="113">
        <f t="shared" ref="X107:AG107" si="33">SUM(X67+X80+X93+X15+X28+X41+X54)/3</f>
        <v>93.64</v>
      </c>
      <c r="Y107" s="114">
        <f t="shared" si="33"/>
        <v>738.66</v>
      </c>
      <c r="Z107" s="114">
        <f t="shared" si="33"/>
        <v>276.02333333333337</v>
      </c>
      <c r="AA107" s="116">
        <f t="shared" si="33"/>
        <v>958.39666666666653</v>
      </c>
      <c r="AB107" s="117">
        <f t="shared" si="33"/>
        <v>107.67000000000002</v>
      </c>
      <c r="AC107" s="114">
        <f t="shared" si="33"/>
        <v>1.3066666666666666</v>
      </c>
      <c r="AD107" s="114">
        <f t="shared" si="33"/>
        <v>67.376666666666651</v>
      </c>
      <c r="AE107" s="114">
        <f t="shared" si="33"/>
        <v>3.1033333333333339</v>
      </c>
      <c r="AF107" s="114">
        <f t="shared" si="33"/>
        <v>1.3066666666666666</v>
      </c>
      <c r="AG107" s="115">
        <f t="shared" si="33"/>
        <v>13.543333333333335</v>
      </c>
      <c r="AH107" s="81"/>
      <c r="AI107" s="242" t="s">
        <v>6</v>
      </c>
      <c r="AJ107" s="243"/>
      <c r="AK107" s="244"/>
      <c r="AL107" s="48">
        <v>4</v>
      </c>
      <c r="AM107" s="113">
        <f t="shared" ref="AM107:AV107" si="34">SUM(AM67+AM80+AM93+AM15+AM28+AM41+AM54)/3</f>
        <v>41.11</v>
      </c>
      <c r="AN107" s="114">
        <f t="shared" si="34"/>
        <v>569.65333333333331</v>
      </c>
      <c r="AO107" s="114">
        <f t="shared" si="34"/>
        <v>365.57666666666665</v>
      </c>
      <c r="AP107" s="116">
        <f t="shared" si="34"/>
        <v>822.82999999999993</v>
      </c>
      <c r="AQ107" s="117">
        <f t="shared" si="34"/>
        <v>290.53666666666669</v>
      </c>
      <c r="AR107" s="114">
        <f t="shared" si="34"/>
        <v>21.046666666666667</v>
      </c>
      <c r="AS107" s="114">
        <f t="shared" si="34"/>
        <v>95.266666666666666</v>
      </c>
      <c r="AT107" s="114">
        <f t="shared" si="34"/>
        <v>1.9600000000000002</v>
      </c>
      <c r="AU107" s="114">
        <f t="shared" si="34"/>
        <v>1.47</v>
      </c>
      <c r="AV107" s="115">
        <f t="shared" si="34"/>
        <v>51.54666666666666</v>
      </c>
      <c r="AW107" s="130"/>
      <c r="AX107" s="242" t="s">
        <v>6</v>
      </c>
      <c r="AY107" s="243"/>
      <c r="AZ107" s="244"/>
      <c r="BA107" s="28">
        <v>4</v>
      </c>
      <c r="BB107" s="113">
        <f t="shared" ref="BB107:BK107" si="35">SUM(BB67+BB80+BB93+BB15+BB28+BB41+BB54)/3</f>
        <v>41.11</v>
      </c>
      <c r="BC107" s="114">
        <f t="shared" si="35"/>
        <v>569.65333333333331</v>
      </c>
      <c r="BD107" s="114">
        <f t="shared" si="35"/>
        <v>365.57666666666665</v>
      </c>
      <c r="BE107" s="116">
        <f t="shared" si="35"/>
        <v>822.82999999999993</v>
      </c>
      <c r="BF107" s="117">
        <f t="shared" si="35"/>
        <v>290.53666666666669</v>
      </c>
      <c r="BG107" s="114">
        <f t="shared" si="35"/>
        <v>21.046666666666667</v>
      </c>
      <c r="BH107" s="114">
        <f t="shared" si="35"/>
        <v>95.266666666666666</v>
      </c>
      <c r="BI107" s="114">
        <f t="shared" si="35"/>
        <v>1.9600000000000002</v>
      </c>
      <c r="BJ107" s="114">
        <f t="shared" si="35"/>
        <v>1.47</v>
      </c>
      <c r="BK107" s="115">
        <f t="shared" si="35"/>
        <v>51.54666666666666</v>
      </c>
      <c r="BM107" s="242" t="s">
        <v>6</v>
      </c>
      <c r="BN107" s="243"/>
      <c r="BO107" s="244"/>
      <c r="BP107" s="28">
        <v>4</v>
      </c>
      <c r="BQ107" s="113">
        <f t="shared" ref="BQ107:BZ107" si="36">SUM(BQ67+BQ80+BQ93+BQ15+BQ28+BQ41+BQ54)/3</f>
        <v>41.11</v>
      </c>
      <c r="BR107" s="114">
        <f t="shared" si="36"/>
        <v>569.65333333333331</v>
      </c>
      <c r="BS107" s="114">
        <f t="shared" si="36"/>
        <v>365.57666666666665</v>
      </c>
      <c r="BT107" s="116">
        <f t="shared" si="36"/>
        <v>822.82999999999993</v>
      </c>
      <c r="BU107" s="117">
        <f t="shared" si="36"/>
        <v>290.53666666666669</v>
      </c>
      <c r="BV107" s="114">
        <f t="shared" si="36"/>
        <v>21.046666666666667</v>
      </c>
      <c r="BW107" s="114">
        <f t="shared" si="36"/>
        <v>95.266666666666666</v>
      </c>
      <c r="BX107" s="114">
        <f t="shared" si="36"/>
        <v>1.9600000000000002</v>
      </c>
      <c r="BY107" s="114">
        <f t="shared" si="36"/>
        <v>1.47</v>
      </c>
      <c r="BZ107" s="115">
        <f t="shared" si="36"/>
        <v>51.54666666666666</v>
      </c>
      <c r="CB107" s="242" t="s">
        <v>6</v>
      </c>
      <c r="CC107" s="243"/>
      <c r="CD107" s="244"/>
      <c r="CE107" s="28">
        <v>4</v>
      </c>
      <c r="CF107" s="113">
        <f t="shared" ref="CF107:CO107" si="37">SUM(CF67+CF80+CF93+CF15+CF28+CF41+CF54)/3</f>
        <v>41.11</v>
      </c>
      <c r="CG107" s="114">
        <f t="shared" si="37"/>
        <v>569.65333333333331</v>
      </c>
      <c r="CH107" s="114">
        <f t="shared" si="37"/>
        <v>365.57666666666665</v>
      </c>
      <c r="CI107" s="116">
        <f t="shared" si="37"/>
        <v>822.82999999999993</v>
      </c>
      <c r="CJ107" s="110">
        <f t="shared" si="37"/>
        <v>291.18666666666667</v>
      </c>
      <c r="CK107" s="114">
        <f t="shared" si="37"/>
        <v>20.883333333333333</v>
      </c>
      <c r="CL107" s="114">
        <f t="shared" si="37"/>
        <v>94.783333333333317</v>
      </c>
      <c r="CM107" s="114">
        <f t="shared" si="37"/>
        <v>1.9600000000000002</v>
      </c>
      <c r="CN107" s="114">
        <f t="shared" si="37"/>
        <v>1.47</v>
      </c>
      <c r="CO107" s="115">
        <f t="shared" si="37"/>
        <v>51.54666666666666</v>
      </c>
      <c r="CQ107" s="242" t="s">
        <v>6</v>
      </c>
      <c r="CR107" s="243"/>
      <c r="CS107" s="244"/>
      <c r="CT107" s="28">
        <v>4</v>
      </c>
      <c r="CU107" s="113">
        <f t="shared" ref="CU107:DD107" si="38">SUM(CU67+CU80+CU93+CU15+CU28+CU41+CU54)/3</f>
        <v>41.11</v>
      </c>
      <c r="CV107" s="114">
        <f t="shared" si="38"/>
        <v>569.65333333333331</v>
      </c>
      <c r="CW107" s="114">
        <f t="shared" si="38"/>
        <v>365.57666666666665</v>
      </c>
      <c r="CX107" s="116">
        <f t="shared" si="38"/>
        <v>822.82999999999993</v>
      </c>
      <c r="CY107" s="117">
        <f t="shared" si="38"/>
        <v>290.53666666666669</v>
      </c>
      <c r="CZ107" s="114">
        <f t="shared" si="38"/>
        <v>21.046666666666667</v>
      </c>
      <c r="DA107" s="114">
        <f t="shared" si="38"/>
        <v>95.266666666666666</v>
      </c>
      <c r="DB107" s="114">
        <f t="shared" si="38"/>
        <v>1.9600000000000002</v>
      </c>
      <c r="DC107" s="114">
        <f t="shared" si="38"/>
        <v>1.47</v>
      </c>
      <c r="DD107" s="115">
        <f t="shared" si="38"/>
        <v>51.54666666666666</v>
      </c>
      <c r="DF107" s="242" t="s">
        <v>6</v>
      </c>
      <c r="DG107" s="243"/>
      <c r="DH107" s="244"/>
      <c r="DI107" s="28">
        <v>4</v>
      </c>
      <c r="DJ107" s="113">
        <f t="shared" ref="DJ107:DS107" si="39">SUM(DJ67+DJ80+DJ93+DJ15+DJ28+DJ41+DJ54)/3</f>
        <v>41.11</v>
      </c>
      <c r="DK107" s="114">
        <f t="shared" si="39"/>
        <v>569.65333333333331</v>
      </c>
      <c r="DL107" s="114">
        <f t="shared" si="39"/>
        <v>365.57666666666665</v>
      </c>
      <c r="DM107" s="116">
        <f t="shared" si="39"/>
        <v>822.82999999999993</v>
      </c>
      <c r="DN107" s="117">
        <f t="shared" si="39"/>
        <v>291.0266666666667</v>
      </c>
      <c r="DO107" s="114">
        <f t="shared" si="39"/>
        <v>21.046666666666667</v>
      </c>
      <c r="DP107" s="114">
        <f t="shared" si="39"/>
        <v>94.783333333333317</v>
      </c>
      <c r="DQ107" s="114">
        <f t="shared" si="39"/>
        <v>1.9600000000000002</v>
      </c>
      <c r="DR107" s="114">
        <f t="shared" si="39"/>
        <v>1.47</v>
      </c>
      <c r="DS107" s="115">
        <f t="shared" si="39"/>
        <v>51.54666666666666</v>
      </c>
    </row>
    <row r="108" spans="3:123" ht="20.100000000000001" customHeight="1">
      <c r="C108" s="261"/>
      <c r="E108" s="242" t="s">
        <v>7</v>
      </c>
      <c r="F108" s="243"/>
      <c r="G108" s="244"/>
      <c r="H108" s="28">
        <v>5</v>
      </c>
      <c r="I108" s="113">
        <f t="shared" ref="I108:R108" si="40">SUM(I68+I81+I94+I16+I29+I42+I55)/3</f>
        <v>15.37666666666667</v>
      </c>
      <c r="J108" s="114">
        <f t="shared" si="40"/>
        <v>56.913333333333334</v>
      </c>
      <c r="K108" s="114">
        <f t="shared" si="40"/>
        <v>95.36</v>
      </c>
      <c r="L108" s="114">
        <f t="shared" si="40"/>
        <v>84.596666666666678</v>
      </c>
      <c r="M108" s="114">
        <f t="shared" si="40"/>
        <v>3.0733333333333337</v>
      </c>
      <c r="N108" s="110">
        <f t="shared" si="40"/>
        <v>702.90666666666675</v>
      </c>
      <c r="O108" s="114">
        <f t="shared" si="40"/>
        <v>172.26666666666665</v>
      </c>
      <c r="P108" s="114">
        <f t="shared" si="40"/>
        <v>78.44</v>
      </c>
      <c r="Q108" s="114">
        <f t="shared" si="40"/>
        <v>389.14333333333337</v>
      </c>
      <c r="R108" s="115">
        <f t="shared" si="40"/>
        <v>662.92</v>
      </c>
      <c r="T108" s="242" t="s">
        <v>7</v>
      </c>
      <c r="U108" s="243"/>
      <c r="V108" s="244"/>
      <c r="W108" s="48">
        <v>5</v>
      </c>
      <c r="X108" s="113">
        <f t="shared" ref="X108:AG108" si="41">SUM(X68+X81+X94+X16+X29+X42+X55)/3</f>
        <v>16.913333333333338</v>
      </c>
      <c r="Y108" s="114">
        <f t="shared" si="41"/>
        <v>59.983333333333327</v>
      </c>
      <c r="Z108" s="114">
        <f t="shared" si="41"/>
        <v>84.589999999999989</v>
      </c>
      <c r="AA108" s="114">
        <f t="shared" si="41"/>
        <v>76.906666666666652</v>
      </c>
      <c r="AB108" s="114">
        <f t="shared" si="41"/>
        <v>4.6100000000000003</v>
      </c>
      <c r="AC108" s="110">
        <f t="shared" si="41"/>
        <v>693.67666666666673</v>
      </c>
      <c r="AD108" s="114">
        <f t="shared" si="41"/>
        <v>173.80666666666664</v>
      </c>
      <c r="AE108" s="114">
        <f t="shared" si="41"/>
        <v>75.36333333333333</v>
      </c>
      <c r="AF108" s="114">
        <f t="shared" si="41"/>
        <v>396.83333333333331</v>
      </c>
      <c r="AG108" s="115">
        <f t="shared" si="41"/>
        <v>678.29666666666662</v>
      </c>
      <c r="AH108" s="81"/>
      <c r="AI108" s="242" t="s">
        <v>7</v>
      </c>
      <c r="AJ108" s="243"/>
      <c r="AK108" s="244"/>
      <c r="AL108" s="48">
        <v>5</v>
      </c>
      <c r="AM108" s="113">
        <f t="shared" ref="AM108:AV108" si="42">SUM(AM68+AM81+AM94+AM16+AM29+AM42+AM55)/3</f>
        <v>6.1533333333333333</v>
      </c>
      <c r="AN108" s="114">
        <f t="shared" si="42"/>
        <v>347.61333333333329</v>
      </c>
      <c r="AO108" s="114">
        <f t="shared" si="42"/>
        <v>227.64</v>
      </c>
      <c r="AP108" s="114">
        <f t="shared" si="42"/>
        <v>199.95333333333335</v>
      </c>
      <c r="AQ108" s="114">
        <f t="shared" si="42"/>
        <v>13.839999999999998</v>
      </c>
      <c r="AR108" s="110">
        <f t="shared" si="42"/>
        <v>676.76</v>
      </c>
      <c r="AS108" s="114">
        <f t="shared" si="42"/>
        <v>58.446666666666658</v>
      </c>
      <c r="AT108" s="114">
        <f t="shared" si="42"/>
        <v>27.683333333333337</v>
      </c>
      <c r="AU108" s="114">
        <f t="shared" si="42"/>
        <v>232.24999999999997</v>
      </c>
      <c r="AV108" s="115">
        <f t="shared" si="42"/>
        <v>470.65666666666658</v>
      </c>
      <c r="AW108" s="130"/>
      <c r="AX108" s="242" t="s">
        <v>7</v>
      </c>
      <c r="AY108" s="243"/>
      <c r="AZ108" s="244"/>
      <c r="BA108" s="28">
        <v>5</v>
      </c>
      <c r="BB108" s="113">
        <f t="shared" ref="BB108:BK108" si="43">SUM(BB68+BB81+BB94+BB16+BB29+BB42+BB55)/3</f>
        <v>6.1533333333333333</v>
      </c>
      <c r="BC108" s="114">
        <f t="shared" si="43"/>
        <v>347.61333333333329</v>
      </c>
      <c r="BD108" s="114">
        <f t="shared" si="43"/>
        <v>227.64</v>
      </c>
      <c r="BE108" s="114">
        <f t="shared" si="43"/>
        <v>199.95333333333335</v>
      </c>
      <c r="BF108" s="114">
        <f t="shared" si="43"/>
        <v>13.839999999999998</v>
      </c>
      <c r="BG108" s="110">
        <f t="shared" si="43"/>
        <v>676.76</v>
      </c>
      <c r="BH108" s="114">
        <f t="shared" si="43"/>
        <v>58.446666666666658</v>
      </c>
      <c r="BI108" s="114">
        <f t="shared" si="43"/>
        <v>27.683333333333337</v>
      </c>
      <c r="BJ108" s="114">
        <f t="shared" si="43"/>
        <v>232.24999999999997</v>
      </c>
      <c r="BK108" s="115">
        <f t="shared" si="43"/>
        <v>470.65666666666658</v>
      </c>
      <c r="BM108" s="242" t="s">
        <v>7</v>
      </c>
      <c r="BN108" s="243"/>
      <c r="BO108" s="244"/>
      <c r="BP108" s="28">
        <v>5</v>
      </c>
      <c r="BQ108" s="113">
        <f t="shared" ref="BQ108:BZ108" si="44">SUM(BQ68+BQ81+BQ94+BQ16+BQ29+BQ42+BQ55)/3</f>
        <v>6.1533333333333333</v>
      </c>
      <c r="BR108" s="114">
        <f t="shared" si="44"/>
        <v>347.61333333333329</v>
      </c>
      <c r="BS108" s="114">
        <f t="shared" si="44"/>
        <v>227.64</v>
      </c>
      <c r="BT108" s="114">
        <f t="shared" si="44"/>
        <v>199.95333333333335</v>
      </c>
      <c r="BU108" s="114">
        <f t="shared" si="44"/>
        <v>13.839999999999998</v>
      </c>
      <c r="BV108" s="110">
        <f t="shared" si="44"/>
        <v>676.76</v>
      </c>
      <c r="BW108" s="114">
        <f t="shared" si="44"/>
        <v>58.446666666666658</v>
      </c>
      <c r="BX108" s="114">
        <f t="shared" si="44"/>
        <v>27.683333333333337</v>
      </c>
      <c r="BY108" s="114">
        <f t="shared" si="44"/>
        <v>232.24999999999997</v>
      </c>
      <c r="BZ108" s="115">
        <f t="shared" si="44"/>
        <v>470.65666666666658</v>
      </c>
      <c r="CB108" s="242" t="s">
        <v>7</v>
      </c>
      <c r="CC108" s="243"/>
      <c r="CD108" s="244"/>
      <c r="CE108" s="28">
        <v>5</v>
      </c>
      <c r="CF108" s="113">
        <f t="shared" ref="CF108:CO108" si="45">SUM(CF68+CF81+CF94+CF16+CF29+CF42+CF55)/3</f>
        <v>6.1533333333333333</v>
      </c>
      <c r="CG108" s="114">
        <f t="shared" si="45"/>
        <v>347.61333333333329</v>
      </c>
      <c r="CH108" s="114">
        <f t="shared" si="45"/>
        <v>227.64</v>
      </c>
      <c r="CI108" s="114">
        <f t="shared" si="45"/>
        <v>199.95333333333335</v>
      </c>
      <c r="CJ108" s="114">
        <f t="shared" si="45"/>
        <v>13.839999999999998</v>
      </c>
      <c r="CK108" s="110">
        <f t="shared" si="45"/>
        <v>676.76</v>
      </c>
      <c r="CL108" s="114">
        <f t="shared" si="45"/>
        <v>58.446666666666658</v>
      </c>
      <c r="CM108" s="114">
        <f t="shared" si="45"/>
        <v>27.683333333333337</v>
      </c>
      <c r="CN108" s="114">
        <f t="shared" si="45"/>
        <v>232.24999999999997</v>
      </c>
      <c r="CO108" s="115">
        <f t="shared" si="45"/>
        <v>470.65666666666658</v>
      </c>
      <c r="CQ108" s="242" t="s">
        <v>7</v>
      </c>
      <c r="CR108" s="243"/>
      <c r="CS108" s="244"/>
      <c r="CT108" s="28">
        <v>5</v>
      </c>
      <c r="CU108" s="113">
        <f t="shared" ref="CU108:DD108" si="46">SUM(CU68+CU81+CU94+CU16+CU29+CU42+CU55)/3</f>
        <v>6.1533333333333333</v>
      </c>
      <c r="CV108" s="114">
        <f t="shared" si="46"/>
        <v>347.61333333333329</v>
      </c>
      <c r="CW108" s="114">
        <f t="shared" si="46"/>
        <v>227.64</v>
      </c>
      <c r="CX108" s="114">
        <f t="shared" si="46"/>
        <v>199.95333333333335</v>
      </c>
      <c r="CY108" s="114">
        <f t="shared" si="46"/>
        <v>13.839999999999998</v>
      </c>
      <c r="CZ108" s="110">
        <f t="shared" si="46"/>
        <v>676.76</v>
      </c>
      <c r="DA108" s="114">
        <f t="shared" si="46"/>
        <v>58.446666666666658</v>
      </c>
      <c r="DB108" s="114">
        <f t="shared" si="46"/>
        <v>27.683333333333337</v>
      </c>
      <c r="DC108" s="114">
        <f t="shared" si="46"/>
        <v>232.24999999999997</v>
      </c>
      <c r="DD108" s="115">
        <f t="shared" si="46"/>
        <v>470.65666666666658</v>
      </c>
      <c r="DF108" s="242" t="s">
        <v>7</v>
      </c>
      <c r="DG108" s="243"/>
      <c r="DH108" s="244"/>
      <c r="DI108" s="28">
        <v>5</v>
      </c>
      <c r="DJ108" s="113">
        <f t="shared" ref="DJ108:DS108" si="47">SUM(DJ68+DJ81+DJ94+DJ16+DJ29+DJ42+DJ55)/3</f>
        <v>6.1533333333333333</v>
      </c>
      <c r="DK108" s="114">
        <f t="shared" si="47"/>
        <v>347.61333333333329</v>
      </c>
      <c r="DL108" s="114">
        <f t="shared" si="47"/>
        <v>227.64</v>
      </c>
      <c r="DM108" s="114">
        <f t="shared" si="47"/>
        <v>199.95333333333335</v>
      </c>
      <c r="DN108" s="114">
        <f t="shared" si="47"/>
        <v>13.839999999999998</v>
      </c>
      <c r="DO108" s="110">
        <f t="shared" si="47"/>
        <v>676.76</v>
      </c>
      <c r="DP108" s="114">
        <f t="shared" si="47"/>
        <v>58.446666666666658</v>
      </c>
      <c r="DQ108" s="114">
        <f t="shared" si="47"/>
        <v>27.683333333333337</v>
      </c>
      <c r="DR108" s="114">
        <f t="shared" si="47"/>
        <v>232.24999999999997</v>
      </c>
      <c r="DS108" s="115">
        <f t="shared" si="47"/>
        <v>470.65666666666658</v>
      </c>
    </row>
    <row r="109" spans="3:123" ht="20.100000000000001" customHeight="1">
      <c r="C109" s="261"/>
      <c r="E109" s="242" t="s">
        <v>8</v>
      </c>
      <c r="F109" s="243"/>
      <c r="G109" s="244"/>
      <c r="H109" s="28">
        <v>6</v>
      </c>
      <c r="I109" s="113">
        <f t="shared" ref="I109:R109" si="48">SUM(I69+I82+I95+I17+I30+I43+I56)/3</f>
        <v>8.9700000000000006</v>
      </c>
      <c r="J109" s="114">
        <f t="shared" si="48"/>
        <v>57.419999999999995</v>
      </c>
      <c r="K109" s="114">
        <f t="shared" si="48"/>
        <v>56.526666666666671</v>
      </c>
      <c r="L109" s="114">
        <f t="shared" si="48"/>
        <v>436.94666666666666</v>
      </c>
      <c r="M109" s="114">
        <f t="shared" si="48"/>
        <v>11.663333333333332</v>
      </c>
      <c r="N109" s="114">
        <f t="shared" si="48"/>
        <v>25.123333333333331</v>
      </c>
      <c r="O109" s="110">
        <f t="shared" si="48"/>
        <v>1318.0233333333333</v>
      </c>
      <c r="P109" s="114">
        <f t="shared" si="48"/>
        <v>47.553333333333342</v>
      </c>
      <c r="Q109" s="114">
        <f t="shared" si="48"/>
        <v>34.096666666666671</v>
      </c>
      <c r="R109" s="115">
        <f t="shared" si="48"/>
        <v>264.68</v>
      </c>
      <c r="T109" s="242" t="s">
        <v>8</v>
      </c>
      <c r="U109" s="243"/>
      <c r="V109" s="244"/>
      <c r="W109" s="48">
        <v>6</v>
      </c>
      <c r="X109" s="113">
        <f t="shared" ref="X109:AG109" si="49">SUM(X69+X82+X95+X17+X30+X43+X56)/3</f>
        <v>3.5866666666666664</v>
      </c>
      <c r="Y109" s="114">
        <f t="shared" si="49"/>
        <v>61.910000000000004</v>
      </c>
      <c r="Z109" s="114">
        <f t="shared" si="49"/>
        <v>51.143333333333345</v>
      </c>
      <c r="AA109" s="114">
        <f t="shared" si="49"/>
        <v>443.23333333333329</v>
      </c>
      <c r="AB109" s="114">
        <f t="shared" si="49"/>
        <v>13.456666666666665</v>
      </c>
      <c r="AC109" s="114">
        <f t="shared" si="49"/>
        <v>30.51</v>
      </c>
      <c r="AD109" s="110">
        <f t="shared" si="49"/>
        <v>1315.3300000000002</v>
      </c>
      <c r="AE109" s="114">
        <f t="shared" si="49"/>
        <v>47.553333333333335</v>
      </c>
      <c r="AF109" s="114">
        <f t="shared" si="49"/>
        <v>35.890000000000008</v>
      </c>
      <c r="AG109" s="115">
        <f t="shared" si="49"/>
        <v>258.40333333333336</v>
      </c>
      <c r="AH109" s="81"/>
      <c r="AI109" s="242" t="s">
        <v>8</v>
      </c>
      <c r="AJ109" s="243"/>
      <c r="AK109" s="244"/>
      <c r="AL109" s="48">
        <v>6</v>
      </c>
      <c r="AM109" s="113">
        <f t="shared" ref="AM109:AV109" si="50">SUM(AM69+AM82+AM95+AM17+AM30+AM43+AM56)/3</f>
        <v>0</v>
      </c>
      <c r="AN109" s="114">
        <f t="shared" si="50"/>
        <v>146.25</v>
      </c>
      <c r="AO109" s="114">
        <f t="shared" si="50"/>
        <v>136.37666666666667</v>
      </c>
      <c r="AP109" s="114">
        <f t="shared" si="50"/>
        <v>369.66</v>
      </c>
      <c r="AQ109" s="114">
        <f t="shared" si="50"/>
        <v>12.56</v>
      </c>
      <c r="AR109" s="114">
        <f t="shared" si="50"/>
        <v>0.89666666666666661</v>
      </c>
      <c r="AS109" s="110">
        <f t="shared" si="50"/>
        <v>1248.0400000000002</v>
      </c>
      <c r="AT109" s="114">
        <f t="shared" si="50"/>
        <v>48.449999999999996</v>
      </c>
      <c r="AU109" s="114">
        <f t="shared" si="50"/>
        <v>48.453333333333326</v>
      </c>
      <c r="AV109" s="115">
        <f t="shared" si="50"/>
        <v>250.32666666666668</v>
      </c>
      <c r="AW109" s="130"/>
      <c r="AX109" s="242" t="s">
        <v>8</v>
      </c>
      <c r="AY109" s="243"/>
      <c r="AZ109" s="244"/>
      <c r="BA109" s="28">
        <v>6</v>
      </c>
      <c r="BB109" s="113">
        <f t="shared" ref="BB109:BK109" si="51">SUM(BB69+BB82+BB95+BB17+BB30+BB43+BB56)/3</f>
        <v>0</v>
      </c>
      <c r="BC109" s="114">
        <f t="shared" si="51"/>
        <v>146.25</v>
      </c>
      <c r="BD109" s="114">
        <f t="shared" si="51"/>
        <v>136.37666666666667</v>
      </c>
      <c r="BE109" s="114">
        <f t="shared" si="51"/>
        <v>369.66</v>
      </c>
      <c r="BF109" s="114">
        <f t="shared" si="51"/>
        <v>12.56</v>
      </c>
      <c r="BG109" s="114">
        <f t="shared" si="51"/>
        <v>0.89666666666666661</v>
      </c>
      <c r="BH109" s="110">
        <f t="shared" si="51"/>
        <v>1248.0400000000002</v>
      </c>
      <c r="BI109" s="114">
        <f t="shared" si="51"/>
        <v>48.449999999999996</v>
      </c>
      <c r="BJ109" s="114">
        <f t="shared" si="51"/>
        <v>48.453333333333326</v>
      </c>
      <c r="BK109" s="115">
        <f t="shared" si="51"/>
        <v>250.32666666666668</v>
      </c>
      <c r="BM109" s="242" t="s">
        <v>8</v>
      </c>
      <c r="BN109" s="243"/>
      <c r="BO109" s="244"/>
      <c r="BP109" s="28">
        <v>6</v>
      </c>
      <c r="BQ109" s="113">
        <f t="shared" ref="BQ109:BZ109" si="52">SUM(BQ69+BQ82+BQ95+BQ17+BQ30+BQ43+BQ56)/3</f>
        <v>0</v>
      </c>
      <c r="BR109" s="114">
        <f t="shared" si="52"/>
        <v>146.25</v>
      </c>
      <c r="BS109" s="114">
        <f t="shared" si="52"/>
        <v>136.37666666666667</v>
      </c>
      <c r="BT109" s="114">
        <f t="shared" si="52"/>
        <v>369.66</v>
      </c>
      <c r="BU109" s="114">
        <f t="shared" si="52"/>
        <v>12.56</v>
      </c>
      <c r="BV109" s="114">
        <f t="shared" si="52"/>
        <v>0.89666666666666661</v>
      </c>
      <c r="BW109" s="110">
        <f t="shared" si="52"/>
        <v>1248.0400000000002</v>
      </c>
      <c r="BX109" s="114">
        <f t="shared" si="52"/>
        <v>48.449999999999996</v>
      </c>
      <c r="BY109" s="114">
        <f t="shared" si="52"/>
        <v>48.453333333333326</v>
      </c>
      <c r="BZ109" s="115">
        <f t="shared" si="52"/>
        <v>250.32666666666668</v>
      </c>
      <c r="CB109" s="242" t="s">
        <v>8</v>
      </c>
      <c r="CC109" s="243"/>
      <c r="CD109" s="244"/>
      <c r="CE109" s="28">
        <v>6</v>
      </c>
      <c r="CF109" s="113">
        <f t="shared" ref="CF109:CO109" si="53">SUM(CF69+CF82+CF95+CF17+CF30+CF43+CF56)/3</f>
        <v>0</v>
      </c>
      <c r="CG109" s="114">
        <f t="shared" si="53"/>
        <v>146.25</v>
      </c>
      <c r="CH109" s="114">
        <f t="shared" si="53"/>
        <v>136.37666666666667</v>
      </c>
      <c r="CI109" s="114">
        <f t="shared" si="53"/>
        <v>369.66</v>
      </c>
      <c r="CJ109" s="114">
        <f t="shared" si="53"/>
        <v>12.56</v>
      </c>
      <c r="CK109" s="114">
        <f t="shared" si="53"/>
        <v>0.89666666666666661</v>
      </c>
      <c r="CL109" s="110">
        <f t="shared" si="53"/>
        <v>1248.0400000000002</v>
      </c>
      <c r="CM109" s="114">
        <f t="shared" si="53"/>
        <v>48.449999999999996</v>
      </c>
      <c r="CN109" s="114">
        <f t="shared" si="53"/>
        <v>48.453333333333326</v>
      </c>
      <c r="CO109" s="115">
        <f t="shared" si="53"/>
        <v>250.32666666666668</v>
      </c>
      <c r="CQ109" s="242" t="s">
        <v>8</v>
      </c>
      <c r="CR109" s="243"/>
      <c r="CS109" s="244"/>
      <c r="CT109" s="28">
        <v>6</v>
      </c>
      <c r="CU109" s="113">
        <f t="shared" ref="CU109:DD109" si="54">SUM(CU69+CU82+CU95+CU17+CU30+CU43+CU56)/3</f>
        <v>0</v>
      </c>
      <c r="CV109" s="114">
        <f t="shared" si="54"/>
        <v>146.25</v>
      </c>
      <c r="CW109" s="114">
        <f t="shared" si="54"/>
        <v>136.37666666666667</v>
      </c>
      <c r="CX109" s="114">
        <f t="shared" si="54"/>
        <v>369.66</v>
      </c>
      <c r="CY109" s="114">
        <f t="shared" si="54"/>
        <v>12.56</v>
      </c>
      <c r="CZ109" s="114">
        <f t="shared" si="54"/>
        <v>0.89666666666666661</v>
      </c>
      <c r="DA109" s="110">
        <f t="shared" si="54"/>
        <v>1248.0400000000002</v>
      </c>
      <c r="DB109" s="114">
        <f t="shared" si="54"/>
        <v>48.449999999999996</v>
      </c>
      <c r="DC109" s="114">
        <f t="shared" si="54"/>
        <v>48.453333333333326</v>
      </c>
      <c r="DD109" s="115">
        <f t="shared" si="54"/>
        <v>250.32666666666668</v>
      </c>
      <c r="DF109" s="242" t="s">
        <v>8</v>
      </c>
      <c r="DG109" s="243"/>
      <c r="DH109" s="244"/>
      <c r="DI109" s="28">
        <v>6</v>
      </c>
      <c r="DJ109" s="113">
        <f t="shared" ref="DJ109:DS109" si="55">SUM(DJ69+DJ82+DJ95+DJ17+DJ30+DJ43+DJ56)/3</f>
        <v>0</v>
      </c>
      <c r="DK109" s="114">
        <f t="shared" si="55"/>
        <v>146.25</v>
      </c>
      <c r="DL109" s="114">
        <f t="shared" si="55"/>
        <v>136.37666666666667</v>
      </c>
      <c r="DM109" s="114">
        <f t="shared" si="55"/>
        <v>369.66</v>
      </c>
      <c r="DN109" s="114">
        <f t="shared" si="55"/>
        <v>12.56</v>
      </c>
      <c r="DO109" s="114">
        <f t="shared" si="55"/>
        <v>0.89666666666666661</v>
      </c>
      <c r="DP109" s="110">
        <f t="shared" si="55"/>
        <v>1248.0400000000002</v>
      </c>
      <c r="DQ109" s="114">
        <f t="shared" si="55"/>
        <v>48.449999999999996</v>
      </c>
      <c r="DR109" s="114">
        <f t="shared" si="55"/>
        <v>48.453333333333326</v>
      </c>
      <c r="DS109" s="115">
        <f t="shared" si="55"/>
        <v>250.32666666666668</v>
      </c>
    </row>
    <row r="110" spans="3:123" ht="20.100000000000001" customHeight="1">
      <c r="C110" s="261"/>
      <c r="E110" s="242" t="s">
        <v>9</v>
      </c>
      <c r="F110" s="243"/>
      <c r="G110" s="244"/>
      <c r="H110" s="28">
        <v>7</v>
      </c>
      <c r="I110" s="113">
        <f t="shared" ref="I110:R110" si="56">SUM(I70+I83+I96+I18+I31+I44+I57)/3</f>
        <v>25.566666666666666</v>
      </c>
      <c r="J110" s="114">
        <f t="shared" si="56"/>
        <v>150.73666666666665</v>
      </c>
      <c r="K110" s="114">
        <f t="shared" si="56"/>
        <v>63.25333333333333</v>
      </c>
      <c r="L110" s="114">
        <f t="shared" si="56"/>
        <v>67.296666666666667</v>
      </c>
      <c r="M110" s="114">
        <f t="shared" si="56"/>
        <v>18.833333333333332</v>
      </c>
      <c r="N110" s="114">
        <f t="shared" si="56"/>
        <v>65.95</v>
      </c>
      <c r="O110" s="114">
        <f t="shared" si="56"/>
        <v>415.85999999999996</v>
      </c>
      <c r="P110" s="110">
        <f t="shared" si="56"/>
        <v>790.00666666666666</v>
      </c>
      <c r="Q110" s="114">
        <f t="shared" si="56"/>
        <v>266.47333333333336</v>
      </c>
      <c r="R110" s="115">
        <f t="shared" si="56"/>
        <v>397.02333333333331</v>
      </c>
      <c r="T110" s="242" t="s">
        <v>9</v>
      </c>
      <c r="U110" s="243"/>
      <c r="V110" s="244"/>
      <c r="W110" s="48">
        <v>7</v>
      </c>
      <c r="X110" s="113">
        <f t="shared" ref="X110:AG110" si="57">SUM(X70+X83+X96+X18+X31+X44+X57)/3</f>
        <v>22.876666666666665</v>
      </c>
      <c r="Y110" s="114">
        <f t="shared" si="57"/>
        <v>149.38666666666668</v>
      </c>
      <c r="Z110" s="114">
        <f t="shared" si="57"/>
        <v>68.64</v>
      </c>
      <c r="AA110" s="114">
        <f t="shared" si="57"/>
        <v>64.603333333333339</v>
      </c>
      <c r="AB110" s="114">
        <f t="shared" si="57"/>
        <v>21.526666666666667</v>
      </c>
      <c r="AC110" s="114">
        <f t="shared" si="57"/>
        <v>65.946666666666673</v>
      </c>
      <c r="AD110" s="114">
        <f t="shared" si="57"/>
        <v>417.20666666666665</v>
      </c>
      <c r="AE110" s="110">
        <f t="shared" si="57"/>
        <v>798.08333333333337</v>
      </c>
      <c r="AF110" s="114">
        <f t="shared" si="57"/>
        <v>270.51000000000005</v>
      </c>
      <c r="AG110" s="115">
        <f t="shared" si="57"/>
        <v>382.21333333333331</v>
      </c>
      <c r="AH110" s="81"/>
      <c r="AI110" s="242" t="s">
        <v>9</v>
      </c>
      <c r="AJ110" s="243"/>
      <c r="AK110" s="244"/>
      <c r="AL110" s="48">
        <v>7</v>
      </c>
      <c r="AM110" s="113">
        <f t="shared" ref="AM110:AV110" si="58">SUM(AM70+AM83+AM96+AM18+AM31+AM44+AM57)/3</f>
        <v>0</v>
      </c>
      <c r="AN110" s="114">
        <f t="shared" si="58"/>
        <v>425.28666666666663</v>
      </c>
      <c r="AO110" s="114">
        <f t="shared" si="58"/>
        <v>127.85333333333331</v>
      </c>
      <c r="AP110" s="114">
        <f t="shared" si="58"/>
        <v>314.92666666666668</v>
      </c>
      <c r="AQ110" s="114">
        <f t="shared" si="58"/>
        <v>37.683333333333337</v>
      </c>
      <c r="AR110" s="114">
        <f t="shared" si="58"/>
        <v>8.0733333333333324</v>
      </c>
      <c r="AS110" s="114">
        <f t="shared" si="58"/>
        <v>263.78666666666669</v>
      </c>
      <c r="AT110" s="110">
        <f t="shared" si="58"/>
        <v>695.79666666666662</v>
      </c>
      <c r="AU110" s="114">
        <f t="shared" si="58"/>
        <v>154.77000000000001</v>
      </c>
      <c r="AV110" s="115">
        <f t="shared" si="58"/>
        <v>232.8233333333333</v>
      </c>
      <c r="AW110" s="130"/>
      <c r="AX110" s="242" t="s">
        <v>9</v>
      </c>
      <c r="AY110" s="243"/>
      <c r="AZ110" s="244"/>
      <c r="BA110" s="28">
        <v>7</v>
      </c>
      <c r="BB110" s="113">
        <f t="shared" ref="BB110:BK110" si="59">SUM(BB70+BB83+BB96+BB18+BB31+BB44+BB57)/3</f>
        <v>0</v>
      </c>
      <c r="BC110" s="114">
        <f t="shared" si="59"/>
        <v>425.28666666666663</v>
      </c>
      <c r="BD110" s="114">
        <f t="shared" si="59"/>
        <v>127.85333333333335</v>
      </c>
      <c r="BE110" s="114">
        <f t="shared" si="59"/>
        <v>314.92666666666668</v>
      </c>
      <c r="BF110" s="114">
        <f t="shared" si="59"/>
        <v>37.683333333333337</v>
      </c>
      <c r="BG110" s="114">
        <f t="shared" si="59"/>
        <v>8.0733333333333324</v>
      </c>
      <c r="BH110" s="114">
        <f t="shared" si="59"/>
        <v>263.78333333333336</v>
      </c>
      <c r="BI110" s="110">
        <f t="shared" si="59"/>
        <v>695.80000000000007</v>
      </c>
      <c r="BJ110" s="114">
        <f t="shared" si="59"/>
        <v>154.77000000000001</v>
      </c>
      <c r="BK110" s="115">
        <f t="shared" si="59"/>
        <v>232.8233333333333</v>
      </c>
      <c r="BM110" s="242" t="s">
        <v>9</v>
      </c>
      <c r="BN110" s="243"/>
      <c r="BO110" s="244"/>
      <c r="BP110" s="28">
        <v>7</v>
      </c>
      <c r="BQ110" s="113">
        <f t="shared" ref="BQ110:BZ110" si="60">SUM(BQ70+BQ83+BQ96+BQ18+BQ31+BQ44+BQ57)/3</f>
        <v>0</v>
      </c>
      <c r="BR110" s="114">
        <f t="shared" si="60"/>
        <v>425.28666666666663</v>
      </c>
      <c r="BS110" s="114">
        <f t="shared" si="60"/>
        <v>127.85666666666668</v>
      </c>
      <c r="BT110" s="114">
        <f t="shared" si="60"/>
        <v>314.92666666666668</v>
      </c>
      <c r="BU110" s="114">
        <f t="shared" si="60"/>
        <v>37.683333333333337</v>
      </c>
      <c r="BV110" s="114">
        <f t="shared" si="60"/>
        <v>8.0733333333333324</v>
      </c>
      <c r="BW110" s="114">
        <f t="shared" si="60"/>
        <v>263.78333333333336</v>
      </c>
      <c r="BX110" s="110">
        <f t="shared" si="60"/>
        <v>695.80000000000007</v>
      </c>
      <c r="BY110" s="114">
        <f t="shared" si="60"/>
        <v>154.76666666666668</v>
      </c>
      <c r="BZ110" s="115">
        <f t="shared" si="60"/>
        <v>232.8233333333333</v>
      </c>
      <c r="CB110" s="242" t="s">
        <v>9</v>
      </c>
      <c r="CC110" s="243"/>
      <c r="CD110" s="244"/>
      <c r="CE110" s="28">
        <v>7</v>
      </c>
      <c r="CF110" s="113">
        <f t="shared" ref="CF110:CO110" si="61">SUM(CF70+CF83+CF96+CF18+CF31+CF44+CF57)/3</f>
        <v>0</v>
      </c>
      <c r="CG110" s="114">
        <f t="shared" si="61"/>
        <v>425.28666666666663</v>
      </c>
      <c r="CH110" s="114">
        <f t="shared" si="61"/>
        <v>127.85333333333335</v>
      </c>
      <c r="CI110" s="114">
        <f t="shared" si="61"/>
        <v>314.92666666666668</v>
      </c>
      <c r="CJ110" s="114">
        <f t="shared" si="61"/>
        <v>37.683333333333337</v>
      </c>
      <c r="CK110" s="114">
        <f t="shared" si="61"/>
        <v>8.0733333333333324</v>
      </c>
      <c r="CL110" s="114">
        <f t="shared" si="61"/>
        <v>263.78333333333336</v>
      </c>
      <c r="CM110" s="110">
        <f t="shared" si="61"/>
        <v>695.79666666666662</v>
      </c>
      <c r="CN110" s="114">
        <f t="shared" si="61"/>
        <v>154.77000000000001</v>
      </c>
      <c r="CO110" s="115">
        <f t="shared" si="61"/>
        <v>232.8233333333333</v>
      </c>
      <c r="CQ110" s="242" t="s">
        <v>9</v>
      </c>
      <c r="CR110" s="243"/>
      <c r="CS110" s="244"/>
      <c r="CT110" s="28">
        <v>7</v>
      </c>
      <c r="CU110" s="113">
        <f t="shared" ref="CU110:DD110" si="62">SUM(CU70+CU83+CU96+CU18+CU31+CU44+CU57)/3</f>
        <v>0</v>
      </c>
      <c r="CV110" s="114">
        <f t="shared" si="62"/>
        <v>425.28666666666663</v>
      </c>
      <c r="CW110" s="114">
        <f t="shared" si="62"/>
        <v>127.84999999999998</v>
      </c>
      <c r="CX110" s="114">
        <f t="shared" si="62"/>
        <v>314.92666666666668</v>
      </c>
      <c r="CY110" s="114">
        <f t="shared" si="62"/>
        <v>37.683333333333337</v>
      </c>
      <c r="CZ110" s="114">
        <f t="shared" si="62"/>
        <v>8.0733333333333324</v>
      </c>
      <c r="DA110" s="114">
        <f t="shared" si="62"/>
        <v>263.78333333333336</v>
      </c>
      <c r="DB110" s="110">
        <f t="shared" si="62"/>
        <v>695.80000000000007</v>
      </c>
      <c r="DC110" s="114">
        <f t="shared" si="62"/>
        <v>154.77000000000001</v>
      </c>
      <c r="DD110" s="115">
        <f t="shared" si="62"/>
        <v>232.8233333333333</v>
      </c>
      <c r="DF110" s="242" t="s">
        <v>9</v>
      </c>
      <c r="DG110" s="243"/>
      <c r="DH110" s="244"/>
      <c r="DI110" s="28">
        <v>7</v>
      </c>
      <c r="DJ110" s="113">
        <f t="shared" ref="DJ110:DS110" si="63">SUM(DJ70+DJ83+DJ96+DJ18+DJ31+DJ44+DJ57)/3</f>
        <v>0</v>
      </c>
      <c r="DK110" s="114">
        <f t="shared" si="63"/>
        <v>425.2833333333333</v>
      </c>
      <c r="DL110" s="114">
        <f t="shared" si="63"/>
        <v>127.85333333333331</v>
      </c>
      <c r="DM110" s="114">
        <f t="shared" si="63"/>
        <v>314.92666666666668</v>
      </c>
      <c r="DN110" s="114">
        <f t="shared" si="63"/>
        <v>37.683333333333337</v>
      </c>
      <c r="DO110" s="114">
        <f t="shared" si="63"/>
        <v>8.0733333333333324</v>
      </c>
      <c r="DP110" s="114">
        <f t="shared" si="63"/>
        <v>263.78000000000003</v>
      </c>
      <c r="DQ110" s="110">
        <f t="shared" si="63"/>
        <v>695.80000000000007</v>
      </c>
      <c r="DR110" s="114">
        <f t="shared" si="63"/>
        <v>154.77333333333334</v>
      </c>
      <c r="DS110" s="115">
        <f t="shared" si="63"/>
        <v>232.8233333333333</v>
      </c>
    </row>
    <row r="111" spans="3:123" ht="20.100000000000001" customHeight="1">
      <c r="C111" s="261"/>
      <c r="E111" s="242" t="s">
        <v>10</v>
      </c>
      <c r="F111" s="243"/>
      <c r="G111" s="244"/>
      <c r="H111" s="28">
        <v>8</v>
      </c>
      <c r="I111" s="113">
        <f t="shared" ref="I111:R111" si="64">SUM(I71+I84+I97+I19+I32+I45+I58)/3</f>
        <v>28.113333333333333</v>
      </c>
      <c r="J111" s="114">
        <f t="shared" si="64"/>
        <v>122.61666666666667</v>
      </c>
      <c r="K111" s="114">
        <f t="shared" si="64"/>
        <v>69.986666666666665</v>
      </c>
      <c r="L111" s="114">
        <f t="shared" si="64"/>
        <v>243.4433333333333</v>
      </c>
      <c r="M111" s="114">
        <f t="shared" si="64"/>
        <v>1.1966666666666665</v>
      </c>
      <c r="N111" s="114">
        <f t="shared" si="64"/>
        <v>66.993333333333339</v>
      </c>
      <c r="O111" s="114">
        <f t="shared" si="64"/>
        <v>236.86666666666665</v>
      </c>
      <c r="P111" s="114">
        <f t="shared" si="64"/>
        <v>66.993333333333339</v>
      </c>
      <c r="Q111" s="110">
        <f t="shared" si="64"/>
        <v>1062.9099999999999</v>
      </c>
      <c r="R111" s="115">
        <f t="shared" si="64"/>
        <v>361.87999999999994</v>
      </c>
      <c r="T111" s="242" t="s">
        <v>10</v>
      </c>
      <c r="U111" s="243"/>
      <c r="V111" s="244"/>
      <c r="W111" s="48">
        <v>8</v>
      </c>
      <c r="X111" s="113">
        <f t="shared" ref="X111:AG111" si="65">SUM(X71+X84+X97+X19+X32+X45+X58)/3</f>
        <v>25.123333333333335</v>
      </c>
      <c r="Y111" s="114">
        <f t="shared" si="65"/>
        <v>112.45333333333333</v>
      </c>
      <c r="Z111" s="114">
        <f t="shared" si="65"/>
        <v>71.776666666666671</v>
      </c>
      <c r="AA111" s="114">
        <f t="shared" si="65"/>
        <v>242.24666666666667</v>
      </c>
      <c r="AB111" s="114">
        <f t="shared" si="65"/>
        <v>0</v>
      </c>
      <c r="AC111" s="114">
        <f t="shared" si="65"/>
        <v>68.79000000000002</v>
      </c>
      <c r="AD111" s="114">
        <f t="shared" si="65"/>
        <v>237.46333333333337</v>
      </c>
      <c r="AE111" s="114">
        <f t="shared" si="65"/>
        <v>69.38333333333334</v>
      </c>
      <c r="AF111" s="110">
        <f t="shared" si="65"/>
        <v>1072.4766666666667</v>
      </c>
      <c r="AG111" s="115">
        <f t="shared" si="65"/>
        <v>361.2833333333333</v>
      </c>
      <c r="AH111" s="81"/>
      <c r="AI111" s="242" t="s">
        <v>10</v>
      </c>
      <c r="AJ111" s="243"/>
      <c r="AK111" s="244"/>
      <c r="AL111" s="48">
        <v>8</v>
      </c>
      <c r="AM111" s="113">
        <f t="shared" ref="AM111:AV111" si="66">SUM(AM71+AM84+AM97+AM19+AM32+AM45+AM58)/3</f>
        <v>6.5799999999999992</v>
      </c>
      <c r="AN111" s="114">
        <f t="shared" si="66"/>
        <v>427.07666666666665</v>
      </c>
      <c r="AO111" s="114">
        <f t="shared" si="66"/>
        <v>166.28666666666666</v>
      </c>
      <c r="AP111" s="114">
        <f t="shared" si="66"/>
        <v>291.8966666666667</v>
      </c>
      <c r="AQ111" s="114">
        <f t="shared" si="66"/>
        <v>11.366666666666667</v>
      </c>
      <c r="AR111" s="114">
        <f t="shared" si="66"/>
        <v>0.59666666666666668</v>
      </c>
      <c r="AS111" s="114">
        <f t="shared" si="66"/>
        <v>208.75333333333333</v>
      </c>
      <c r="AT111" s="114">
        <f t="shared" si="66"/>
        <v>5.9799999999999995</v>
      </c>
      <c r="AU111" s="110">
        <f t="shared" si="66"/>
        <v>858.34333333333325</v>
      </c>
      <c r="AV111" s="115">
        <f t="shared" si="66"/>
        <v>284.11999999999995</v>
      </c>
      <c r="AW111" s="130"/>
      <c r="AX111" s="242" t="s">
        <v>10</v>
      </c>
      <c r="AY111" s="243"/>
      <c r="AZ111" s="244"/>
      <c r="BA111" s="28">
        <v>8</v>
      </c>
      <c r="BB111" s="113">
        <f t="shared" ref="BB111:BK111" si="67">SUM(BB71+BB84+BB97+BB19+BB32+BB45+BB58)/3</f>
        <v>6.5799999999999992</v>
      </c>
      <c r="BC111" s="114">
        <f t="shared" si="67"/>
        <v>427.07666666666665</v>
      </c>
      <c r="BD111" s="114">
        <f t="shared" si="67"/>
        <v>166.28666666666666</v>
      </c>
      <c r="BE111" s="114">
        <f t="shared" si="67"/>
        <v>291.8966666666667</v>
      </c>
      <c r="BF111" s="114">
        <f t="shared" si="67"/>
        <v>11.366666666666667</v>
      </c>
      <c r="BG111" s="114">
        <f t="shared" si="67"/>
        <v>0.59666666666666668</v>
      </c>
      <c r="BH111" s="114">
        <f t="shared" si="67"/>
        <v>208.75333333333333</v>
      </c>
      <c r="BI111" s="114">
        <f t="shared" si="67"/>
        <v>5.9799999999999995</v>
      </c>
      <c r="BJ111" s="110">
        <f t="shared" si="67"/>
        <v>858.34333333333325</v>
      </c>
      <c r="BK111" s="115">
        <f t="shared" si="67"/>
        <v>284.11999999999995</v>
      </c>
      <c r="BM111" s="242" t="s">
        <v>10</v>
      </c>
      <c r="BN111" s="243"/>
      <c r="BO111" s="244"/>
      <c r="BP111" s="28">
        <v>8</v>
      </c>
      <c r="BQ111" s="113">
        <f t="shared" ref="BQ111:BZ111" si="68">SUM(BQ71+BQ84+BQ97+BQ19+BQ32+BQ45+BQ58)/3</f>
        <v>6.5799999999999992</v>
      </c>
      <c r="BR111" s="114">
        <f t="shared" si="68"/>
        <v>427.07666666666665</v>
      </c>
      <c r="BS111" s="114">
        <f t="shared" si="68"/>
        <v>166.28666666666666</v>
      </c>
      <c r="BT111" s="114">
        <f t="shared" si="68"/>
        <v>291.8966666666667</v>
      </c>
      <c r="BU111" s="114">
        <f t="shared" si="68"/>
        <v>11.366666666666667</v>
      </c>
      <c r="BV111" s="114">
        <f t="shared" si="68"/>
        <v>0.59666666666666668</v>
      </c>
      <c r="BW111" s="114">
        <f t="shared" si="68"/>
        <v>208.75333333333333</v>
      </c>
      <c r="BX111" s="114">
        <f t="shared" si="68"/>
        <v>5.9799999999999995</v>
      </c>
      <c r="BY111" s="110">
        <f t="shared" si="68"/>
        <v>858.34333333333325</v>
      </c>
      <c r="BZ111" s="115">
        <f t="shared" si="68"/>
        <v>284.11999999999995</v>
      </c>
      <c r="CB111" s="242" t="s">
        <v>10</v>
      </c>
      <c r="CC111" s="243"/>
      <c r="CD111" s="244"/>
      <c r="CE111" s="28">
        <v>8</v>
      </c>
      <c r="CF111" s="113">
        <f t="shared" ref="CF111:CO111" si="69">SUM(CF71+CF84+CF97+CF19+CF32+CF45+CF58)/3</f>
        <v>6.5799999999999992</v>
      </c>
      <c r="CG111" s="114">
        <f t="shared" si="69"/>
        <v>427.07666666666665</v>
      </c>
      <c r="CH111" s="114">
        <f t="shared" si="69"/>
        <v>166.28666666666666</v>
      </c>
      <c r="CI111" s="114">
        <f t="shared" si="69"/>
        <v>291.8966666666667</v>
      </c>
      <c r="CJ111" s="114">
        <f t="shared" si="69"/>
        <v>11.366666666666667</v>
      </c>
      <c r="CK111" s="114">
        <f t="shared" si="69"/>
        <v>0.59666666666666668</v>
      </c>
      <c r="CL111" s="114">
        <f t="shared" si="69"/>
        <v>208.75333333333333</v>
      </c>
      <c r="CM111" s="114">
        <f t="shared" si="69"/>
        <v>5.9799999999999995</v>
      </c>
      <c r="CN111" s="110">
        <f t="shared" si="69"/>
        <v>858.34333333333325</v>
      </c>
      <c r="CO111" s="115">
        <f t="shared" si="69"/>
        <v>284.11999999999995</v>
      </c>
      <c r="CQ111" s="242" t="s">
        <v>10</v>
      </c>
      <c r="CR111" s="243"/>
      <c r="CS111" s="244"/>
      <c r="CT111" s="28">
        <v>8</v>
      </c>
      <c r="CU111" s="113">
        <f t="shared" ref="CU111:DD111" si="70">SUM(CU71+CU84+CU97+CU19+CU32+CU45+CU58)/3</f>
        <v>6.5799999999999992</v>
      </c>
      <c r="CV111" s="114">
        <f t="shared" si="70"/>
        <v>427.07666666666665</v>
      </c>
      <c r="CW111" s="114">
        <f t="shared" si="70"/>
        <v>166.28666666666666</v>
      </c>
      <c r="CX111" s="114">
        <f t="shared" si="70"/>
        <v>291.8966666666667</v>
      </c>
      <c r="CY111" s="114">
        <f t="shared" si="70"/>
        <v>11.366666666666667</v>
      </c>
      <c r="CZ111" s="114">
        <f t="shared" si="70"/>
        <v>0.59666666666666668</v>
      </c>
      <c r="DA111" s="114">
        <f t="shared" si="70"/>
        <v>208.75333333333333</v>
      </c>
      <c r="DB111" s="114">
        <f t="shared" si="70"/>
        <v>5.9799999999999995</v>
      </c>
      <c r="DC111" s="110">
        <f t="shared" si="70"/>
        <v>858.34333333333325</v>
      </c>
      <c r="DD111" s="115">
        <f t="shared" si="70"/>
        <v>284.11999999999995</v>
      </c>
      <c r="DF111" s="242" t="s">
        <v>10</v>
      </c>
      <c r="DG111" s="243"/>
      <c r="DH111" s="244"/>
      <c r="DI111" s="28">
        <v>8</v>
      </c>
      <c r="DJ111" s="113">
        <f t="shared" ref="DJ111:DS111" si="71">SUM(DJ71+DJ84+DJ97+DJ19+DJ32+DJ45+DJ58)/3</f>
        <v>6.5799999999999992</v>
      </c>
      <c r="DK111" s="114">
        <f t="shared" si="71"/>
        <v>427.07666666666665</v>
      </c>
      <c r="DL111" s="114">
        <f t="shared" si="71"/>
        <v>166.28666666666666</v>
      </c>
      <c r="DM111" s="114">
        <f t="shared" si="71"/>
        <v>291.8966666666667</v>
      </c>
      <c r="DN111" s="114">
        <f t="shared" si="71"/>
        <v>11.366666666666667</v>
      </c>
      <c r="DO111" s="114">
        <f t="shared" si="71"/>
        <v>0.59666666666666668</v>
      </c>
      <c r="DP111" s="114">
        <f t="shared" si="71"/>
        <v>208.75333333333333</v>
      </c>
      <c r="DQ111" s="114">
        <f t="shared" si="71"/>
        <v>5.9799999999999995</v>
      </c>
      <c r="DR111" s="110">
        <f t="shared" si="71"/>
        <v>858.34333333333325</v>
      </c>
      <c r="DS111" s="115">
        <f t="shared" si="71"/>
        <v>284.11999999999995</v>
      </c>
    </row>
    <row r="112" spans="3:123" ht="20.100000000000001" customHeight="1" thickBot="1">
      <c r="C112" s="262"/>
      <c r="E112" s="239" t="s">
        <v>11</v>
      </c>
      <c r="F112" s="240"/>
      <c r="G112" s="241"/>
      <c r="H112" s="29">
        <v>9</v>
      </c>
      <c r="I112" s="118">
        <f t="shared" ref="I112:R112" si="72">SUM(I72+I85+I98+I20+I33+I46+I59)/3</f>
        <v>21.540000000000003</v>
      </c>
      <c r="J112" s="119">
        <f t="shared" si="72"/>
        <v>84.94</v>
      </c>
      <c r="K112" s="119">
        <f t="shared" si="72"/>
        <v>95.706666666666663</v>
      </c>
      <c r="L112" s="119">
        <f t="shared" si="72"/>
        <v>178.25</v>
      </c>
      <c r="M112" s="119">
        <f t="shared" si="72"/>
        <v>16.753333333333334</v>
      </c>
      <c r="N112" s="119">
        <f t="shared" si="72"/>
        <v>35.893333333333331</v>
      </c>
      <c r="O112" s="119">
        <f t="shared" si="72"/>
        <v>215.33</v>
      </c>
      <c r="P112" s="119">
        <f t="shared" si="72"/>
        <v>58.613333333333337</v>
      </c>
      <c r="Q112" s="119">
        <f t="shared" si="72"/>
        <v>157.91333333333333</v>
      </c>
      <c r="R112" s="123">
        <f t="shared" si="72"/>
        <v>1396.08</v>
      </c>
      <c r="T112" s="239" t="s">
        <v>11</v>
      </c>
      <c r="U112" s="240"/>
      <c r="V112" s="241"/>
      <c r="W112" s="49">
        <v>9</v>
      </c>
      <c r="X112" s="118">
        <f t="shared" ref="X112:AG112" si="73">SUM(X72+X85+X98+X20+X33+X46+X59)/3</f>
        <v>21.540000000000003</v>
      </c>
      <c r="Y112" s="119">
        <f t="shared" si="73"/>
        <v>90.923333333333332</v>
      </c>
      <c r="Z112" s="119">
        <f t="shared" si="73"/>
        <v>98.09999999999998</v>
      </c>
      <c r="AA112" s="119">
        <f t="shared" si="73"/>
        <v>161.50333333333333</v>
      </c>
      <c r="AB112" s="119">
        <f t="shared" si="73"/>
        <v>13.163333333333334</v>
      </c>
      <c r="AC112" s="119">
        <f t="shared" si="73"/>
        <v>37.093333333333327</v>
      </c>
      <c r="AD112" s="119">
        <f t="shared" si="73"/>
        <v>216.52666666666673</v>
      </c>
      <c r="AE112" s="119">
        <f t="shared" si="73"/>
        <v>64.596666666666664</v>
      </c>
      <c r="AF112" s="119">
        <f t="shared" si="73"/>
        <v>156.71666666666667</v>
      </c>
      <c r="AG112" s="120">
        <f t="shared" si="73"/>
        <v>1400.8666666666666</v>
      </c>
      <c r="AH112" s="81"/>
      <c r="AI112" s="239" t="s">
        <v>11</v>
      </c>
      <c r="AJ112" s="240"/>
      <c r="AK112" s="241"/>
      <c r="AL112" s="49">
        <v>9</v>
      </c>
      <c r="AM112" s="118">
        <f t="shared" ref="AM112:AV112" si="74">SUM(AM72+AM85+AM98+AM20+AM33+AM46+AM59)/3</f>
        <v>2.3933333333333331</v>
      </c>
      <c r="AN112" s="119">
        <f t="shared" si="74"/>
        <v>204.56999999999996</v>
      </c>
      <c r="AO112" s="119">
        <f t="shared" si="74"/>
        <v>50.24666666666667</v>
      </c>
      <c r="AP112" s="119">
        <f t="shared" si="74"/>
        <v>177.05333333333331</v>
      </c>
      <c r="AQ112" s="119">
        <f t="shared" si="74"/>
        <v>0</v>
      </c>
      <c r="AR112" s="119">
        <f t="shared" si="74"/>
        <v>1.1966666666666665</v>
      </c>
      <c r="AS112" s="119">
        <f t="shared" si="74"/>
        <v>49.050000000000011</v>
      </c>
      <c r="AT112" s="119">
        <f t="shared" si="74"/>
        <v>1.1966666666666665</v>
      </c>
      <c r="AU112" s="119">
        <f t="shared" si="74"/>
        <v>59.813333333333333</v>
      </c>
      <c r="AV112" s="120">
        <f t="shared" si="74"/>
        <v>1715.49</v>
      </c>
      <c r="AW112" s="131"/>
      <c r="AX112" s="239" t="s">
        <v>11</v>
      </c>
      <c r="AY112" s="240"/>
      <c r="AZ112" s="241"/>
      <c r="BA112" s="29">
        <v>9</v>
      </c>
      <c r="BB112" s="118">
        <f t="shared" ref="BB112:BK112" si="75">SUM(BB72+BB85+BB98+BB20+BB33+BB46+BB59)/3</f>
        <v>2.3933333333333331</v>
      </c>
      <c r="BC112" s="119">
        <f t="shared" si="75"/>
        <v>204.56999999999996</v>
      </c>
      <c r="BD112" s="119">
        <f t="shared" si="75"/>
        <v>50.24666666666667</v>
      </c>
      <c r="BE112" s="119">
        <f t="shared" si="75"/>
        <v>177.05333333333331</v>
      </c>
      <c r="BF112" s="119">
        <f t="shared" si="75"/>
        <v>0</v>
      </c>
      <c r="BG112" s="119">
        <f t="shared" si="75"/>
        <v>1.1966666666666665</v>
      </c>
      <c r="BH112" s="119">
        <f t="shared" si="75"/>
        <v>49.050000000000011</v>
      </c>
      <c r="BI112" s="119">
        <f t="shared" si="75"/>
        <v>1.1966666666666665</v>
      </c>
      <c r="BJ112" s="119">
        <f t="shared" si="75"/>
        <v>59.813333333333333</v>
      </c>
      <c r="BK112" s="120">
        <f t="shared" si="75"/>
        <v>1715.49</v>
      </c>
      <c r="BM112" s="239" t="s">
        <v>11</v>
      </c>
      <c r="BN112" s="240"/>
      <c r="BO112" s="241"/>
      <c r="BP112" s="29">
        <v>9</v>
      </c>
      <c r="BQ112" s="118">
        <f t="shared" ref="BQ112:BZ112" si="76">SUM(BQ72+BQ85+BQ98+BQ20+BQ33+BQ46+BQ59)/3</f>
        <v>2.3933333333333331</v>
      </c>
      <c r="BR112" s="119">
        <f t="shared" si="76"/>
        <v>204.56999999999996</v>
      </c>
      <c r="BS112" s="119">
        <f t="shared" si="76"/>
        <v>50.24666666666667</v>
      </c>
      <c r="BT112" s="119">
        <f t="shared" si="76"/>
        <v>177.05333333333331</v>
      </c>
      <c r="BU112" s="119">
        <f t="shared" si="76"/>
        <v>0</v>
      </c>
      <c r="BV112" s="119">
        <f t="shared" si="76"/>
        <v>1.1966666666666665</v>
      </c>
      <c r="BW112" s="119">
        <f t="shared" si="76"/>
        <v>49.050000000000011</v>
      </c>
      <c r="BX112" s="119">
        <f t="shared" si="76"/>
        <v>1.1966666666666665</v>
      </c>
      <c r="BY112" s="119">
        <f t="shared" si="76"/>
        <v>59.813333333333333</v>
      </c>
      <c r="BZ112" s="120">
        <f t="shared" si="76"/>
        <v>1715.49</v>
      </c>
      <c r="CB112" s="239" t="s">
        <v>11</v>
      </c>
      <c r="CC112" s="240"/>
      <c r="CD112" s="241"/>
      <c r="CE112" s="29">
        <v>9</v>
      </c>
      <c r="CF112" s="118">
        <f t="shared" ref="CF112:CO112" si="77">SUM(CF72+CF85+CF98+CF20+CF33+CF46+CF59)/3</f>
        <v>2.3933333333333331</v>
      </c>
      <c r="CG112" s="119">
        <f t="shared" si="77"/>
        <v>204.56999999999996</v>
      </c>
      <c r="CH112" s="119">
        <f t="shared" si="77"/>
        <v>50.24666666666667</v>
      </c>
      <c r="CI112" s="119">
        <f t="shared" si="77"/>
        <v>177.05333333333331</v>
      </c>
      <c r="CJ112" s="119">
        <f t="shared" si="77"/>
        <v>0</v>
      </c>
      <c r="CK112" s="119">
        <f t="shared" si="77"/>
        <v>1.1966666666666665</v>
      </c>
      <c r="CL112" s="119">
        <f t="shared" si="77"/>
        <v>49.050000000000011</v>
      </c>
      <c r="CM112" s="119">
        <f t="shared" si="77"/>
        <v>1.1966666666666665</v>
      </c>
      <c r="CN112" s="119">
        <f t="shared" si="77"/>
        <v>59.813333333333333</v>
      </c>
      <c r="CO112" s="120">
        <f t="shared" si="77"/>
        <v>1715.49</v>
      </c>
      <c r="CQ112" s="239" t="s">
        <v>11</v>
      </c>
      <c r="CR112" s="240"/>
      <c r="CS112" s="241"/>
      <c r="CT112" s="29">
        <v>9</v>
      </c>
      <c r="CU112" s="118">
        <f t="shared" ref="CU112:DD112" si="78">SUM(CU72+CU85+CU98+CU20+CU33+CU46+CU59)/3</f>
        <v>2.3933333333333331</v>
      </c>
      <c r="CV112" s="119">
        <f t="shared" si="78"/>
        <v>204.56999999999996</v>
      </c>
      <c r="CW112" s="119">
        <f t="shared" si="78"/>
        <v>50.24666666666667</v>
      </c>
      <c r="CX112" s="119">
        <f t="shared" si="78"/>
        <v>177.05333333333331</v>
      </c>
      <c r="CY112" s="119">
        <f t="shared" si="78"/>
        <v>0</v>
      </c>
      <c r="CZ112" s="119">
        <f t="shared" si="78"/>
        <v>1.1966666666666665</v>
      </c>
      <c r="DA112" s="119">
        <f t="shared" si="78"/>
        <v>49.050000000000011</v>
      </c>
      <c r="DB112" s="119">
        <f t="shared" si="78"/>
        <v>1.1966666666666665</v>
      </c>
      <c r="DC112" s="119">
        <f t="shared" si="78"/>
        <v>59.813333333333333</v>
      </c>
      <c r="DD112" s="120">
        <f t="shared" si="78"/>
        <v>1715.49</v>
      </c>
      <c r="DF112" s="239" t="s">
        <v>11</v>
      </c>
      <c r="DG112" s="240"/>
      <c r="DH112" s="241"/>
      <c r="DI112" s="29">
        <v>9</v>
      </c>
      <c r="DJ112" s="118">
        <f t="shared" ref="DJ112:DS112" si="79">SUM(DJ72+DJ85+DJ98+DJ20+DJ33+DJ46+DJ59)/3</f>
        <v>2.3933333333333331</v>
      </c>
      <c r="DK112" s="119">
        <f t="shared" si="79"/>
        <v>204.56999999999996</v>
      </c>
      <c r="DL112" s="119">
        <f t="shared" si="79"/>
        <v>50.24666666666667</v>
      </c>
      <c r="DM112" s="119">
        <f t="shared" si="79"/>
        <v>177.05333333333331</v>
      </c>
      <c r="DN112" s="119">
        <f t="shared" si="79"/>
        <v>0</v>
      </c>
      <c r="DO112" s="119">
        <f t="shared" si="79"/>
        <v>1.1966666666666665</v>
      </c>
      <c r="DP112" s="119">
        <f t="shared" si="79"/>
        <v>49.050000000000011</v>
      </c>
      <c r="DQ112" s="119">
        <f t="shared" si="79"/>
        <v>1.1966666666666665</v>
      </c>
      <c r="DR112" s="119">
        <f t="shared" si="79"/>
        <v>59.813333333333333</v>
      </c>
      <c r="DS112" s="120">
        <f t="shared" si="79"/>
        <v>1715.49</v>
      </c>
    </row>
    <row r="113" spans="3:123">
      <c r="I113" s="108"/>
      <c r="AW113" s="56"/>
    </row>
    <row r="114" spans="3:123" ht="15.75" thickBot="1"/>
    <row r="115" spans="3:123" s="127" customFormat="1"/>
    <row r="116" spans="3:123" ht="15.75" thickBot="1"/>
    <row r="117" spans="3:123" ht="137.25" customHeight="1" thickBot="1">
      <c r="C117" s="260" t="s">
        <v>26</v>
      </c>
      <c r="E117" s="263"/>
      <c r="F117" s="264"/>
      <c r="G117" s="264"/>
      <c r="H117" s="265"/>
      <c r="I117" s="85" t="s">
        <v>2</v>
      </c>
      <c r="J117" s="31" t="s">
        <v>3</v>
      </c>
      <c r="K117" s="31" t="s">
        <v>4</v>
      </c>
      <c r="L117" s="31" t="s">
        <v>5</v>
      </c>
      <c r="M117" s="31" t="s">
        <v>6</v>
      </c>
      <c r="N117" s="31" t="s">
        <v>7</v>
      </c>
      <c r="O117" s="31" t="s">
        <v>8</v>
      </c>
      <c r="P117" s="31" t="s">
        <v>9</v>
      </c>
      <c r="Q117" s="31" t="s">
        <v>10</v>
      </c>
      <c r="R117" s="32" t="s">
        <v>11</v>
      </c>
      <c r="T117" s="263"/>
      <c r="U117" s="264"/>
      <c r="V117" s="264"/>
      <c r="W117" s="265"/>
      <c r="X117" s="85" t="s">
        <v>2</v>
      </c>
      <c r="Y117" s="31" t="s">
        <v>3</v>
      </c>
      <c r="Z117" s="31" t="s">
        <v>4</v>
      </c>
      <c r="AA117" s="31" t="s">
        <v>5</v>
      </c>
      <c r="AB117" s="31" t="s">
        <v>6</v>
      </c>
      <c r="AC117" s="31" t="s">
        <v>7</v>
      </c>
      <c r="AD117" s="31" t="s">
        <v>8</v>
      </c>
      <c r="AE117" s="31" t="s">
        <v>9</v>
      </c>
      <c r="AF117" s="31" t="s">
        <v>10</v>
      </c>
      <c r="AG117" s="32" t="s">
        <v>11</v>
      </c>
      <c r="AH117" s="80"/>
      <c r="AI117" s="170"/>
      <c r="AJ117" s="171"/>
      <c r="AK117" s="171"/>
      <c r="AL117" s="172"/>
      <c r="AM117" s="85" t="s">
        <v>2</v>
      </c>
      <c r="AN117" s="31" t="s">
        <v>3</v>
      </c>
      <c r="AO117" s="31" t="s">
        <v>4</v>
      </c>
      <c r="AP117" s="31" t="s">
        <v>5</v>
      </c>
      <c r="AQ117" s="31" t="s">
        <v>6</v>
      </c>
      <c r="AR117" s="31" t="s">
        <v>7</v>
      </c>
      <c r="AS117" s="31" t="s">
        <v>8</v>
      </c>
      <c r="AT117" s="31" t="s">
        <v>9</v>
      </c>
      <c r="AU117" s="31" t="s">
        <v>10</v>
      </c>
      <c r="AV117" s="32" t="s">
        <v>11</v>
      </c>
      <c r="AX117" s="263"/>
      <c r="AY117" s="264"/>
      <c r="AZ117" s="264"/>
      <c r="BA117" s="265"/>
      <c r="BB117" s="85" t="s">
        <v>2</v>
      </c>
      <c r="BC117" s="31" t="s">
        <v>3</v>
      </c>
      <c r="BD117" s="31" t="s">
        <v>4</v>
      </c>
      <c r="BE117" s="31" t="s">
        <v>5</v>
      </c>
      <c r="BF117" s="31" t="s">
        <v>6</v>
      </c>
      <c r="BG117" s="31" t="s">
        <v>7</v>
      </c>
      <c r="BH117" s="31" t="s">
        <v>8</v>
      </c>
      <c r="BI117" s="31" t="s">
        <v>9</v>
      </c>
      <c r="BJ117" s="31" t="s">
        <v>10</v>
      </c>
      <c r="BK117" s="32" t="s">
        <v>11</v>
      </c>
      <c r="BM117" s="263"/>
      <c r="BN117" s="264"/>
      <c r="BO117" s="264"/>
      <c r="BP117" s="265"/>
      <c r="BQ117" s="85" t="s">
        <v>2</v>
      </c>
      <c r="BR117" s="31" t="s">
        <v>3</v>
      </c>
      <c r="BS117" s="31" t="s">
        <v>4</v>
      </c>
      <c r="BT117" s="31" t="s">
        <v>5</v>
      </c>
      <c r="BU117" s="31" t="s">
        <v>6</v>
      </c>
      <c r="BV117" s="31" t="s">
        <v>7</v>
      </c>
      <c r="BW117" s="31" t="s">
        <v>8</v>
      </c>
      <c r="BX117" s="31" t="s">
        <v>9</v>
      </c>
      <c r="BY117" s="31" t="s">
        <v>10</v>
      </c>
      <c r="BZ117" s="32" t="s">
        <v>11</v>
      </c>
      <c r="CB117" s="263"/>
      <c r="CC117" s="264"/>
      <c r="CD117" s="264"/>
      <c r="CE117" s="265"/>
      <c r="CF117" s="85" t="s">
        <v>2</v>
      </c>
      <c r="CG117" s="31" t="s">
        <v>3</v>
      </c>
      <c r="CH117" s="31" t="s">
        <v>4</v>
      </c>
      <c r="CI117" s="31" t="s">
        <v>5</v>
      </c>
      <c r="CJ117" s="31" t="s">
        <v>6</v>
      </c>
      <c r="CK117" s="31" t="s">
        <v>7</v>
      </c>
      <c r="CL117" s="31" t="s">
        <v>8</v>
      </c>
      <c r="CM117" s="31" t="s">
        <v>9</v>
      </c>
      <c r="CN117" s="31" t="s">
        <v>10</v>
      </c>
      <c r="CO117" s="32" t="s">
        <v>11</v>
      </c>
      <c r="CQ117" s="263"/>
      <c r="CR117" s="264"/>
      <c r="CS117" s="264"/>
      <c r="CT117" s="265"/>
      <c r="CU117" s="85" t="s">
        <v>2</v>
      </c>
      <c r="CV117" s="31" t="s">
        <v>3</v>
      </c>
      <c r="CW117" s="31" t="s">
        <v>4</v>
      </c>
      <c r="CX117" s="31" t="s">
        <v>5</v>
      </c>
      <c r="CY117" s="31" t="s">
        <v>6</v>
      </c>
      <c r="CZ117" s="31" t="s">
        <v>7</v>
      </c>
      <c r="DA117" s="31" t="s">
        <v>8</v>
      </c>
      <c r="DB117" s="31" t="s">
        <v>9</v>
      </c>
      <c r="DC117" s="31" t="s">
        <v>10</v>
      </c>
      <c r="DD117" s="32" t="s">
        <v>11</v>
      </c>
      <c r="DF117" s="263"/>
      <c r="DG117" s="264"/>
      <c r="DH117" s="264"/>
      <c r="DI117" s="265"/>
      <c r="DJ117" s="85" t="s">
        <v>2</v>
      </c>
      <c r="DK117" s="31" t="s">
        <v>3</v>
      </c>
      <c r="DL117" s="31" t="s">
        <v>4</v>
      </c>
      <c r="DM117" s="31" t="s">
        <v>5</v>
      </c>
      <c r="DN117" s="31" t="s">
        <v>6</v>
      </c>
      <c r="DO117" s="31" t="s">
        <v>7</v>
      </c>
      <c r="DP117" s="31" t="s">
        <v>8</v>
      </c>
      <c r="DQ117" s="31" t="s">
        <v>9</v>
      </c>
      <c r="DR117" s="31" t="s">
        <v>10</v>
      </c>
      <c r="DS117" s="32" t="s">
        <v>11</v>
      </c>
    </row>
    <row r="118" spans="3:123" ht="15.75" thickBot="1">
      <c r="C118" s="261"/>
      <c r="E118" s="245"/>
      <c r="F118" s="246"/>
      <c r="G118" s="246"/>
      <c r="H118" s="247"/>
      <c r="I118" s="86">
        <v>0</v>
      </c>
      <c r="J118" s="82">
        <v>1</v>
      </c>
      <c r="K118" s="82">
        <v>2</v>
      </c>
      <c r="L118" s="82">
        <v>3</v>
      </c>
      <c r="M118" s="82">
        <v>4</v>
      </c>
      <c r="N118" s="82">
        <v>5</v>
      </c>
      <c r="O118" s="82">
        <v>6</v>
      </c>
      <c r="P118" s="82">
        <v>7</v>
      </c>
      <c r="Q118" s="82">
        <v>8</v>
      </c>
      <c r="R118" s="83">
        <v>9</v>
      </c>
      <c r="T118" s="245"/>
      <c r="U118" s="246"/>
      <c r="V118" s="246"/>
      <c r="W118" s="247"/>
      <c r="X118" s="86">
        <v>0</v>
      </c>
      <c r="Y118" s="82">
        <v>1</v>
      </c>
      <c r="Z118" s="82">
        <v>2</v>
      </c>
      <c r="AA118" s="82">
        <v>3</v>
      </c>
      <c r="AB118" s="82">
        <v>4</v>
      </c>
      <c r="AC118" s="82">
        <v>5</v>
      </c>
      <c r="AD118" s="82">
        <v>6</v>
      </c>
      <c r="AE118" s="82">
        <v>7</v>
      </c>
      <c r="AF118" s="82">
        <v>8</v>
      </c>
      <c r="AG118" s="83">
        <v>9</v>
      </c>
      <c r="AH118" s="55"/>
      <c r="AI118" s="173"/>
      <c r="AJ118" s="174"/>
      <c r="AK118" s="174"/>
      <c r="AL118" s="175"/>
      <c r="AM118" s="86">
        <v>0</v>
      </c>
      <c r="AN118" s="82">
        <v>1</v>
      </c>
      <c r="AO118" s="82">
        <v>2</v>
      </c>
      <c r="AP118" s="82">
        <v>3</v>
      </c>
      <c r="AQ118" s="82">
        <v>4</v>
      </c>
      <c r="AR118" s="82">
        <v>5</v>
      </c>
      <c r="AS118" s="82">
        <v>6</v>
      </c>
      <c r="AT118" s="82">
        <v>7</v>
      </c>
      <c r="AU118" s="82">
        <v>8</v>
      </c>
      <c r="AV118" s="83">
        <v>9</v>
      </c>
      <c r="AX118" s="245"/>
      <c r="AY118" s="246"/>
      <c r="AZ118" s="246"/>
      <c r="BA118" s="247"/>
      <c r="BB118" s="86">
        <v>0</v>
      </c>
      <c r="BC118" s="82">
        <v>1</v>
      </c>
      <c r="BD118" s="82">
        <v>2</v>
      </c>
      <c r="BE118" s="82">
        <v>3</v>
      </c>
      <c r="BF118" s="82">
        <v>4</v>
      </c>
      <c r="BG118" s="82">
        <v>5</v>
      </c>
      <c r="BH118" s="82">
        <v>6</v>
      </c>
      <c r="BI118" s="82">
        <v>7</v>
      </c>
      <c r="BJ118" s="82">
        <v>8</v>
      </c>
      <c r="BK118" s="83">
        <v>9</v>
      </c>
      <c r="BM118" s="245"/>
      <c r="BN118" s="246"/>
      <c r="BO118" s="246"/>
      <c r="BP118" s="247"/>
      <c r="BQ118" s="86">
        <v>0</v>
      </c>
      <c r="BR118" s="82">
        <v>1</v>
      </c>
      <c r="BS118" s="82">
        <v>2</v>
      </c>
      <c r="BT118" s="82">
        <v>3</v>
      </c>
      <c r="BU118" s="82">
        <v>4</v>
      </c>
      <c r="BV118" s="82">
        <v>5</v>
      </c>
      <c r="BW118" s="82">
        <v>6</v>
      </c>
      <c r="BX118" s="82">
        <v>7</v>
      </c>
      <c r="BY118" s="82">
        <v>8</v>
      </c>
      <c r="BZ118" s="83">
        <v>9</v>
      </c>
      <c r="CB118" s="245"/>
      <c r="CC118" s="246"/>
      <c r="CD118" s="246"/>
      <c r="CE118" s="247"/>
      <c r="CF118" s="86">
        <v>0</v>
      </c>
      <c r="CG118" s="82">
        <v>1</v>
      </c>
      <c r="CH118" s="82">
        <v>2</v>
      </c>
      <c r="CI118" s="82">
        <v>3</v>
      </c>
      <c r="CJ118" s="82">
        <v>4</v>
      </c>
      <c r="CK118" s="82">
        <v>5</v>
      </c>
      <c r="CL118" s="82">
        <v>6</v>
      </c>
      <c r="CM118" s="82">
        <v>7</v>
      </c>
      <c r="CN118" s="82">
        <v>8</v>
      </c>
      <c r="CO118" s="83">
        <v>9</v>
      </c>
      <c r="CQ118" s="245"/>
      <c r="CR118" s="246"/>
      <c r="CS118" s="246"/>
      <c r="CT118" s="247"/>
      <c r="CU118" s="86">
        <v>0</v>
      </c>
      <c r="CV118" s="82">
        <v>1</v>
      </c>
      <c r="CW118" s="82">
        <v>2</v>
      </c>
      <c r="CX118" s="82">
        <v>3</v>
      </c>
      <c r="CY118" s="82">
        <v>4</v>
      </c>
      <c r="CZ118" s="82">
        <v>5</v>
      </c>
      <c r="DA118" s="82">
        <v>6</v>
      </c>
      <c r="DB118" s="82">
        <v>7</v>
      </c>
      <c r="DC118" s="82">
        <v>8</v>
      </c>
      <c r="DD118" s="83">
        <v>9</v>
      </c>
      <c r="DF118" s="245"/>
      <c r="DG118" s="246"/>
      <c r="DH118" s="246"/>
      <c r="DI118" s="247"/>
      <c r="DJ118" s="86">
        <v>0</v>
      </c>
      <c r="DK118" s="82">
        <v>1</v>
      </c>
      <c r="DL118" s="82">
        <v>2</v>
      </c>
      <c r="DM118" s="82">
        <v>3</v>
      </c>
      <c r="DN118" s="82">
        <v>4</v>
      </c>
      <c r="DO118" s="82">
        <v>5</v>
      </c>
      <c r="DP118" s="82">
        <v>6</v>
      </c>
      <c r="DQ118" s="82">
        <v>7</v>
      </c>
      <c r="DR118" s="82">
        <v>8</v>
      </c>
      <c r="DS118" s="83">
        <v>9</v>
      </c>
    </row>
    <row r="119" spans="3:123" ht="20.100000000000001" customHeight="1" thickBot="1">
      <c r="C119" s="261"/>
      <c r="E119" s="266" t="s">
        <v>27</v>
      </c>
      <c r="F119" s="267"/>
      <c r="G119" s="267"/>
      <c r="H119" s="268"/>
      <c r="I119" s="111">
        <f>SUM(I103:R103)</f>
        <v>2260.9900000000002</v>
      </c>
      <c r="J119" s="139">
        <f>SUM(I104:R104)</f>
        <v>2260.9900000000002</v>
      </c>
      <c r="K119" s="139">
        <f>SUM(I105:R105)</f>
        <v>2261.0033333333331</v>
      </c>
      <c r="L119" s="87">
        <f>SUM(I106:R106)</f>
        <v>2260.9966666666664</v>
      </c>
      <c r="M119" s="87">
        <f>SUM(I107:R107)</f>
        <v>2260.9933333333333</v>
      </c>
      <c r="N119" s="87">
        <f>SUM(I108:R108)</f>
        <v>2260.9966666666669</v>
      </c>
      <c r="O119" s="87">
        <f>SUM(I109:R109)</f>
        <v>2261.0033333333331</v>
      </c>
      <c r="P119" s="87">
        <f>SUM(I110:R110)</f>
        <v>2261</v>
      </c>
      <c r="Q119" s="87">
        <f>SUM(I111:R111)</f>
        <v>2261</v>
      </c>
      <c r="R119" s="88">
        <f>SUM(I112:R112)</f>
        <v>2261.02</v>
      </c>
      <c r="S119" s="90"/>
      <c r="T119" s="278" t="s">
        <v>27</v>
      </c>
      <c r="U119" s="279"/>
      <c r="V119" s="279"/>
      <c r="W119" s="280"/>
      <c r="X119" s="111">
        <f>SUM(X103:AG103)</f>
        <v>2260.9866666666662</v>
      </c>
      <c r="Y119" s="87">
        <f>SUM(X104:AG104)</f>
        <v>2261.0000000000005</v>
      </c>
      <c r="Z119" s="87">
        <f>SUM(X105:AG105)</f>
        <v>2260.9966666666669</v>
      </c>
      <c r="AA119" s="87">
        <f>SUM(X106:AG106)</f>
        <v>2261.0066666666671</v>
      </c>
      <c r="AB119" s="87">
        <f>SUM(X107:AG107)</f>
        <v>2261.0266666666671</v>
      </c>
      <c r="AC119" s="87">
        <f>SUM(X108:AG108)</f>
        <v>2260.9799999999996</v>
      </c>
      <c r="AD119" s="87">
        <f>SUM(X109:AG109)</f>
        <v>2261.0166666666669</v>
      </c>
      <c r="AE119" s="87">
        <f>SUM(X110:AG110)</f>
        <v>2260.9933333333333</v>
      </c>
      <c r="AF119" s="87">
        <f>SUM(X111:AG111)</f>
        <v>2260.9966666666669</v>
      </c>
      <c r="AG119" s="88">
        <f>SUM(X112:AG112)</f>
        <v>2261.0299999999997</v>
      </c>
      <c r="AH119" s="107"/>
      <c r="AI119" s="278" t="s">
        <v>27</v>
      </c>
      <c r="AJ119" s="279"/>
      <c r="AK119" s="279"/>
      <c r="AL119" s="280"/>
      <c r="AM119" s="111">
        <f>SUM(AM103:AV103)</f>
        <v>2260.9900000000002</v>
      </c>
      <c r="AN119" s="87">
        <f>SUM(AM104:AV104)</f>
        <v>2261.0066666666671</v>
      </c>
      <c r="AO119" s="87">
        <f>SUM(AM105:AV105)</f>
        <v>2261</v>
      </c>
      <c r="AP119" s="87">
        <f>SUM(AM106:AV106)</f>
        <v>2260.9966666666669</v>
      </c>
      <c r="AQ119" s="87">
        <f>SUM(AM107:AV107)</f>
        <v>2260.9966666666664</v>
      </c>
      <c r="AR119" s="87">
        <f>SUM(AM108:AV108)</f>
        <v>2260.9966666666669</v>
      </c>
      <c r="AS119" s="87">
        <f>SUM(AM109:AV109)</f>
        <v>2261.0133333333333</v>
      </c>
      <c r="AT119" s="87">
        <f>SUM(AM110:AV110)</f>
        <v>2261</v>
      </c>
      <c r="AU119" s="87">
        <f>SUM(AM111:AV111)</f>
        <v>2261</v>
      </c>
      <c r="AV119" s="88">
        <f>SUM(AM112:AV112)</f>
        <v>2261.0100000000002</v>
      </c>
      <c r="AX119" s="266" t="s">
        <v>27</v>
      </c>
      <c r="AY119" s="267"/>
      <c r="AZ119" s="267"/>
      <c r="BA119" s="268"/>
      <c r="BB119" s="111">
        <f>SUM(BB103:BK103)</f>
        <v>2260.9900000000002</v>
      </c>
      <c r="BC119" s="87">
        <f>SUM(BB104:BK104)</f>
        <v>2261.0066666666671</v>
      </c>
      <c r="BD119" s="87">
        <f>SUM(BB105:BK105)</f>
        <v>2261</v>
      </c>
      <c r="BE119" s="87">
        <f>SUM(BB106:BK106)</f>
        <v>2260.9966666666669</v>
      </c>
      <c r="BF119" s="87">
        <f>SUM(BB107:BK107)</f>
        <v>2260.9966666666664</v>
      </c>
      <c r="BG119" s="87">
        <f>SUM(BB108:BK108)</f>
        <v>2260.9966666666669</v>
      </c>
      <c r="BH119" s="87">
        <f>SUM(BB109:BK109)</f>
        <v>2261.0133333333333</v>
      </c>
      <c r="BI119" s="87">
        <f>SUM(BB110:BK110)</f>
        <v>2261</v>
      </c>
      <c r="BJ119" s="87">
        <f>SUM(BB111:BK111)</f>
        <v>2261</v>
      </c>
      <c r="BK119" s="88">
        <f>SUM(BB112:BK112)</f>
        <v>2261.0100000000002</v>
      </c>
      <c r="BM119" s="266" t="s">
        <v>27</v>
      </c>
      <c r="BN119" s="267"/>
      <c r="BO119" s="267"/>
      <c r="BP119" s="268"/>
      <c r="BQ119" s="111">
        <f>SUM(BQ103:BZ103)</f>
        <v>2260.9900000000002</v>
      </c>
      <c r="BR119" s="87">
        <f>SUM(BQ104:BZ104)</f>
        <v>2261.0066666666671</v>
      </c>
      <c r="BS119" s="87">
        <f>SUM(BQ105:BZ105)</f>
        <v>2261</v>
      </c>
      <c r="BT119" s="87">
        <f>SUM(BQ106:BZ106)</f>
        <v>2260.9966666666669</v>
      </c>
      <c r="BU119" s="87">
        <f>SUM(BQ107:BZ107)</f>
        <v>2260.9966666666664</v>
      </c>
      <c r="BV119" s="87">
        <f>SUM(BQ108:BZ108)</f>
        <v>2260.9966666666669</v>
      </c>
      <c r="BW119" s="87">
        <f>SUM(BQ109:BZ109)</f>
        <v>2261.0133333333333</v>
      </c>
      <c r="BX119" s="87">
        <f>SUM(BQ110:BZ110)</f>
        <v>2261.0000000000005</v>
      </c>
      <c r="BY119" s="87">
        <f>SUM(BQ111:BZ111)</f>
        <v>2261</v>
      </c>
      <c r="BZ119" s="88">
        <f>SUM(BQ112:BZ112)</f>
        <v>2261.0100000000002</v>
      </c>
      <c r="CB119" s="266" t="s">
        <v>27</v>
      </c>
      <c r="CC119" s="267"/>
      <c r="CD119" s="267"/>
      <c r="CE119" s="268"/>
      <c r="CF119" s="111">
        <f>SUM(CF103:CO103)</f>
        <v>2260.9900000000002</v>
      </c>
      <c r="CG119" s="87">
        <f>SUM(CF104:CO104)</f>
        <v>2261.0066666666671</v>
      </c>
      <c r="CH119" s="87">
        <f>SUM(CF105:CO105)</f>
        <v>2261</v>
      </c>
      <c r="CI119" s="87">
        <f>SUM(CF106:CO106)</f>
        <v>2261</v>
      </c>
      <c r="CJ119" s="87">
        <f>SUM(CF107:CO107)</f>
        <v>2260.9999999999995</v>
      </c>
      <c r="CK119" s="87">
        <f>SUM(CF108:CO108)</f>
        <v>2260.9966666666669</v>
      </c>
      <c r="CL119" s="87">
        <f>SUM(CF109:CO109)</f>
        <v>2261.0133333333333</v>
      </c>
      <c r="CM119" s="87">
        <f>SUM(CF110:CO110)</f>
        <v>2260.9966666666669</v>
      </c>
      <c r="CN119" s="87">
        <f>SUM(CF111:CO111)</f>
        <v>2261</v>
      </c>
      <c r="CO119" s="88">
        <f>SUM(CF112:CO112)</f>
        <v>2261.0100000000002</v>
      </c>
      <c r="CQ119" s="266" t="s">
        <v>27</v>
      </c>
      <c r="CR119" s="267"/>
      <c r="CS119" s="267"/>
      <c r="CT119" s="268"/>
      <c r="CU119" s="111">
        <f>SUM(CU103:DD103)</f>
        <v>2260.9900000000002</v>
      </c>
      <c r="CV119" s="87">
        <f>SUM(CU104:DD104)</f>
        <v>2261.0066666666671</v>
      </c>
      <c r="CW119" s="87">
        <f>SUM(CU105:DD105)</f>
        <v>2261</v>
      </c>
      <c r="CX119" s="87">
        <f>SUM(CU106:DD106)</f>
        <v>2260.9966666666669</v>
      </c>
      <c r="CY119" s="87">
        <f>SUM(CU107:DD107)</f>
        <v>2260.9966666666664</v>
      </c>
      <c r="CZ119" s="87">
        <f>SUM(CU108:DD108)</f>
        <v>2260.9966666666669</v>
      </c>
      <c r="DA119" s="87">
        <f>SUM(CU109:DD109)</f>
        <v>2261.0133333333333</v>
      </c>
      <c r="DB119" s="87">
        <f>SUM(CU110:DD110)</f>
        <v>2260.9966666666669</v>
      </c>
      <c r="DC119" s="87">
        <f>SUM(CU111:DD111)</f>
        <v>2261</v>
      </c>
      <c r="DD119" s="88">
        <f>SUM(CU112:DD112)</f>
        <v>2261.0100000000002</v>
      </c>
      <c r="DF119" s="266" t="s">
        <v>27</v>
      </c>
      <c r="DG119" s="267"/>
      <c r="DH119" s="267"/>
      <c r="DI119" s="268"/>
      <c r="DJ119" s="111">
        <f>SUM(DJ103:DS103)</f>
        <v>2260.9900000000002</v>
      </c>
      <c r="DK119" s="87">
        <f>SUM(DJ104:DS104)</f>
        <v>2261.0066666666671</v>
      </c>
      <c r="DL119" s="87">
        <f>SUM(DJ105:DS105)</f>
        <v>2261</v>
      </c>
      <c r="DM119" s="87">
        <f>SUM(DJ106:DS106)</f>
        <v>2261</v>
      </c>
      <c r="DN119" s="87">
        <f>SUM(DJ107:DS107)</f>
        <v>2261.0033333333331</v>
      </c>
      <c r="DO119" s="87">
        <f>SUM(DJ108:DS108)</f>
        <v>2260.9966666666669</v>
      </c>
      <c r="DP119" s="87">
        <f>SUM(DJ109:DS109)</f>
        <v>2261.0133333333333</v>
      </c>
      <c r="DQ119" s="87">
        <f>SUM(DJ110:DS110)</f>
        <v>2260.9966666666669</v>
      </c>
      <c r="DR119" s="87">
        <f>SUM(DJ111:DS111)</f>
        <v>2261</v>
      </c>
      <c r="DS119" s="88">
        <f>SUM(DJ112:DS112)</f>
        <v>2261.0100000000002</v>
      </c>
    </row>
    <row r="120" spans="3:123" ht="20.100000000000001" customHeight="1" thickBot="1">
      <c r="C120" s="261"/>
      <c r="E120" s="269" t="s">
        <v>28</v>
      </c>
      <c r="F120" s="270"/>
      <c r="G120" s="270"/>
      <c r="H120" s="271"/>
      <c r="I120" s="180">
        <f>SUM(I103:I112)</f>
        <v>1356.9166666666665</v>
      </c>
      <c r="J120" s="92">
        <f t="shared" ref="J120:R120" si="80">SUM(J103:J112)</f>
        <v>4162.7766666666666</v>
      </c>
      <c r="K120" s="92">
        <f t="shared" si="80"/>
        <v>2471.64</v>
      </c>
      <c r="L120" s="92">
        <f t="shared" si="80"/>
        <v>4531.6100000000006</v>
      </c>
      <c r="M120" s="92">
        <f t="shared" si="80"/>
        <v>176.64</v>
      </c>
      <c r="N120" s="92">
        <f t="shared" si="80"/>
        <v>915.53333333333342</v>
      </c>
      <c r="O120" s="92">
        <f t="shared" si="80"/>
        <v>2665.38</v>
      </c>
      <c r="P120" s="92">
        <f t="shared" si="80"/>
        <v>1084.56</v>
      </c>
      <c r="Q120" s="92">
        <f t="shared" si="80"/>
        <v>1968.85</v>
      </c>
      <c r="R120" s="93">
        <f t="shared" si="80"/>
        <v>3276.0866666666661</v>
      </c>
      <c r="S120" s="90"/>
      <c r="T120" s="281" t="s">
        <v>28</v>
      </c>
      <c r="U120" s="282"/>
      <c r="V120" s="282"/>
      <c r="W120" s="283"/>
      <c r="X120" s="180">
        <f>SUM(X103:X112)</f>
        <v>1324.7133333333331</v>
      </c>
      <c r="Y120" s="92">
        <f t="shared" ref="Y120:AG120" si="81">SUM(Y103:Y112)</f>
        <v>4180.333333333333</v>
      </c>
      <c r="Z120" s="92">
        <f t="shared" si="81"/>
        <v>2472.3200000000002</v>
      </c>
      <c r="AA120" s="92">
        <f t="shared" si="81"/>
        <v>4536.6866666666665</v>
      </c>
      <c r="AB120" s="92">
        <f t="shared" si="81"/>
        <v>180.41333333333336</v>
      </c>
      <c r="AC120" s="92">
        <f t="shared" si="81"/>
        <v>914.37333333333356</v>
      </c>
      <c r="AD120" s="92">
        <f t="shared" si="81"/>
        <v>2651.09</v>
      </c>
      <c r="AE120" s="92">
        <f t="shared" si="81"/>
        <v>1093.7766666666666</v>
      </c>
      <c r="AF120" s="92">
        <f t="shared" si="81"/>
        <v>1992.3000000000002</v>
      </c>
      <c r="AG120" s="93">
        <f t="shared" si="81"/>
        <v>3264.0266666666666</v>
      </c>
      <c r="AH120" s="107"/>
      <c r="AI120" s="281" t="s">
        <v>28</v>
      </c>
      <c r="AJ120" s="282"/>
      <c r="AK120" s="282"/>
      <c r="AL120" s="283"/>
      <c r="AM120" s="91">
        <f t="shared" ref="AM120:AV120" si="82">SUM(AM103:AM112)</f>
        <v>970.09333333333336</v>
      </c>
      <c r="AN120" s="92">
        <f t="shared" si="82"/>
        <v>5712.0633333333335</v>
      </c>
      <c r="AO120" s="92">
        <f t="shared" si="82"/>
        <v>2617.8666666666668</v>
      </c>
      <c r="AP120" s="92">
        <f t="shared" si="82"/>
        <v>4604.0033333333331</v>
      </c>
      <c r="AQ120" s="92">
        <f t="shared" si="82"/>
        <v>467.94333333333333</v>
      </c>
      <c r="AR120" s="92">
        <f t="shared" si="82"/>
        <v>711.6066666666668</v>
      </c>
      <c r="AS120" s="92">
        <f t="shared" si="82"/>
        <v>2137.5800000000004</v>
      </c>
      <c r="AT120" s="92">
        <f t="shared" si="82"/>
        <v>795.11666666666667</v>
      </c>
      <c r="AU120" s="92">
        <f t="shared" si="82"/>
        <v>1377.863333333333</v>
      </c>
      <c r="AV120" s="93">
        <f t="shared" si="82"/>
        <v>3215.873333333333</v>
      </c>
      <c r="AX120" s="269" t="s">
        <v>28</v>
      </c>
      <c r="AY120" s="270"/>
      <c r="AZ120" s="270"/>
      <c r="BA120" s="271"/>
      <c r="BB120" s="91">
        <f t="shared" ref="BB120:BK120" si="83">SUM(BB103:BB112)</f>
        <v>970.09333333333336</v>
      </c>
      <c r="BC120" s="92">
        <f t="shared" si="83"/>
        <v>5712.0633333333335</v>
      </c>
      <c r="BD120" s="92">
        <f t="shared" si="83"/>
        <v>2617.8666666666668</v>
      </c>
      <c r="BE120" s="92">
        <f t="shared" si="83"/>
        <v>4604.0033333333331</v>
      </c>
      <c r="BF120" s="92">
        <f t="shared" si="83"/>
        <v>467.94333333333333</v>
      </c>
      <c r="BG120" s="92">
        <f t="shared" si="83"/>
        <v>711.6066666666668</v>
      </c>
      <c r="BH120" s="92">
        <f t="shared" si="83"/>
        <v>2137.5766666666668</v>
      </c>
      <c r="BI120" s="92">
        <f t="shared" si="83"/>
        <v>795.12000000000012</v>
      </c>
      <c r="BJ120" s="92">
        <f t="shared" si="83"/>
        <v>1377.863333333333</v>
      </c>
      <c r="BK120" s="93">
        <f t="shared" si="83"/>
        <v>3215.873333333333</v>
      </c>
      <c r="BM120" s="269" t="s">
        <v>28</v>
      </c>
      <c r="BN120" s="270"/>
      <c r="BO120" s="270"/>
      <c r="BP120" s="271"/>
      <c r="BQ120" s="91">
        <f t="shared" ref="BQ120:BZ120" si="84">SUM(BQ103:BQ112)</f>
        <v>970.09333333333336</v>
      </c>
      <c r="BR120" s="92">
        <f t="shared" si="84"/>
        <v>5712.0633333333335</v>
      </c>
      <c r="BS120" s="92">
        <f t="shared" si="84"/>
        <v>2617.87</v>
      </c>
      <c r="BT120" s="92">
        <f t="shared" si="84"/>
        <v>4604.0033333333331</v>
      </c>
      <c r="BU120" s="92">
        <f t="shared" si="84"/>
        <v>467.94333333333333</v>
      </c>
      <c r="BV120" s="92">
        <f t="shared" si="84"/>
        <v>711.6066666666668</v>
      </c>
      <c r="BW120" s="92">
        <f t="shared" si="84"/>
        <v>2137.5766666666668</v>
      </c>
      <c r="BX120" s="92">
        <f t="shared" si="84"/>
        <v>795.12000000000012</v>
      </c>
      <c r="BY120" s="92">
        <f t="shared" si="84"/>
        <v>1377.86</v>
      </c>
      <c r="BZ120" s="93">
        <f t="shared" si="84"/>
        <v>3215.873333333333</v>
      </c>
      <c r="CB120" s="269" t="s">
        <v>28</v>
      </c>
      <c r="CC120" s="270"/>
      <c r="CD120" s="270"/>
      <c r="CE120" s="271"/>
      <c r="CF120" s="91">
        <f t="shared" ref="CF120:CO120" si="85">SUM(CF103:CF112)</f>
        <v>970.09333333333336</v>
      </c>
      <c r="CG120" s="92">
        <f t="shared" si="85"/>
        <v>5708.77</v>
      </c>
      <c r="CH120" s="92">
        <f t="shared" si="85"/>
        <v>2620.6166666666668</v>
      </c>
      <c r="CI120" s="92">
        <f t="shared" si="85"/>
        <v>4604.6933333333327</v>
      </c>
      <c r="CJ120" s="92">
        <f t="shared" si="85"/>
        <v>468.59333333333331</v>
      </c>
      <c r="CK120" s="92">
        <f t="shared" si="85"/>
        <v>711.44333333333338</v>
      </c>
      <c r="CL120" s="92">
        <f t="shared" si="85"/>
        <v>2137.0933333333337</v>
      </c>
      <c r="CM120" s="92">
        <f t="shared" si="85"/>
        <v>795.11666666666667</v>
      </c>
      <c r="CN120" s="92">
        <f t="shared" si="85"/>
        <v>1377.863333333333</v>
      </c>
      <c r="CO120" s="93">
        <f t="shared" si="85"/>
        <v>3215.7299999999996</v>
      </c>
      <c r="CQ120" s="269" t="s">
        <v>28</v>
      </c>
      <c r="CR120" s="270"/>
      <c r="CS120" s="270"/>
      <c r="CT120" s="271"/>
      <c r="CU120" s="91">
        <f t="shared" ref="CU120:DD120" si="86">SUM(CU103:CU112)</f>
        <v>970.09333333333336</v>
      </c>
      <c r="CV120" s="92">
        <f t="shared" si="86"/>
        <v>5712.0633333333335</v>
      </c>
      <c r="CW120" s="92">
        <f t="shared" si="86"/>
        <v>2617.8633333333328</v>
      </c>
      <c r="CX120" s="92">
        <f t="shared" si="86"/>
        <v>4604.0033333333331</v>
      </c>
      <c r="CY120" s="92">
        <f t="shared" si="86"/>
        <v>467.94333333333333</v>
      </c>
      <c r="CZ120" s="92">
        <f t="shared" si="86"/>
        <v>711.6066666666668</v>
      </c>
      <c r="DA120" s="92">
        <f t="shared" si="86"/>
        <v>2137.5766666666668</v>
      </c>
      <c r="DB120" s="92">
        <f t="shared" si="86"/>
        <v>795.12000000000012</v>
      </c>
      <c r="DC120" s="92">
        <f t="shared" si="86"/>
        <v>1377.863333333333</v>
      </c>
      <c r="DD120" s="93">
        <f t="shared" si="86"/>
        <v>3215.873333333333</v>
      </c>
      <c r="DF120" s="269" t="s">
        <v>28</v>
      </c>
      <c r="DG120" s="270"/>
      <c r="DH120" s="270"/>
      <c r="DI120" s="271"/>
      <c r="DJ120" s="91">
        <f t="shared" ref="DJ120:DS120" si="87">SUM(DJ103:DJ112)</f>
        <v>970.09333333333336</v>
      </c>
      <c r="DK120" s="92">
        <f t="shared" si="87"/>
        <v>5710.46</v>
      </c>
      <c r="DL120" s="92">
        <f t="shared" si="87"/>
        <v>2619.4700000000003</v>
      </c>
      <c r="DM120" s="92">
        <f t="shared" si="87"/>
        <v>4604.0033333333331</v>
      </c>
      <c r="DN120" s="92">
        <f t="shared" si="87"/>
        <v>468.43333333333334</v>
      </c>
      <c r="DO120" s="92">
        <f t="shared" si="87"/>
        <v>711.6066666666668</v>
      </c>
      <c r="DP120" s="92">
        <f t="shared" si="87"/>
        <v>2137.09</v>
      </c>
      <c r="DQ120" s="92">
        <f t="shared" si="87"/>
        <v>795.12000000000012</v>
      </c>
      <c r="DR120" s="92">
        <f t="shared" si="87"/>
        <v>1377.8666666666666</v>
      </c>
      <c r="DS120" s="93">
        <f t="shared" si="87"/>
        <v>3215.873333333333</v>
      </c>
    </row>
    <row r="121" spans="3:123" s="46" customFormat="1" ht="20.100000000000001" customHeight="1" thickTop="1" thickBot="1">
      <c r="C121" s="262"/>
      <c r="E121" s="309" t="s">
        <v>29</v>
      </c>
      <c r="F121" s="310"/>
      <c r="G121" s="310"/>
      <c r="H121" s="311"/>
      <c r="I121" s="133">
        <f>I119-I120</f>
        <v>904.07333333333372</v>
      </c>
      <c r="J121" s="132">
        <f t="shared" ref="J121:R121" si="88">J119-J120</f>
        <v>-1901.7866666666664</v>
      </c>
      <c r="K121" s="132">
        <f t="shared" si="88"/>
        <v>-210.63666666666677</v>
      </c>
      <c r="L121" s="132">
        <f t="shared" si="88"/>
        <v>-2270.6133333333341</v>
      </c>
      <c r="M121" s="132">
        <f t="shared" si="88"/>
        <v>2084.3533333333335</v>
      </c>
      <c r="N121" s="132">
        <f t="shared" si="88"/>
        <v>1345.4633333333336</v>
      </c>
      <c r="O121" s="132">
        <f t="shared" si="88"/>
        <v>-404.37666666666701</v>
      </c>
      <c r="P121" s="132">
        <f t="shared" si="88"/>
        <v>1176.44</v>
      </c>
      <c r="Q121" s="132">
        <f t="shared" si="88"/>
        <v>292.15000000000009</v>
      </c>
      <c r="R121" s="134">
        <f t="shared" si="88"/>
        <v>-1015.0666666666662</v>
      </c>
      <c r="S121" s="89"/>
      <c r="T121" s="306" t="s">
        <v>29</v>
      </c>
      <c r="U121" s="307"/>
      <c r="V121" s="307"/>
      <c r="W121" s="308"/>
      <c r="X121" s="133">
        <f>X119-X120</f>
        <v>936.27333333333308</v>
      </c>
      <c r="Y121" s="132">
        <f t="shared" ref="Y121:AG121" si="89">Y119-Y120</f>
        <v>-1919.3333333333326</v>
      </c>
      <c r="Z121" s="132">
        <f t="shared" si="89"/>
        <v>-211.32333333333327</v>
      </c>
      <c r="AA121" s="132">
        <f t="shared" si="89"/>
        <v>-2275.6799999999994</v>
      </c>
      <c r="AB121" s="132">
        <f t="shared" si="89"/>
        <v>2080.6133333333337</v>
      </c>
      <c r="AC121" s="132">
        <f t="shared" si="89"/>
        <v>1346.6066666666661</v>
      </c>
      <c r="AD121" s="132">
        <f t="shared" si="89"/>
        <v>-390.07333333333327</v>
      </c>
      <c r="AE121" s="132">
        <f t="shared" si="89"/>
        <v>1167.2166666666667</v>
      </c>
      <c r="AF121" s="132">
        <f t="shared" si="89"/>
        <v>268.69666666666672</v>
      </c>
      <c r="AG121" s="134">
        <f t="shared" si="89"/>
        <v>-1002.9966666666669</v>
      </c>
      <c r="AH121" s="135"/>
      <c r="AI121" s="306" t="s">
        <v>29</v>
      </c>
      <c r="AJ121" s="307"/>
      <c r="AK121" s="307"/>
      <c r="AL121" s="308"/>
      <c r="AM121" s="133">
        <f>AM119-AM120</f>
        <v>1290.896666666667</v>
      </c>
      <c r="AN121" s="132">
        <f t="shared" ref="AN121:AV121" si="90">AN119-AN120</f>
        <v>-3451.0566666666664</v>
      </c>
      <c r="AO121" s="132">
        <f t="shared" si="90"/>
        <v>-356.86666666666679</v>
      </c>
      <c r="AP121" s="132">
        <f t="shared" si="90"/>
        <v>-2343.0066666666662</v>
      </c>
      <c r="AQ121" s="132">
        <f t="shared" si="90"/>
        <v>1793.0533333333331</v>
      </c>
      <c r="AR121" s="132">
        <f t="shared" si="90"/>
        <v>1549.39</v>
      </c>
      <c r="AS121" s="132">
        <f t="shared" si="90"/>
        <v>123.43333333333294</v>
      </c>
      <c r="AT121" s="132">
        <f t="shared" si="90"/>
        <v>1465.8833333333332</v>
      </c>
      <c r="AU121" s="132">
        <f t="shared" si="90"/>
        <v>883.136666666667</v>
      </c>
      <c r="AV121" s="134">
        <f t="shared" si="90"/>
        <v>-954.86333333333278</v>
      </c>
      <c r="AX121" s="309" t="s">
        <v>29</v>
      </c>
      <c r="AY121" s="310"/>
      <c r="AZ121" s="310"/>
      <c r="BA121" s="311"/>
      <c r="BB121" s="133">
        <f>BB119-BB120</f>
        <v>1290.896666666667</v>
      </c>
      <c r="BC121" s="132">
        <f t="shared" ref="BC121" si="91">BC119-BC120</f>
        <v>-3451.0566666666664</v>
      </c>
      <c r="BD121" s="132">
        <f t="shared" ref="BD121" si="92">BD119-BD120</f>
        <v>-356.86666666666679</v>
      </c>
      <c r="BE121" s="132">
        <f t="shared" ref="BE121" si="93">BE119-BE120</f>
        <v>-2343.0066666666662</v>
      </c>
      <c r="BF121" s="132">
        <f t="shared" ref="BF121" si="94">BF119-BF120</f>
        <v>1793.0533333333331</v>
      </c>
      <c r="BG121" s="132">
        <f t="shared" ref="BG121" si="95">BG119-BG120</f>
        <v>1549.39</v>
      </c>
      <c r="BH121" s="132">
        <f t="shared" ref="BH121" si="96">BH119-BH120</f>
        <v>123.4366666666665</v>
      </c>
      <c r="BI121" s="132">
        <f t="shared" ref="BI121" si="97">BI119-BI120</f>
        <v>1465.8799999999999</v>
      </c>
      <c r="BJ121" s="132">
        <f t="shared" ref="BJ121" si="98">BJ119-BJ120</f>
        <v>883.136666666667</v>
      </c>
      <c r="BK121" s="134">
        <f t="shared" ref="BK121" si="99">BK119-BK120</f>
        <v>-954.86333333333278</v>
      </c>
      <c r="BM121" s="309" t="s">
        <v>29</v>
      </c>
      <c r="BN121" s="310"/>
      <c r="BO121" s="310"/>
      <c r="BP121" s="311"/>
      <c r="BQ121" s="133">
        <f>BQ119-BQ120</f>
        <v>1290.896666666667</v>
      </c>
      <c r="BR121" s="132">
        <f t="shared" ref="BR121" si="100">BR119-BR120</f>
        <v>-3451.0566666666664</v>
      </c>
      <c r="BS121" s="132">
        <f t="shared" ref="BS121" si="101">BS119-BS120</f>
        <v>-356.86999999999989</v>
      </c>
      <c r="BT121" s="132">
        <f t="shared" ref="BT121" si="102">BT119-BT120</f>
        <v>-2343.0066666666662</v>
      </c>
      <c r="BU121" s="132">
        <f t="shared" ref="BU121" si="103">BU119-BU120</f>
        <v>1793.0533333333331</v>
      </c>
      <c r="BV121" s="132">
        <f t="shared" ref="BV121" si="104">BV119-BV120</f>
        <v>1549.39</v>
      </c>
      <c r="BW121" s="132">
        <f t="shared" ref="BW121" si="105">BW119-BW120</f>
        <v>123.4366666666665</v>
      </c>
      <c r="BX121" s="132">
        <f t="shared" ref="BX121" si="106">BX119-BX120</f>
        <v>1465.8800000000003</v>
      </c>
      <c r="BY121" s="132">
        <f t="shared" ref="BY121" si="107">BY119-BY120</f>
        <v>883.1400000000001</v>
      </c>
      <c r="BZ121" s="134">
        <f t="shared" ref="BZ121" si="108">BZ119-BZ120</f>
        <v>-954.86333333333278</v>
      </c>
      <c r="CB121" s="309" t="s">
        <v>29</v>
      </c>
      <c r="CC121" s="310"/>
      <c r="CD121" s="310"/>
      <c r="CE121" s="311"/>
      <c r="CF121" s="133">
        <f>CF119-CF120</f>
        <v>1290.896666666667</v>
      </c>
      <c r="CG121" s="132">
        <f t="shared" ref="CG121" si="109">CG119-CG120</f>
        <v>-3447.7633333333333</v>
      </c>
      <c r="CH121" s="132">
        <f t="shared" ref="CH121" si="110">CH119-CH120</f>
        <v>-359.61666666666679</v>
      </c>
      <c r="CI121" s="132">
        <f t="shared" ref="CI121" si="111">CI119-CI120</f>
        <v>-2343.6933333333327</v>
      </c>
      <c r="CJ121" s="132">
        <f t="shared" ref="CJ121" si="112">CJ119-CJ120</f>
        <v>1792.4066666666663</v>
      </c>
      <c r="CK121" s="132">
        <f t="shared" ref="CK121" si="113">CK119-CK120</f>
        <v>1549.5533333333335</v>
      </c>
      <c r="CL121" s="132">
        <f t="shared" ref="CL121" si="114">CL119-CL120</f>
        <v>123.91999999999962</v>
      </c>
      <c r="CM121" s="132">
        <f t="shared" ref="CM121" si="115">CM119-CM120</f>
        <v>1465.88</v>
      </c>
      <c r="CN121" s="132">
        <f t="shared" ref="CN121" si="116">CN119-CN120</f>
        <v>883.136666666667</v>
      </c>
      <c r="CO121" s="134">
        <f t="shared" ref="CO121" si="117">CO119-CO120</f>
        <v>-954.71999999999935</v>
      </c>
      <c r="CQ121" s="309" t="s">
        <v>29</v>
      </c>
      <c r="CR121" s="310"/>
      <c r="CS121" s="310"/>
      <c r="CT121" s="311"/>
      <c r="CU121" s="133">
        <f>CU119-CU120</f>
        <v>1290.896666666667</v>
      </c>
      <c r="CV121" s="132">
        <f t="shared" ref="CV121" si="118">CV119-CV120</f>
        <v>-3451.0566666666664</v>
      </c>
      <c r="CW121" s="132">
        <f t="shared" ref="CW121" si="119">CW119-CW120</f>
        <v>-356.86333333333278</v>
      </c>
      <c r="CX121" s="132">
        <f t="shared" ref="CX121" si="120">CX119-CX120</f>
        <v>-2343.0066666666662</v>
      </c>
      <c r="CY121" s="132">
        <f t="shared" ref="CY121" si="121">CY119-CY120</f>
        <v>1793.0533333333331</v>
      </c>
      <c r="CZ121" s="132">
        <f t="shared" ref="CZ121" si="122">CZ119-CZ120</f>
        <v>1549.39</v>
      </c>
      <c r="DA121" s="132">
        <f t="shared" ref="DA121" si="123">DA119-DA120</f>
        <v>123.4366666666665</v>
      </c>
      <c r="DB121" s="132">
        <f t="shared" ref="DB121" si="124">DB119-DB120</f>
        <v>1465.8766666666668</v>
      </c>
      <c r="DC121" s="132">
        <f t="shared" ref="DC121" si="125">DC119-DC120</f>
        <v>883.136666666667</v>
      </c>
      <c r="DD121" s="134">
        <f t="shared" ref="DD121" si="126">DD119-DD120</f>
        <v>-954.86333333333278</v>
      </c>
      <c r="DF121" s="309" t="s">
        <v>29</v>
      </c>
      <c r="DG121" s="310"/>
      <c r="DH121" s="310"/>
      <c r="DI121" s="311"/>
      <c r="DJ121" s="133">
        <f>DJ119-DJ120</f>
        <v>1290.896666666667</v>
      </c>
      <c r="DK121" s="132">
        <f t="shared" ref="DK121" si="127">DK119-DK120</f>
        <v>-3449.4533333333329</v>
      </c>
      <c r="DL121" s="132">
        <f t="shared" ref="DL121" si="128">DL119-DL120</f>
        <v>-358.47000000000025</v>
      </c>
      <c r="DM121" s="132">
        <f t="shared" ref="DM121" si="129">DM119-DM120</f>
        <v>-2343.0033333333331</v>
      </c>
      <c r="DN121" s="132">
        <f t="shared" ref="DN121" si="130">DN119-DN120</f>
        <v>1792.5699999999997</v>
      </c>
      <c r="DO121" s="132">
        <f t="shared" ref="DO121" si="131">DO119-DO120</f>
        <v>1549.39</v>
      </c>
      <c r="DP121" s="132">
        <f t="shared" ref="DP121" si="132">DP119-DP120</f>
        <v>123.92333333333318</v>
      </c>
      <c r="DQ121" s="132">
        <f t="shared" ref="DQ121" si="133">DQ119-DQ120</f>
        <v>1465.8766666666668</v>
      </c>
      <c r="DR121" s="132">
        <f t="shared" ref="DR121" si="134">DR119-DR120</f>
        <v>883.13333333333344</v>
      </c>
      <c r="DS121" s="134">
        <f t="shared" ref="DS121" si="135">DS119-DS120</f>
        <v>-954.86333333333278</v>
      </c>
    </row>
    <row r="123" spans="3:123" ht="15.75" thickBot="1"/>
    <row r="124" spans="3:123" ht="137.25" customHeight="1" thickBot="1">
      <c r="C124" s="260" t="s">
        <v>26</v>
      </c>
      <c r="E124" s="263"/>
      <c r="F124" s="264"/>
      <c r="G124" s="264"/>
      <c r="H124" s="265"/>
      <c r="I124" s="85" t="s">
        <v>2</v>
      </c>
      <c r="J124" s="31" t="s">
        <v>3</v>
      </c>
      <c r="K124" s="31" t="s">
        <v>4</v>
      </c>
      <c r="L124" s="31" t="s">
        <v>5</v>
      </c>
      <c r="M124" s="31" t="s">
        <v>6</v>
      </c>
      <c r="N124" s="31" t="s">
        <v>7</v>
      </c>
      <c r="O124" s="31" t="s">
        <v>8</v>
      </c>
      <c r="P124" s="31" t="s">
        <v>9</v>
      </c>
      <c r="Q124" s="31" t="s">
        <v>10</v>
      </c>
      <c r="R124" s="32" t="s">
        <v>11</v>
      </c>
      <c r="T124" s="263"/>
      <c r="U124" s="264"/>
      <c r="V124" s="264"/>
      <c r="W124" s="265"/>
      <c r="X124" s="85" t="s">
        <v>2</v>
      </c>
      <c r="Y124" s="31" t="s">
        <v>3</v>
      </c>
      <c r="Z124" s="31" t="s">
        <v>4</v>
      </c>
      <c r="AA124" s="31" t="s">
        <v>5</v>
      </c>
      <c r="AB124" s="31" t="s">
        <v>6</v>
      </c>
      <c r="AC124" s="31" t="s">
        <v>7</v>
      </c>
      <c r="AD124" s="31" t="s">
        <v>8</v>
      </c>
      <c r="AE124" s="31" t="s">
        <v>9</v>
      </c>
      <c r="AF124" s="31" t="s">
        <v>10</v>
      </c>
      <c r="AG124" s="32" t="s">
        <v>11</v>
      </c>
      <c r="AH124" s="80"/>
      <c r="AI124" s="170"/>
      <c r="AJ124" s="171"/>
      <c r="AK124" s="171"/>
      <c r="AL124" s="172"/>
      <c r="AM124" s="85" t="s">
        <v>2</v>
      </c>
      <c r="AN124" s="31" t="s">
        <v>3</v>
      </c>
      <c r="AO124" s="31" t="s">
        <v>4</v>
      </c>
      <c r="AP124" s="31" t="s">
        <v>5</v>
      </c>
      <c r="AQ124" s="31" t="s">
        <v>6</v>
      </c>
      <c r="AR124" s="31" t="s">
        <v>7</v>
      </c>
      <c r="AS124" s="31" t="s">
        <v>8</v>
      </c>
      <c r="AT124" s="31" t="s">
        <v>9</v>
      </c>
      <c r="AU124" s="31" t="s">
        <v>10</v>
      </c>
      <c r="AV124" s="32" t="s">
        <v>11</v>
      </c>
      <c r="AX124" s="263"/>
      <c r="AY124" s="264"/>
      <c r="AZ124" s="264"/>
      <c r="BA124" s="265"/>
      <c r="BB124" s="85" t="s">
        <v>2</v>
      </c>
      <c r="BC124" s="31" t="s">
        <v>3</v>
      </c>
      <c r="BD124" s="31" t="s">
        <v>4</v>
      </c>
      <c r="BE124" s="31" t="s">
        <v>5</v>
      </c>
      <c r="BF124" s="31" t="s">
        <v>6</v>
      </c>
      <c r="BG124" s="31" t="s">
        <v>7</v>
      </c>
      <c r="BH124" s="31" t="s">
        <v>8</v>
      </c>
      <c r="BI124" s="31" t="s">
        <v>9</v>
      </c>
      <c r="BJ124" s="31" t="s">
        <v>10</v>
      </c>
      <c r="BK124" s="32" t="s">
        <v>11</v>
      </c>
      <c r="BM124" s="263"/>
      <c r="BN124" s="264"/>
      <c r="BO124" s="264"/>
      <c r="BP124" s="265"/>
      <c r="BQ124" s="85" t="s">
        <v>2</v>
      </c>
      <c r="BR124" s="31" t="s">
        <v>3</v>
      </c>
      <c r="BS124" s="31" t="s">
        <v>4</v>
      </c>
      <c r="BT124" s="31" t="s">
        <v>5</v>
      </c>
      <c r="BU124" s="31" t="s">
        <v>6</v>
      </c>
      <c r="BV124" s="31" t="s">
        <v>7</v>
      </c>
      <c r="BW124" s="31" t="s">
        <v>8</v>
      </c>
      <c r="BX124" s="31" t="s">
        <v>9</v>
      </c>
      <c r="BY124" s="31" t="s">
        <v>10</v>
      </c>
      <c r="BZ124" s="32" t="s">
        <v>11</v>
      </c>
      <c r="CB124" s="263"/>
      <c r="CC124" s="264"/>
      <c r="CD124" s="264"/>
      <c r="CE124" s="265"/>
      <c r="CF124" s="85" t="s">
        <v>2</v>
      </c>
      <c r="CG124" s="31" t="s">
        <v>3</v>
      </c>
      <c r="CH124" s="31" t="s">
        <v>4</v>
      </c>
      <c r="CI124" s="31" t="s">
        <v>5</v>
      </c>
      <c r="CJ124" s="31" t="s">
        <v>6</v>
      </c>
      <c r="CK124" s="31" t="s">
        <v>7</v>
      </c>
      <c r="CL124" s="31" t="s">
        <v>8</v>
      </c>
      <c r="CM124" s="31" t="s">
        <v>9</v>
      </c>
      <c r="CN124" s="31" t="s">
        <v>10</v>
      </c>
      <c r="CO124" s="32" t="s">
        <v>11</v>
      </c>
      <c r="CQ124" s="263"/>
      <c r="CR124" s="264"/>
      <c r="CS124" s="264"/>
      <c r="CT124" s="265"/>
      <c r="CU124" s="85" t="s">
        <v>2</v>
      </c>
      <c r="CV124" s="31" t="s">
        <v>3</v>
      </c>
      <c r="CW124" s="31" t="s">
        <v>4</v>
      </c>
      <c r="CX124" s="31" t="s">
        <v>5</v>
      </c>
      <c r="CY124" s="31" t="s">
        <v>6</v>
      </c>
      <c r="CZ124" s="31" t="s">
        <v>7</v>
      </c>
      <c r="DA124" s="31" t="s">
        <v>8</v>
      </c>
      <c r="DB124" s="31" t="s">
        <v>9</v>
      </c>
      <c r="DC124" s="31" t="s">
        <v>10</v>
      </c>
      <c r="DD124" s="32" t="s">
        <v>11</v>
      </c>
      <c r="DF124" s="263"/>
      <c r="DG124" s="264"/>
      <c r="DH124" s="264"/>
      <c r="DI124" s="265"/>
      <c r="DJ124" s="85" t="s">
        <v>2</v>
      </c>
      <c r="DK124" s="31" t="s">
        <v>3</v>
      </c>
      <c r="DL124" s="31" t="s">
        <v>4</v>
      </c>
      <c r="DM124" s="31" t="s">
        <v>5</v>
      </c>
      <c r="DN124" s="31" t="s">
        <v>6</v>
      </c>
      <c r="DO124" s="31" t="s">
        <v>7</v>
      </c>
      <c r="DP124" s="31" t="s">
        <v>8</v>
      </c>
      <c r="DQ124" s="31" t="s">
        <v>9</v>
      </c>
      <c r="DR124" s="31" t="s">
        <v>10</v>
      </c>
      <c r="DS124" s="32" t="s">
        <v>11</v>
      </c>
    </row>
    <row r="125" spans="3:123" ht="15.75" thickBot="1">
      <c r="C125" s="261"/>
      <c r="E125" s="245"/>
      <c r="F125" s="246"/>
      <c r="G125" s="246"/>
      <c r="H125" s="247"/>
      <c r="I125" s="86">
        <v>0</v>
      </c>
      <c r="J125" s="82">
        <v>1</v>
      </c>
      <c r="K125" s="82">
        <v>2</v>
      </c>
      <c r="L125" s="82">
        <v>3</v>
      </c>
      <c r="M125" s="82">
        <v>4</v>
      </c>
      <c r="N125" s="82">
        <v>5</v>
      </c>
      <c r="O125" s="82">
        <v>6</v>
      </c>
      <c r="P125" s="82">
        <v>7</v>
      </c>
      <c r="Q125" s="82">
        <v>8</v>
      </c>
      <c r="R125" s="83">
        <v>9</v>
      </c>
      <c r="T125" s="245"/>
      <c r="U125" s="246"/>
      <c r="V125" s="246"/>
      <c r="W125" s="247"/>
      <c r="X125" s="86">
        <v>0</v>
      </c>
      <c r="Y125" s="82">
        <v>1</v>
      </c>
      <c r="Z125" s="82">
        <v>2</v>
      </c>
      <c r="AA125" s="82">
        <v>3</v>
      </c>
      <c r="AB125" s="82">
        <v>4</v>
      </c>
      <c r="AC125" s="82">
        <v>5</v>
      </c>
      <c r="AD125" s="82">
        <v>6</v>
      </c>
      <c r="AE125" s="82">
        <v>7</v>
      </c>
      <c r="AF125" s="82">
        <v>8</v>
      </c>
      <c r="AG125" s="83">
        <v>9</v>
      </c>
      <c r="AH125" s="55"/>
      <c r="AI125" s="173"/>
      <c r="AJ125" s="174"/>
      <c r="AK125" s="174"/>
      <c r="AL125" s="175"/>
      <c r="AM125" s="86">
        <v>0</v>
      </c>
      <c r="AN125" s="82">
        <v>1</v>
      </c>
      <c r="AO125" s="82">
        <v>2</v>
      </c>
      <c r="AP125" s="82">
        <v>3</v>
      </c>
      <c r="AQ125" s="82">
        <v>4</v>
      </c>
      <c r="AR125" s="82">
        <v>5</v>
      </c>
      <c r="AS125" s="82">
        <v>6</v>
      </c>
      <c r="AT125" s="82">
        <v>7</v>
      </c>
      <c r="AU125" s="82">
        <v>8</v>
      </c>
      <c r="AV125" s="83">
        <v>9</v>
      </c>
      <c r="AX125" s="245"/>
      <c r="AY125" s="246"/>
      <c r="AZ125" s="246"/>
      <c r="BA125" s="247"/>
      <c r="BB125" s="86">
        <v>0</v>
      </c>
      <c r="BC125" s="82">
        <v>1</v>
      </c>
      <c r="BD125" s="82">
        <v>2</v>
      </c>
      <c r="BE125" s="82">
        <v>3</v>
      </c>
      <c r="BF125" s="82">
        <v>4</v>
      </c>
      <c r="BG125" s="82">
        <v>5</v>
      </c>
      <c r="BH125" s="82">
        <v>6</v>
      </c>
      <c r="BI125" s="82">
        <v>7</v>
      </c>
      <c r="BJ125" s="82">
        <v>8</v>
      </c>
      <c r="BK125" s="83">
        <v>9</v>
      </c>
      <c r="BM125" s="245"/>
      <c r="BN125" s="246"/>
      <c r="BO125" s="246"/>
      <c r="BP125" s="247"/>
      <c r="BQ125" s="86">
        <v>0</v>
      </c>
      <c r="BR125" s="82">
        <v>1</v>
      </c>
      <c r="BS125" s="82">
        <v>2</v>
      </c>
      <c r="BT125" s="82">
        <v>3</v>
      </c>
      <c r="BU125" s="82">
        <v>4</v>
      </c>
      <c r="BV125" s="82">
        <v>5</v>
      </c>
      <c r="BW125" s="82">
        <v>6</v>
      </c>
      <c r="BX125" s="82">
        <v>7</v>
      </c>
      <c r="BY125" s="82">
        <v>8</v>
      </c>
      <c r="BZ125" s="83">
        <v>9</v>
      </c>
      <c r="CB125" s="245"/>
      <c r="CC125" s="246"/>
      <c r="CD125" s="246"/>
      <c r="CE125" s="247"/>
      <c r="CF125" s="86">
        <v>0</v>
      </c>
      <c r="CG125" s="82">
        <v>1</v>
      </c>
      <c r="CH125" s="82">
        <v>2</v>
      </c>
      <c r="CI125" s="82">
        <v>3</v>
      </c>
      <c r="CJ125" s="82">
        <v>4</v>
      </c>
      <c r="CK125" s="82">
        <v>5</v>
      </c>
      <c r="CL125" s="82">
        <v>6</v>
      </c>
      <c r="CM125" s="82">
        <v>7</v>
      </c>
      <c r="CN125" s="82">
        <v>8</v>
      </c>
      <c r="CO125" s="83">
        <v>9</v>
      </c>
      <c r="CQ125" s="245"/>
      <c r="CR125" s="246"/>
      <c r="CS125" s="246"/>
      <c r="CT125" s="247"/>
      <c r="CU125" s="86">
        <v>0</v>
      </c>
      <c r="CV125" s="82">
        <v>1</v>
      </c>
      <c r="CW125" s="82">
        <v>2</v>
      </c>
      <c r="CX125" s="82">
        <v>3</v>
      </c>
      <c r="CY125" s="82">
        <v>4</v>
      </c>
      <c r="CZ125" s="82">
        <v>5</v>
      </c>
      <c r="DA125" s="82">
        <v>6</v>
      </c>
      <c r="DB125" s="82">
        <v>7</v>
      </c>
      <c r="DC125" s="82">
        <v>8</v>
      </c>
      <c r="DD125" s="83">
        <v>9</v>
      </c>
      <c r="DF125" s="245"/>
      <c r="DG125" s="246"/>
      <c r="DH125" s="246"/>
      <c r="DI125" s="247"/>
      <c r="DJ125" s="86">
        <v>0</v>
      </c>
      <c r="DK125" s="82">
        <v>1</v>
      </c>
      <c r="DL125" s="82">
        <v>2</v>
      </c>
      <c r="DM125" s="82">
        <v>3</v>
      </c>
      <c r="DN125" s="82">
        <v>4</v>
      </c>
      <c r="DO125" s="82">
        <v>5</v>
      </c>
      <c r="DP125" s="82">
        <v>6</v>
      </c>
      <c r="DQ125" s="82">
        <v>7</v>
      </c>
      <c r="DR125" s="82">
        <v>8</v>
      </c>
      <c r="DS125" s="83">
        <v>9</v>
      </c>
    </row>
    <row r="126" spans="3:123" ht="15.75" thickBot="1">
      <c r="C126" s="261"/>
      <c r="E126" s="266" t="s">
        <v>42</v>
      </c>
      <c r="F126" s="267"/>
      <c r="G126" s="267"/>
      <c r="H126" s="268"/>
      <c r="I126" s="140">
        <f>SUM(I103:R103)</f>
        <v>2260.9900000000002</v>
      </c>
      <c r="J126" s="141">
        <f>SUM(I104:R104)</f>
        <v>2260.9900000000002</v>
      </c>
      <c r="K126" s="141">
        <f>SUM(I105:R105)</f>
        <v>2261.0033333333331</v>
      </c>
      <c r="L126" s="141">
        <f>SUM(I106:R106)</f>
        <v>2260.9966666666664</v>
      </c>
      <c r="M126" s="141">
        <f>SUM(I107:R107)</f>
        <v>2260.9933333333333</v>
      </c>
      <c r="N126" s="141">
        <f>SUM(I108:R108)</f>
        <v>2260.9966666666669</v>
      </c>
      <c r="O126" s="141">
        <f>SUM(I109:R109)</f>
        <v>2261.0033333333331</v>
      </c>
      <c r="P126" s="141">
        <f>SUM(I110:R110)</f>
        <v>2261</v>
      </c>
      <c r="Q126" s="141">
        <f>SUM(I111:R111)</f>
        <v>2261</v>
      </c>
      <c r="R126" s="142">
        <f>SUM(I112:R112)</f>
        <v>2261.02</v>
      </c>
      <c r="T126" s="266" t="s">
        <v>42</v>
      </c>
      <c r="U126" s="267"/>
      <c r="V126" s="267"/>
      <c r="W126" s="268"/>
      <c r="X126" s="140">
        <f>SUM(X103:AG103)</f>
        <v>2260.9866666666662</v>
      </c>
      <c r="Y126" s="141">
        <f>SUM(X104:AG104)</f>
        <v>2261.0000000000005</v>
      </c>
      <c r="Z126" s="141">
        <f>SUM(X105:AG105)</f>
        <v>2260.9966666666669</v>
      </c>
      <c r="AA126" s="141">
        <f>SUM(X106:AG106)</f>
        <v>2261.0066666666671</v>
      </c>
      <c r="AB126" s="141">
        <f>SUM(X107:AG107)</f>
        <v>2261.0266666666671</v>
      </c>
      <c r="AC126" s="141">
        <f>SUM(X108:AG108)</f>
        <v>2260.9799999999996</v>
      </c>
      <c r="AD126" s="141">
        <f>SUM(X109:AG109)</f>
        <v>2261.0166666666669</v>
      </c>
      <c r="AE126" s="141">
        <f>SUM(X110:AG110)</f>
        <v>2260.9933333333333</v>
      </c>
      <c r="AF126" s="141">
        <f>SUM(X111:AG111)</f>
        <v>2260.9966666666669</v>
      </c>
      <c r="AG126" s="142">
        <f>SUM(X112:AG112)</f>
        <v>2261.0299999999997</v>
      </c>
      <c r="AH126" s="55"/>
      <c r="AI126" s="266" t="s">
        <v>42</v>
      </c>
      <c r="AJ126" s="267"/>
      <c r="AK126" s="267"/>
      <c r="AL126" s="268"/>
      <c r="AM126" s="140">
        <f>SUM(AM103:AV103)</f>
        <v>2260.9900000000002</v>
      </c>
      <c r="AN126" s="141">
        <f>SUM(AM104:AV104)</f>
        <v>2261.0066666666671</v>
      </c>
      <c r="AO126" s="141">
        <f>SUM(AM105:AV105)</f>
        <v>2261</v>
      </c>
      <c r="AP126" s="141">
        <f>SUM(AM106:AV106)</f>
        <v>2260.9966666666669</v>
      </c>
      <c r="AQ126" s="141">
        <f>SUM(AM107:AV107)</f>
        <v>2260.9966666666664</v>
      </c>
      <c r="AR126" s="141">
        <f>SUM(AM108:AV108)</f>
        <v>2260.9966666666669</v>
      </c>
      <c r="AS126" s="141">
        <f>SUM(AM109:AV109)</f>
        <v>2261.0133333333333</v>
      </c>
      <c r="AT126" s="141">
        <f>SUM(AM110:AV110)</f>
        <v>2261</v>
      </c>
      <c r="AU126" s="141">
        <f>SUM(AM111:AV111)</f>
        <v>2261</v>
      </c>
      <c r="AV126" s="142">
        <f>SUM(AM112:AV112)</f>
        <v>2261.0100000000002</v>
      </c>
      <c r="AX126" s="266" t="s">
        <v>42</v>
      </c>
      <c r="AY126" s="267"/>
      <c r="AZ126" s="267"/>
      <c r="BA126" s="268"/>
      <c r="BB126" s="140">
        <f>SUM(BB103:BK103)</f>
        <v>2260.9900000000002</v>
      </c>
      <c r="BC126" s="141">
        <f>SUM(BB104:BK104)</f>
        <v>2261.0066666666671</v>
      </c>
      <c r="BD126" s="141">
        <f>SUM(BB105:BK105)</f>
        <v>2261</v>
      </c>
      <c r="BE126" s="141">
        <f>SUM(BB106:BK106)</f>
        <v>2260.9966666666669</v>
      </c>
      <c r="BF126" s="141">
        <f>SUM(BB107:BK107)</f>
        <v>2260.9966666666664</v>
      </c>
      <c r="BG126" s="141">
        <f>SUM(BB108:BK108)</f>
        <v>2260.9966666666669</v>
      </c>
      <c r="BH126" s="141">
        <f>SUM(BB109:BK109)</f>
        <v>2261.0133333333333</v>
      </c>
      <c r="BI126" s="141">
        <f>SUM(BB110:BK110)</f>
        <v>2261</v>
      </c>
      <c r="BJ126" s="141">
        <f>SUM(BB111:BK111)</f>
        <v>2261</v>
      </c>
      <c r="BK126" s="142">
        <f>SUM(BB112:BK112)</f>
        <v>2261.0100000000002</v>
      </c>
      <c r="BM126" s="266" t="s">
        <v>42</v>
      </c>
      <c r="BN126" s="267"/>
      <c r="BO126" s="267"/>
      <c r="BP126" s="268"/>
      <c r="BQ126" s="140">
        <f>SUM(BQ103:BZ103)</f>
        <v>2260.9900000000002</v>
      </c>
      <c r="BR126" s="141">
        <f>SUM(BQ104:BZ104)</f>
        <v>2261.0066666666671</v>
      </c>
      <c r="BS126" s="141">
        <f>SUM(BQ105:BZ105)</f>
        <v>2261</v>
      </c>
      <c r="BT126" s="141">
        <f>SUM(BQ106:BZ106)</f>
        <v>2260.9966666666669</v>
      </c>
      <c r="BU126" s="141">
        <f>SUM(BQ107:BZ107)</f>
        <v>2260.9966666666664</v>
      </c>
      <c r="BV126" s="141">
        <f>SUM(BQ108:BZ108)</f>
        <v>2260.9966666666669</v>
      </c>
      <c r="BW126" s="141">
        <f>SUM(BQ109:BZ109)</f>
        <v>2261.0133333333333</v>
      </c>
      <c r="BX126" s="141">
        <f>SUM(BQ110:BZ110)</f>
        <v>2261.0000000000005</v>
      </c>
      <c r="BY126" s="141">
        <f>SUM(BQ111:BZ111)</f>
        <v>2261</v>
      </c>
      <c r="BZ126" s="142">
        <f>SUM(BQ112:BZ112)</f>
        <v>2261.0100000000002</v>
      </c>
      <c r="CB126" s="266" t="s">
        <v>42</v>
      </c>
      <c r="CC126" s="267"/>
      <c r="CD126" s="267"/>
      <c r="CE126" s="268"/>
      <c r="CF126" s="140">
        <f>SUM(CF103:CO103)</f>
        <v>2260.9900000000002</v>
      </c>
      <c r="CG126" s="141">
        <f>SUM(CF104:CO104)</f>
        <v>2261.0066666666671</v>
      </c>
      <c r="CH126" s="141">
        <f>SUM(CF105:CO105)</f>
        <v>2261</v>
      </c>
      <c r="CI126" s="141">
        <f>SUM(CF106:CO106)</f>
        <v>2261</v>
      </c>
      <c r="CJ126" s="141">
        <f>SUM(CF107:CO107)</f>
        <v>2260.9999999999995</v>
      </c>
      <c r="CK126" s="141">
        <f>SUM(CF108:CO108)</f>
        <v>2260.9966666666669</v>
      </c>
      <c r="CL126" s="141">
        <f>SUM(CF109:CO109)</f>
        <v>2261.0133333333333</v>
      </c>
      <c r="CM126" s="141">
        <f>SUM(CF110:CO110)</f>
        <v>2260.9966666666669</v>
      </c>
      <c r="CN126" s="141">
        <f>SUM(CF111:CO111)</f>
        <v>2261</v>
      </c>
      <c r="CO126" s="142">
        <f>SUM(CF112:CO112)</f>
        <v>2261.0100000000002</v>
      </c>
      <c r="CQ126" s="266" t="s">
        <v>42</v>
      </c>
      <c r="CR126" s="267"/>
      <c r="CS126" s="267"/>
      <c r="CT126" s="268"/>
      <c r="CU126" s="140">
        <f>SUM(CU103:DD103)</f>
        <v>2260.9900000000002</v>
      </c>
      <c r="CV126" s="141">
        <f>SUM(CU104:DD104)</f>
        <v>2261.0066666666671</v>
      </c>
      <c r="CW126" s="141">
        <f>SUM(CU105:DD105)</f>
        <v>2261</v>
      </c>
      <c r="CX126" s="141">
        <f>SUM(CU106:DD106)</f>
        <v>2260.9966666666669</v>
      </c>
      <c r="CY126" s="141">
        <f>SUM(CU107:DD107)</f>
        <v>2260.9966666666664</v>
      </c>
      <c r="CZ126" s="141">
        <f>SUM(CU108:DD108)</f>
        <v>2260.9966666666669</v>
      </c>
      <c r="DA126" s="141">
        <f>SUM(CU109:DD109)</f>
        <v>2261.0133333333333</v>
      </c>
      <c r="DB126" s="141">
        <f>SUM(CU110:DD110)</f>
        <v>2260.9966666666669</v>
      </c>
      <c r="DC126" s="141">
        <f>SUM(CU111:DD111)</f>
        <v>2261</v>
      </c>
      <c r="DD126" s="142">
        <f>SUM(CU112:DD112)</f>
        <v>2261.0100000000002</v>
      </c>
      <c r="DF126" s="266" t="s">
        <v>42</v>
      </c>
      <c r="DG126" s="267"/>
      <c r="DH126" s="267"/>
      <c r="DI126" s="268"/>
      <c r="DJ126" s="140">
        <f>SUM(DJ103:DS103)</f>
        <v>2260.9900000000002</v>
      </c>
      <c r="DK126" s="141">
        <f>SUM(DJ104:DS104)</f>
        <v>2261.0066666666671</v>
      </c>
      <c r="DL126" s="141">
        <f>SUM(DJ105:DS105)</f>
        <v>2261</v>
      </c>
      <c r="DM126" s="141">
        <f>SUM(DJ106:DS106)</f>
        <v>2261</v>
      </c>
      <c r="DN126" s="141">
        <f>SUM(DJ107:DS107)</f>
        <v>2261.0033333333331</v>
      </c>
      <c r="DO126" s="141">
        <f>SUM(DJ108:DS108)</f>
        <v>2260.9966666666669</v>
      </c>
      <c r="DP126" s="141">
        <f>SUM(DJ109:DS109)</f>
        <v>2261.0133333333333</v>
      </c>
      <c r="DQ126" s="141">
        <f>SUM(DJ110:DS110)</f>
        <v>2260.9966666666669</v>
      </c>
      <c r="DR126" s="141">
        <f>SUM(DJ111:DS111)</f>
        <v>2261</v>
      </c>
      <c r="DS126" s="142">
        <f>SUM(DJ112:DS112)</f>
        <v>2261.0100000000002</v>
      </c>
    </row>
    <row r="127" spans="3:123" ht="20.100000000000001" customHeight="1" thickBot="1">
      <c r="C127" s="261"/>
      <c r="E127" s="315" t="s">
        <v>43</v>
      </c>
      <c r="F127" s="316"/>
      <c r="G127" s="316"/>
      <c r="H127" s="317"/>
      <c r="I127" s="143">
        <f>SUM(I103)</f>
        <v>919.78333333333319</v>
      </c>
      <c r="J127" s="144">
        <f>J104</f>
        <v>1307.71</v>
      </c>
      <c r="K127" s="144">
        <f>K105</f>
        <v>856.59999999999991</v>
      </c>
      <c r="L127" s="144">
        <f>L106</f>
        <v>1681.89</v>
      </c>
      <c r="M127" s="144">
        <f>M107</f>
        <v>110.76333333333334</v>
      </c>
      <c r="N127" s="144">
        <f>N108</f>
        <v>702.90666666666675</v>
      </c>
      <c r="O127" s="144">
        <f>O109</f>
        <v>1318.0233333333333</v>
      </c>
      <c r="P127" s="144">
        <f>P110</f>
        <v>790.00666666666666</v>
      </c>
      <c r="Q127" s="144">
        <f>Q111</f>
        <v>1062.9099999999999</v>
      </c>
      <c r="R127" s="145">
        <f>R112</f>
        <v>1396.08</v>
      </c>
      <c r="S127" s="90"/>
      <c r="T127" s="315" t="s">
        <v>43</v>
      </c>
      <c r="U127" s="316"/>
      <c r="V127" s="316"/>
      <c r="W127" s="317"/>
      <c r="X127" s="143">
        <f>SUM(X103)</f>
        <v>905.9366666666665</v>
      </c>
      <c r="Y127" s="144">
        <f>Y104</f>
        <v>1321.6833333333332</v>
      </c>
      <c r="Z127" s="144">
        <f>Z105</f>
        <v>908.56</v>
      </c>
      <c r="AA127" s="144">
        <f>AA106</f>
        <v>1689.6800000000003</v>
      </c>
      <c r="AB127" s="144">
        <f>AB107</f>
        <v>107.67000000000002</v>
      </c>
      <c r="AC127" s="144">
        <f>AC108</f>
        <v>693.67666666666673</v>
      </c>
      <c r="AD127" s="144">
        <f>AD109</f>
        <v>1315.3300000000002</v>
      </c>
      <c r="AE127" s="144">
        <f>AE110</f>
        <v>798.08333333333337</v>
      </c>
      <c r="AF127" s="144">
        <f>AF111</f>
        <v>1072.4766666666667</v>
      </c>
      <c r="AG127" s="145">
        <f>AG112</f>
        <v>1400.8666666666666</v>
      </c>
      <c r="AH127" s="107"/>
      <c r="AI127" s="315" t="s">
        <v>43</v>
      </c>
      <c r="AJ127" s="316"/>
      <c r="AK127" s="316"/>
      <c r="AL127" s="317"/>
      <c r="AM127" s="143">
        <f>SUM(AM103)</f>
        <v>822.88000000000011</v>
      </c>
      <c r="AN127" s="144">
        <f>AN104</f>
        <v>1406.5066666666669</v>
      </c>
      <c r="AO127" s="144">
        <f>AO105</f>
        <v>892.0533333333334</v>
      </c>
      <c r="AP127" s="144">
        <f>AP106</f>
        <v>1574.22</v>
      </c>
      <c r="AQ127" s="144">
        <f>AQ107</f>
        <v>290.53666666666669</v>
      </c>
      <c r="AR127" s="144">
        <f>AR108</f>
        <v>676.76</v>
      </c>
      <c r="AS127" s="144">
        <f>AS109</f>
        <v>1248.0400000000002</v>
      </c>
      <c r="AT127" s="144">
        <f>AT110</f>
        <v>695.79666666666662</v>
      </c>
      <c r="AU127" s="144">
        <f>AU111</f>
        <v>858.34333333333325</v>
      </c>
      <c r="AV127" s="145">
        <f>AV112</f>
        <v>1715.49</v>
      </c>
      <c r="AX127" s="315" t="s">
        <v>43</v>
      </c>
      <c r="AY127" s="316"/>
      <c r="AZ127" s="316"/>
      <c r="BA127" s="317"/>
      <c r="BB127" s="143">
        <f>SUM(BB103)</f>
        <v>822.88000000000011</v>
      </c>
      <c r="BC127" s="144">
        <f>BC104</f>
        <v>1406.5066666666669</v>
      </c>
      <c r="BD127" s="144">
        <f>BD105</f>
        <v>892.0533333333334</v>
      </c>
      <c r="BE127" s="144">
        <f>BE106</f>
        <v>1574.22</v>
      </c>
      <c r="BF127" s="144">
        <f>BF107</f>
        <v>290.53666666666669</v>
      </c>
      <c r="BG127" s="144">
        <f>BG108</f>
        <v>676.76</v>
      </c>
      <c r="BH127" s="144">
        <f>BH109</f>
        <v>1248.0400000000002</v>
      </c>
      <c r="BI127" s="144">
        <f>BI110</f>
        <v>695.80000000000007</v>
      </c>
      <c r="BJ127" s="144">
        <f>BJ111</f>
        <v>858.34333333333325</v>
      </c>
      <c r="BK127" s="145">
        <f>BK112</f>
        <v>1715.49</v>
      </c>
      <c r="BM127" s="315" t="s">
        <v>43</v>
      </c>
      <c r="BN127" s="316"/>
      <c r="BO127" s="316"/>
      <c r="BP127" s="317"/>
      <c r="BQ127" s="143">
        <f>SUM(BQ103)</f>
        <v>822.88000000000011</v>
      </c>
      <c r="BR127" s="144">
        <f>BR104</f>
        <v>1406.5066666666669</v>
      </c>
      <c r="BS127" s="144">
        <f>BS105</f>
        <v>892.0533333333334</v>
      </c>
      <c r="BT127" s="144">
        <f>BT106</f>
        <v>1574.22</v>
      </c>
      <c r="BU127" s="144">
        <f>BU107</f>
        <v>290.53666666666669</v>
      </c>
      <c r="BV127" s="144">
        <f>BV108</f>
        <v>676.76</v>
      </c>
      <c r="BW127" s="144">
        <f>BW109</f>
        <v>1248.0400000000002</v>
      </c>
      <c r="BX127" s="144">
        <f>BX110</f>
        <v>695.80000000000007</v>
      </c>
      <c r="BY127" s="144">
        <f>BY111</f>
        <v>858.34333333333325</v>
      </c>
      <c r="BZ127" s="145">
        <f>BZ112</f>
        <v>1715.49</v>
      </c>
      <c r="CB127" s="315" t="s">
        <v>43</v>
      </c>
      <c r="CC127" s="316"/>
      <c r="CD127" s="316"/>
      <c r="CE127" s="317"/>
      <c r="CF127" s="143">
        <f>SUM(CF103)</f>
        <v>822.88000000000011</v>
      </c>
      <c r="CG127" s="144">
        <f>CG104</f>
        <v>1406.5066666666669</v>
      </c>
      <c r="CH127" s="144">
        <f>CH105</f>
        <v>892.0533333333334</v>
      </c>
      <c r="CI127" s="144">
        <f>CI106</f>
        <v>1574.9099999999999</v>
      </c>
      <c r="CJ127" s="144">
        <f>CJ107</f>
        <v>291.18666666666667</v>
      </c>
      <c r="CK127" s="144">
        <f>CK108</f>
        <v>676.76</v>
      </c>
      <c r="CL127" s="144">
        <f>CL109</f>
        <v>1248.0400000000002</v>
      </c>
      <c r="CM127" s="144">
        <f>CM110</f>
        <v>695.79666666666662</v>
      </c>
      <c r="CN127" s="144">
        <f>CN111</f>
        <v>858.34333333333325</v>
      </c>
      <c r="CO127" s="145">
        <f>CO112</f>
        <v>1715.49</v>
      </c>
      <c r="CQ127" s="315" t="s">
        <v>43</v>
      </c>
      <c r="CR127" s="316"/>
      <c r="CS127" s="316"/>
      <c r="CT127" s="317"/>
      <c r="CU127" s="143">
        <f>SUM(CU103)</f>
        <v>822.88000000000011</v>
      </c>
      <c r="CV127" s="144">
        <f>CV104</f>
        <v>1406.5066666666669</v>
      </c>
      <c r="CW127" s="144">
        <f>CW105</f>
        <v>892.0533333333334</v>
      </c>
      <c r="CX127" s="144">
        <f>CX106</f>
        <v>1574.22</v>
      </c>
      <c r="CY127" s="144">
        <f>CY107</f>
        <v>290.53666666666669</v>
      </c>
      <c r="CZ127" s="144">
        <f>CZ108</f>
        <v>676.76</v>
      </c>
      <c r="DA127" s="144">
        <f>DA109</f>
        <v>1248.0400000000002</v>
      </c>
      <c r="DB127" s="144">
        <f>DB110</f>
        <v>695.80000000000007</v>
      </c>
      <c r="DC127" s="144">
        <f>DC111</f>
        <v>858.34333333333325</v>
      </c>
      <c r="DD127" s="145">
        <f>DD112</f>
        <v>1715.49</v>
      </c>
      <c r="DF127" s="315" t="s">
        <v>43</v>
      </c>
      <c r="DG127" s="316"/>
      <c r="DH127" s="316"/>
      <c r="DI127" s="317"/>
      <c r="DJ127" s="143">
        <f>SUM(DJ103)</f>
        <v>822.88000000000011</v>
      </c>
      <c r="DK127" s="144">
        <f>DK104</f>
        <v>1406.5066666666669</v>
      </c>
      <c r="DL127" s="144">
        <f>DL105</f>
        <v>892.0533333333334</v>
      </c>
      <c r="DM127" s="144">
        <f>DM106</f>
        <v>1574.22</v>
      </c>
      <c r="DN127" s="144">
        <f>DN107</f>
        <v>291.0266666666667</v>
      </c>
      <c r="DO127" s="144">
        <f>DO108</f>
        <v>676.76</v>
      </c>
      <c r="DP127" s="144">
        <f>DP109</f>
        <v>1248.0400000000002</v>
      </c>
      <c r="DQ127" s="144">
        <f>DQ110</f>
        <v>695.80000000000007</v>
      </c>
      <c r="DR127" s="144">
        <f>DR111</f>
        <v>858.34333333333325</v>
      </c>
      <c r="DS127" s="145">
        <f>DS112</f>
        <v>1715.49</v>
      </c>
    </row>
    <row r="128" spans="3:123" ht="20.100000000000001" customHeight="1" thickBot="1">
      <c r="C128" s="261"/>
      <c r="E128" s="315" t="s">
        <v>44</v>
      </c>
      <c r="F128" s="316"/>
      <c r="G128" s="316"/>
      <c r="H128" s="317"/>
      <c r="I128" s="143">
        <f>I126-I127</f>
        <v>1341.2066666666669</v>
      </c>
      <c r="J128" s="143">
        <f t="shared" ref="J128:R128" si="136">J126-J127</f>
        <v>953.2800000000002</v>
      </c>
      <c r="K128" s="143">
        <f t="shared" si="136"/>
        <v>1404.4033333333332</v>
      </c>
      <c r="L128" s="143">
        <f t="shared" si="136"/>
        <v>579.10666666666634</v>
      </c>
      <c r="M128" s="143">
        <f t="shared" si="136"/>
        <v>2150.23</v>
      </c>
      <c r="N128" s="143">
        <f t="shared" si="136"/>
        <v>1558.0900000000001</v>
      </c>
      <c r="O128" s="143">
        <f t="shared" si="136"/>
        <v>942.97999999999979</v>
      </c>
      <c r="P128" s="143">
        <f t="shared" si="136"/>
        <v>1470.9933333333333</v>
      </c>
      <c r="Q128" s="143">
        <f t="shared" si="136"/>
        <v>1198.0900000000001</v>
      </c>
      <c r="R128" s="146">
        <f t="shared" si="136"/>
        <v>864.94</v>
      </c>
      <c r="S128" s="90"/>
      <c r="T128" s="315" t="s">
        <v>44</v>
      </c>
      <c r="U128" s="316"/>
      <c r="V128" s="316"/>
      <c r="W128" s="317"/>
      <c r="X128" s="143">
        <f>X126-X127</f>
        <v>1355.0499999999997</v>
      </c>
      <c r="Y128" s="143">
        <f t="shared" ref="Y128" si="137">Y126-Y127</f>
        <v>939.31666666666729</v>
      </c>
      <c r="Z128" s="143">
        <f t="shared" ref="Z128" si="138">Z126-Z127</f>
        <v>1352.436666666667</v>
      </c>
      <c r="AA128" s="143">
        <f t="shared" ref="AA128" si="139">AA126-AA127</f>
        <v>571.32666666666682</v>
      </c>
      <c r="AB128" s="143">
        <f>AB126-AB127</f>
        <v>2153.356666666667</v>
      </c>
      <c r="AC128" s="143">
        <f t="shared" ref="AC128" si="140">AC126-AC127</f>
        <v>1567.3033333333328</v>
      </c>
      <c r="AD128" s="143">
        <f t="shared" ref="AD128" si="141">AD126-AD127</f>
        <v>945.68666666666672</v>
      </c>
      <c r="AE128" s="143">
        <f t="shared" ref="AE128" si="142">AE126-AE127</f>
        <v>1462.9099999999999</v>
      </c>
      <c r="AF128" s="143">
        <f t="shared" ref="AF128" si="143">AF126-AF127</f>
        <v>1188.5200000000002</v>
      </c>
      <c r="AG128" s="146">
        <f t="shared" ref="AG128" si="144">AG126-AG127</f>
        <v>860.16333333333318</v>
      </c>
      <c r="AH128" s="107"/>
      <c r="AI128" s="315" t="s">
        <v>44</v>
      </c>
      <c r="AJ128" s="316"/>
      <c r="AK128" s="316"/>
      <c r="AL128" s="317"/>
      <c r="AM128" s="143">
        <f>AM126-AM127</f>
        <v>1438.1100000000001</v>
      </c>
      <c r="AN128" s="143">
        <f t="shared" ref="AN128" si="145">AN126-AN127</f>
        <v>854.50000000000023</v>
      </c>
      <c r="AO128" s="143">
        <f t="shared" ref="AO128" si="146">AO126-AO127</f>
        <v>1368.9466666666667</v>
      </c>
      <c r="AP128" s="143">
        <f t="shared" ref="AP128" si="147">AP126-AP127</f>
        <v>686.77666666666687</v>
      </c>
      <c r="AQ128" s="143">
        <f t="shared" ref="AQ128" si="148">AQ126-AQ127</f>
        <v>1970.4599999999998</v>
      </c>
      <c r="AR128" s="143">
        <f t="shared" ref="AR128" si="149">AR126-AR127</f>
        <v>1584.2366666666669</v>
      </c>
      <c r="AS128" s="143">
        <f t="shared" ref="AS128" si="150">AS126-AS127</f>
        <v>1012.9733333333331</v>
      </c>
      <c r="AT128" s="143">
        <f t="shared" ref="AT128" si="151">AT126-AT127</f>
        <v>1565.2033333333334</v>
      </c>
      <c r="AU128" s="143">
        <f t="shared" ref="AU128" si="152">AU126-AU127</f>
        <v>1402.6566666666668</v>
      </c>
      <c r="AV128" s="146">
        <f t="shared" ref="AV128" si="153">AV126-AV127</f>
        <v>545.52000000000021</v>
      </c>
      <c r="AX128" s="315" t="s">
        <v>44</v>
      </c>
      <c r="AY128" s="316"/>
      <c r="AZ128" s="316"/>
      <c r="BA128" s="317"/>
      <c r="BB128" s="143">
        <f>BB126-BB127</f>
        <v>1438.1100000000001</v>
      </c>
      <c r="BC128" s="143">
        <f t="shared" ref="BC128" si="154">BC126-BC127</f>
        <v>854.50000000000023</v>
      </c>
      <c r="BD128" s="143">
        <f t="shared" ref="BD128" si="155">BD126-BD127</f>
        <v>1368.9466666666667</v>
      </c>
      <c r="BE128" s="143">
        <f t="shared" ref="BE128" si="156">BE126-BE127</f>
        <v>686.77666666666687</v>
      </c>
      <c r="BF128" s="143">
        <f t="shared" ref="BF128" si="157">BF126-BF127</f>
        <v>1970.4599999999998</v>
      </c>
      <c r="BG128" s="143">
        <f t="shared" ref="BG128" si="158">BG126-BG127</f>
        <v>1584.2366666666669</v>
      </c>
      <c r="BH128" s="143">
        <f t="shared" ref="BH128" si="159">BH126-BH127</f>
        <v>1012.9733333333331</v>
      </c>
      <c r="BI128" s="143">
        <f t="shared" ref="BI128" si="160">BI126-BI127</f>
        <v>1565.1999999999998</v>
      </c>
      <c r="BJ128" s="143">
        <f t="shared" ref="BJ128" si="161">BJ126-BJ127</f>
        <v>1402.6566666666668</v>
      </c>
      <c r="BK128" s="146">
        <f t="shared" ref="BK128" si="162">BK126-BK127</f>
        <v>545.52000000000021</v>
      </c>
      <c r="BM128" s="315" t="s">
        <v>44</v>
      </c>
      <c r="BN128" s="316"/>
      <c r="BO128" s="316"/>
      <c r="BP128" s="317"/>
      <c r="BQ128" s="143">
        <f>BQ126-BQ127</f>
        <v>1438.1100000000001</v>
      </c>
      <c r="BR128" s="143">
        <f t="shared" ref="BR128" si="163">BR126-BR127</f>
        <v>854.50000000000023</v>
      </c>
      <c r="BS128" s="143">
        <f t="shared" ref="BS128" si="164">BS126-BS127</f>
        <v>1368.9466666666667</v>
      </c>
      <c r="BT128" s="143">
        <f t="shared" ref="BT128" si="165">BT126-BT127</f>
        <v>686.77666666666687</v>
      </c>
      <c r="BU128" s="143">
        <f t="shared" ref="BU128" si="166">BU126-BU127</f>
        <v>1970.4599999999998</v>
      </c>
      <c r="BV128" s="143">
        <f t="shared" ref="BV128" si="167">BV126-BV127</f>
        <v>1584.2366666666669</v>
      </c>
      <c r="BW128" s="143">
        <f t="shared" ref="BW128" si="168">BW126-BW127</f>
        <v>1012.9733333333331</v>
      </c>
      <c r="BX128" s="143">
        <f t="shared" ref="BX128" si="169">BX126-BX127</f>
        <v>1565.2000000000003</v>
      </c>
      <c r="BY128" s="143">
        <f t="shared" ref="BY128" si="170">BY126-BY127</f>
        <v>1402.6566666666668</v>
      </c>
      <c r="BZ128" s="146">
        <f t="shared" ref="BZ128" si="171">BZ126-BZ127</f>
        <v>545.52000000000021</v>
      </c>
      <c r="CB128" s="315" t="s">
        <v>44</v>
      </c>
      <c r="CC128" s="316"/>
      <c r="CD128" s="316"/>
      <c r="CE128" s="317"/>
      <c r="CF128" s="143">
        <f>CF126-CF127</f>
        <v>1438.1100000000001</v>
      </c>
      <c r="CG128" s="143">
        <f t="shared" ref="CG128" si="172">CG126-CG127</f>
        <v>854.50000000000023</v>
      </c>
      <c r="CH128" s="143">
        <f t="shared" ref="CH128" si="173">CH126-CH127</f>
        <v>1368.9466666666667</v>
      </c>
      <c r="CI128" s="143">
        <f t="shared" ref="CI128" si="174">CI126-CI127</f>
        <v>686.09000000000015</v>
      </c>
      <c r="CJ128" s="143">
        <f t="shared" ref="CJ128" si="175">CJ126-CJ127</f>
        <v>1969.8133333333328</v>
      </c>
      <c r="CK128" s="143">
        <f t="shared" ref="CK128" si="176">CK126-CK127</f>
        <v>1584.2366666666669</v>
      </c>
      <c r="CL128" s="143">
        <f t="shared" ref="CL128" si="177">CL126-CL127</f>
        <v>1012.9733333333331</v>
      </c>
      <c r="CM128" s="143">
        <f t="shared" ref="CM128" si="178">CM126-CM127</f>
        <v>1565.2000000000003</v>
      </c>
      <c r="CN128" s="143">
        <f t="shared" ref="CN128" si="179">CN126-CN127</f>
        <v>1402.6566666666668</v>
      </c>
      <c r="CO128" s="146">
        <f t="shared" ref="CO128" si="180">CO126-CO127</f>
        <v>545.52000000000021</v>
      </c>
      <c r="CQ128" s="315" t="s">
        <v>44</v>
      </c>
      <c r="CR128" s="316"/>
      <c r="CS128" s="316"/>
      <c r="CT128" s="317"/>
      <c r="CU128" s="143">
        <f>CU126-CU127</f>
        <v>1438.1100000000001</v>
      </c>
      <c r="CV128" s="143">
        <f t="shared" ref="CV128" si="181">CV126-CV127</f>
        <v>854.50000000000023</v>
      </c>
      <c r="CW128" s="143">
        <f t="shared" ref="CW128" si="182">CW126-CW127</f>
        <v>1368.9466666666667</v>
      </c>
      <c r="CX128" s="143">
        <f t="shared" ref="CX128" si="183">CX126-CX127</f>
        <v>686.77666666666687</v>
      </c>
      <c r="CY128" s="143">
        <f t="shared" ref="CY128" si="184">CY126-CY127</f>
        <v>1970.4599999999998</v>
      </c>
      <c r="CZ128" s="143">
        <f t="shared" ref="CZ128" si="185">CZ126-CZ127</f>
        <v>1584.2366666666669</v>
      </c>
      <c r="DA128" s="143">
        <f t="shared" ref="DA128" si="186">DA126-DA127</f>
        <v>1012.9733333333331</v>
      </c>
      <c r="DB128" s="143">
        <f t="shared" ref="DB128" si="187">DB126-DB127</f>
        <v>1565.1966666666667</v>
      </c>
      <c r="DC128" s="143">
        <f t="shared" ref="DC128" si="188">DC126-DC127</f>
        <v>1402.6566666666668</v>
      </c>
      <c r="DD128" s="146">
        <f t="shared" ref="DD128" si="189">DD126-DD127</f>
        <v>545.52000000000021</v>
      </c>
      <c r="DF128" s="315" t="s">
        <v>44</v>
      </c>
      <c r="DG128" s="316"/>
      <c r="DH128" s="316"/>
      <c r="DI128" s="317"/>
      <c r="DJ128" s="143">
        <f>DJ126-DJ127</f>
        <v>1438.1100000000001</v>
      </c>
      <c r="DK128" s="143">
        <f t="shared" ref="DK128" si="190">DK126-DK127</f>
        <v>854.50000000000023</v>
      </c>
      <c r="DL128" s="143">
        <f t="shared" ref="DL128" si="191">DL126-DL127</f>
        <v>1368.9466666666667</v>
      </c>
      <c r="DM128" s="143">
        <f t="shared" ref="DM128" si="192">DM126-DM127</f>
        <v>686.78</v>
      </c>
      <c r="DN128" s="143">
        <f t="shared" ref="DN128" si="193">DN126-DN127</f>
        <v>1969.9766666666665</v>
      </c>
      <c r="DO128" s="143">
        <f t="shared" ref="DO128" si="194">DO126-DO127</f>
        <v>1584.2366666666669</v>
      </c>
      <c r="DP128" s="143">
        <f t="shared" ref="DP128" si="195">DP126-DP127</f>
        <v>1012.9733333333331</v>
      </c>
      <c r="DQ128" s="143">
        <f t="shared" ref="DQ128" si="196">DQ126-DQ127</f>
        <v>1565.1966666666667</v>
      </c>
      <c r="DR128" s="143">
        <f t="shared" ref="DR128" si="197">DR126-DR127</f>
        <v>1402.6566666666668</v>
      </c>
      <c r="DS128" s="146">
        <f t="shared" ref="DS128" si="198">DS126-DS127</f>
        <v>545.52000000000021</v>
      </c>
    </row>
    <row r="129" spans="3:123" s="46" customFormat="1" ht="20.100000000000001" customHeight="1" thickBot="1">
      <c r="C129" s="262"/>
      <c r="E129" s="312" t="s">
        <v>45</v>
      </c>
      <c r="F129" s="313"/>
      <c r="G129" s="313"/>
      <c r="H129" s="314"/>
      <c r="I129" s="147">
        <f>I127/I126*100</f>
        <v>40.680557336977749</v>
      </c>
      <c r="J129" s="147">
        <f t="shared" ref="J129:R129" si="199">J127/J126*100</f>
        <v>57.837938248289468</v>
      </c>
      <c r="K129" s="147">
        <f t="shared" si="199"/>
        <v>37.885835344485706</v>
      </c>
      <c r="L129" s="147">
        <f t="shared" si="199"/>
        <v>74.387106570995982</v>
      </c>
      <c r="M129" s="147">
        <f t="shared" si="199"/>
        <v>4.8988792536613701</v>
      </c>
      <c r="N129" s="147">
        <f t="shared" si="199"/>
        <v>31.088354840564413</v>
      </c>
      <c r="O129" s="147">
        <f t="shared" si="199"/>
        <v>58.293736851338863</v>
      </c>
      <c r="P129" s="147">
        <f t="shared" si="199"/>
        <v>34.940586761020199</v>
      </c>
      <c r="Q129" s="147">
        <f t="shared" si="199"/>
        <v>47.01061477222467</v>
      </c>
      <c r="R129" s="148">
        <f t="shared" si="199"/>
        <v>61.745583851536033</v>
      </c>
      <c r="S129" s="89"/>
      <c r="T129" s="312" t="s">
        <v>45</v>
      </c>
      <c r="U129" s="313"/>
      <c r="V129" s="313"/>
      <c r="W129" s="314"/>
      <c r="X129" s="147">
        <f>X127/X126*100</f>
        <v>40.068200313727345</v>
      </c>
      <c r="Y129" s="147">
        <f t="shared" ref="Y129:AG129" si="200">Y127/Y126*100</f>
        <v>58.455698068701146</v>
      </c>
      <c r="Z129" s="147">
        <f t="shared" si="200"/>
        <v>40.184048627522664</v>
      </c>
      <c r="AA129" s="147">
        <f t="shared" si="200"/>
        <v>74.731314370295237</v>
      </c>
      <c r="AB129" s="147">
        <f t="shared" si="200"/>
        <v>4.7619960254043887</v>
      </c>
      <c r="AC129" s="147">
        <f t="shared" si="200"/>
        <v>30.680353946813632</v>
      </c>
      <c r="AD129" s="147">
        <f t="shared" si="200"/>
        <v>58.174272635466352</v>
      </c>
      <c r="AE129" s="147">
        <f t="shared" si="200"/>
        <v>35.297907409427715</v>
      </c>
      <c r="AF129" s="147">
        <f t="shared" si="200"/>
        <v>47.433801317707967</v>
      </c>
      <c r="AG129" s="148">
        <f t="shared" si="200"/>
        <v>61.957013691400235</v>
      </c>
      <c r="AH129" s="135"/>
      <c r="AI129" s="312" t="s">
        <v>45</v>
      </c>
      <c r="AJ129" s="313"/>
      <c r="AK129" s="313"/>
      <c r="AL129" s="314"/>
      <c r="AM129" s="147">
        <f>AM127/AM126*100</f>
        <v>36.394676668185177</v>
      </c>
      <c r="AN129" s="147">
        <f t="shared" ref="AN129:AV129" si="201">AN127/AN126*100</f>
        <v>62.207099492556409</v>
      </c>
      <c r="AO129" s="147">
        <f t="shared" si="201"/>
        <v>39.453928939997049</v>
      </c>
      <c r="AP129" s="147">
        <f t="shared" si="201"/>
        <v>69.625047361119499</v>
      </c>
      <c r="AQ129" s="147">
        <f t="shared" si="201"/>
        <v>12.849937859262658</v>
      </c>
      <c r="AR129" s="147">
        <f t="shared" si="201"/>
        <v>29.931932672759352</v>
      </c>
      <c r="AS129" s="147">
        <f t="shared" si="201"/>
        <v>55.198259187620899</v>
      </c>
      <c r="AT129" s="147">
        <f t="shared" si="201"/>
        <v>30.773846380657528</v>
      </c>
      <c r="AU129" s="147">
        <f t="shared" si="201"/>
        <v>37.962995724605634</v>
      </c>
      <c r="AV129" s="148">
        <f t="shared" si="201"/>
        <v>75.872729443921074</v>
      </c>
      <c r="AX129" s="312" t="s">
        <v>45</v>
      </c>
      <c r="AY129" s="313"/>
      <c r="AZ129" s="313"/>
      <c r="BA129" s="314"/>
      <c r="BB129" s="147">
        <f>BB127/BB126*100</f>
        <v>36.394676668185177</v>
      </c>
      <c r="BC129" s="147">
        <f t="shared" ref="BC129:BK129" si="202">BC127/BC126*100</f>
        <v>62.207099492556409</v>
      </c>
      <c r="BD129" s="147">
        <f t="shared" si="202"/>
        <v>39.453928939997049</v>
      </c>
      <c r="BE129" s="147">
        <f t="shared" si="202"/>
        <v>69.625047361119499</v>
      </c>
      <c r="BF129" s="147">
        <f t="shared" si="202"/>
        <v>12.849937859262658</v>
      </c>
      <c r="BG129" s="147">
        <f t="shared" si="202"/>
        <v>29.931932672759352</v>
      </c>
      <c r="BH129" s="147">
        <f t="shared" si="202"/>
        <v>55.198259187620899</v>
      </c>
      <c r="BI129" s="147">
        <f t="shared" si="202"/>
        <v>30.773993808049539</v>
      </c>
      <c r="BJ129" s="147">
        <f t="shared" si="202"/>
        <v>37.962995724605634</v>
      </c>
      <c r="BK129" s="148">
        <f t="shared" si="202"/>
        <v>75.872729443921074</v>
      </c>
      <c r="BM129" s="312" t="s">
        <v>45</v>
      </c>
      <c r="BN129" s="313"/>
      <c r="BO129" s="313"/>
      <c r="BP129" s="314"/>
      <c r="BQ129" s="147">
        <f>BQ127/BQ126*100</f>
        <v>36.394676668185177</v>
      </c>
      <c r="BR129" s="147">
        <f t="shared" ref="BR129:BZ129" si="203">BR127/BR126*100</f>
        <v>62.207099492556409</v>
      </c>
      <c r="BS129" s="147">
        <f t="shared" si="203"/>
        <v>39.453928939997049</v>
      </c>
      <c r="BT129" s="147">
        <f t="shared" si="203"/>
        <v>69.625047361119499</v>
      </c>
      <c r="BU129" s="147">
        <f t="shared" si="203"/>
        <v>12.849937859262658</v>
      </c>
      <c r="BV129" s="147">
        <f t="shared" si="203"/>
        <v>29.931932672759352</v>
      </c>
      <c r="BW129" s="147">
        <f t="shared" si="203"/>
        <v>55.198259187620899</v>
      </c>
      <c r="BX129" s="147">
        <f t="shared" si="203"/>
        <v>30.773993808049532</v>
      </c>
      <c r="BY129" s="147">
        <f t="shared" si="203"/>
        <v>37.962995724605634</v>
      </c>
      <c r="BZ129" s="148">
        <f t="shared" si="203"/>
        <v>75.872729443921074</v>
      </c>
      <c r="CB129" s="312" t="s">
        <v>45</v>
      </c>
      <c r="CC129" s="313"/>
      <c r="CD129" s="313"/>
      <c r="CE129" s="314"/>
      <c r="CF129" s="147">
        <f>CF127/CF126*100</f>
        <v>36.394676668185177</v>
      </c>
      <c r="CG129" s="147">
        <f t="shared" ref="CG129:CO129" si="204">CG127/CG126*100</f>
        <v>62.207099492556409</v>
      </c>
      <c r="CH129" s="147">
        <f t="shared" si="204"/>
        <v>39.453928939997049</v>
      </c>
      <c r="CI129" s="147">
        <f t="shared" si="204"/>
        <v>69.65546218487394</v>
      </c>
      <c r="CJ129" s="147">
        <f t="shared" si="204"/>
        <v>12.878667256376236</v>
      </c>
      <c r="CK129" s="147">
        <f t="shared" si="204"/>
        <v>29.931932672759352</v>
      </c>
      <c r="CL129" s="147">
        <f t="shared" si="204"/>
        <v>55.198259187620899</v>
      </c>
      <c r="CM129" s="147">
        <f t="shared" si="204"/>
        <v>30.77389174980355</v>
      </c>
      <c r="CN129" s="147">
        <f t="shared" si="204"/>
        <v>37.962995724605634</v>
      </c>
      <c r="CO129" s="148">
        <f t="shared" si="204"/>
        <v>75.872729443921074</v>
      </c>
      <c r="CQ129" s="312" t="s">
        <v>45</v>
      </c>
      <c r="CR129" s="313"/>
      <c r="CS129" s="313"/>
      <c r="CT129" s="314"/>
      <c r="CU129" s="147">
        <f>CU127/CU126*100</f>
        <v>36.394676668185177</v>
      </c>
      <c r="CV129" s="147">
        <f t="shared" ref="CV129:DD129" si="205">CV127/CV126*100</f>
        <v>62.207099492556409</v>
      </c>
      <c r="CW129" s="147">
        <f t="shared" si="205"/>
        <v>39.453928939997049</v>
      </c>
      <c r="CX129" s="147">
        <f t="shared" si="205"/>
        <v>69.625047361119499</v>
      </c>
      <c r="CY129" s="147">
        <f t="shared" si="205"/>
        <v>12.849937859262658</v>
      </c>
      <c r="CZ129" s="147">
        <f t="shared" si="205"/>
        <v>29.931932672759352</v>
      </c>
      <c r="DA129" s="147">
        <f t="shared" si="205"/>
        <v>55.198259187620899</v>
      </c>
      <c r="DB129" s="147">
        <f t="shared" si="205"/>
        <v>30.774039177412909</v>
      </c>
      <c r="DC129" s="147">
        <f t="shared" si="205"/>
        <v>37.962995724605634</v>
      </c>
      <c r="DD129" s="148">
        <f t="shared" si="205"/>
        <v>75.872729443921074</v>
      </c>
      <c r="DF129" s="312" t="s">
        <v>45</v>
      </c>
      <c r="DG129" s="313"/>
      <c r="DH129" s="313"/>
      <c r="DI129" s="314"/>
      <c r="DJ129" s="147">
        <f>DJ127/DJ126*100</f>
        <v>36.394676668185177</v>
      </c>
      <c r="DK129" s="147">
        <f t="shared" ref="DK129:DS129" si="206">DK127/DK126*100</f>
        <v>62.207099492556409</v>
      </c>
      <c r="DL129" s="147">
        <f t="shared" si="206"/>
        <v>39.453928939997049</v>
      </c>
      <c r="DM129" s="147">
        <f t="shared" si="206"/>
        <v>69.624944714728002</v>
      </c>
      <c r="DN129" s="147">
        <f t="shared" si="206"/>
        <v>12.871571765337219</v>
      </c>
      <c r="DO129" s="147">
        <f t="shared" si="206"/>
        <v>29.931932672759352</v>
      </c>
      <c r="DP129" s="147">
        <f t="shared" si="206"/>
        <v>55.198259187620899</v>
      </c>
      <c r="DQ129" s="147">
        <f t="shared" si="206"/>
        <v>30.774039177412909</v>
      </c>
      <c r="DR129" s="147">
        <f t="shared" si="206"/>
        <v>37.962995724605634</v>
      </c>
      <c r="DS129" s="148">
        <f t="shared" si="206"/>
        <v>75.872729443921074</v>
      </c>
    </row>
    <row r="130" spans="3:123">
      <c r="E130" s="321"/>
      <c r="F130" s="321"/>
      <c r="G130" s="321"/>
      <c r="H130" s="321"/>
      <c r="I130" s="25"/>
      <c r="J130" s="25"/>
      <c r="K130" s="25"/>
      <c r="L130" s="25"/>
      <c r="M130" s="25"/>
      <c r="N130" s="25"/>
      <c r="O130" s="25"/>
      <c r="P130" s="25"/>
      <c r="Q130" s="25"/>
      <c r="R130" s="25"/>
    </row>
    <row r="131" spans="3:123"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</row>
    <row r="132" spans="3:123"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</row>
    <row r="133" spans="3:123" ht="15.75" thickBot="1"/>
    <row r="134" spans="3:123" ht="137.25" thickBot="1">
      <c r="E134" s="3"/>
      <c r="F134" s="25"/>
      <c r="G134" s="25"/>
      <c r="H134" s="26"/>
      <c r="I134" s="85" t="s">
        <v>2</v>
      </c>
      <c r="J134" s="31" t="s">
        <v>3</v>
      </c>
      <c r="K134" s="31" t="s">
        <v>4</v>
      </c>
      <c r="L134" s="31" t="s">
        <v>5</v>
      </c>
      <c r="M134" s="31" t="s">
        <v>6</v>
      </c>
      <c r="N134" s="31" t="s">
        <v>7</v>
      </c>
      <c r="O134" s="31" t="s">
        <v>8</v>
      </c>
      <c r="P134" s="31" t="s">
        <v>9</v>
      </c>
      <c r="Q134" s="31" t="s">
        <v>10</v>
      </c>
      <c r="R134" s="32" t="s">
        <v>11</v>
      </c>
    </row>
    <row r="135" spans="3:123" ht="15.75" thickBot="1">
      <c r="E135" s="151"/>
      <c r="F135" s="152"/>
      <c r="G135" s="152"/>
      <c r="H135" s="158"/>
      <c r="I135" s="153">
        <v>0</v>
      </c>
      <c r="J135" s="34">
        <v>1</v>
      </c>
      <c r="K135" s="34">
        <v>2</v>
      </c>
      <c r="L135" s="34">
        <v>3</v>
      </c>
      <c r="M135" s="34">
        <v>4</v>
      </c>
      <c r="N135" s="34">
        <v>5</v>
      </c>
      <c r="O135" s="34">
        <v>6</v>
      </c>
      <c r="P135" s="34">
        <v>7</v>
      </c>
      <c r="Q135" s="34">
        <v>8</v>
      </c>
      <c r="R135" s="35">
        <v>9</v>
      </c>
    </row>
    <row r="136" spans="3:123">
      <c r="E136" s="289" t="s">
        <v>30</v>
      </c>
      <c r="F136" s="290"/>
      <c r="G136" s="290"/>
      <c r="H136" s="291"/>
      <c r="I136" s="149">
        <v>40.680557336977749</v>
      </c>
      <c r="J136" s="149">
        <v>57.837938248289468</v>
      </c>
      <c r="K136" s="149">
        <v>37.885835344485706</v>
      </c>
      <c r="L136" s="149">
        <v>74.387106570995982</v>
      </c>
      <c r="M136" s="149">
        <v>4.8988792536613701</v>
      </c>
      <c r="N136" s="149">
        <v>31.088354840564413</v>
      </c>
      <c r="O136" s="149">
        <v>58.293736851338863</v>
      </c>
      <c r="P136" s="149">
        <v>34.940586761020199</v>
      </c>
      <c r="Q136" s="149">
        <v>47.01061477222467</v>
      </c>
      <c r="R136" s="154">
        <v>61.745583851536033</v>
      </c>
    </row>
    <row r="137" spans="3:123">
      <c r="E137" s="292" t="s">
        <v>31</v>
      </c>
      <c r="F137" s="293"/>
      <c r="G137" s="293"/>
      <c r="H137" s="294"/>
      <c r="I137" s="150">
        <v>40.068200313727345</v>
      </c>
      <c r="J137" s="150">
        <v>58.455698068701146</v>
      </c>
      <c r="K137" s="150">
        <v>40.184048627522664</v>
      </c>
      <c r="L137" s="150">
        <v>74.731314370295237</v>
      </c>
      <c r="M137" s="150">
        <v>4.7619960254043887</v>
      </c>
      <c r="N137" s="150">
        <v>30.680353946813632</v>
      </c>
      <c r="O137" s="150">
        <v>58.174272635466352</v>
      </c>
      <c r="P137" s="150">
        <v>35.297907409427715</v>
      </c>
      <c r="Q137" s="150">
        <v>47.433801317707967</v>
      </c>
      <c r="R137" s="155">
        <v>61.957013691400235</v>
      </c>
    </row>
    <row r="138" spans="3:123">
      <c r="E138" s="292" t="s">
        <v>32</v>
      </c>
      <c r="F138" s="293"/>
      <c r="G138" s="293"/>
      <c r="H138" s="294"/>
      <c r="I138" s="150">
        <v>36.394676668185177</v>
      </c>
      <c r="J138" s="150">
        <v>62.207099492556409</v>
      </c>
      <c r="K138" s="150">
        <v>39.453928939997049</v>
      </c>
      <c r="L138" s="150">
        <v>69.625047361119499</v>
      </c>
      <c r="M138" s="150">
        <v>12.849937859262658</v>
      </c>
      <c r="N138" s="150">
        <v>29.931932672759352</v>
      </c>
      <c r="O138" s="150">
        <v>55.198259187620899</v>
      </c>
      <c r="P138" s="150">
        <v>30.773846380657528</v>
      </c>
      <c r="Q138" s="150">
        <v>37.962995724605634</v>
      </c>
      <c r="R138" s="155">
        <v>75.872729443921074</v>
      </c>
    </row>
    <row r="139" spans="3:123">
      <c r="E139" s="292" t="s">
        <v>33</v>
      </c>
      <c r="F139" s="293"/>
      <c r="G139" s="293"/>
      <c r="H139" s="294"/>
      <c r="I139" s="150">
        <v>36.394676668185177</v>
      </c>
      <c r="J139" s="150">
        <v>62.207099492556409</v>
      </c>
      <c r="K139" s="150">
        <v>39.453928939997049</v>
      </c>
      <c r="L139" s="150">
        <v>69.625047361119499</v>
      </c>
      <c r="M139" s="150">
        <v>12.849937859262658</v>
      </c>
      <c r="N139" s="150">
        <v>29.931932672759352</v>
      </c>
      <c r="O139" s="150">
        <v>55.198259187620899</v>
      </c>
      <c r="P139" s="150">
        <v>30.773993808049539</v>
      </c>
      <c r="Q139" s="150">
        <v>37.962995724605634</v>
      </c>
      <c r="R139" s="155">
        <v>75.872729443921074</v>
      </c>
    </row>
    <row r="140" spans="3:123">
      <c r="E140" s="292" t="s">
        <v>34</v>
      </c>
      <c r="F140" s="293"/>
      <c r="G140" s="293"/>
      <c r="H140" s="294"/>
      <c r="I140" s="150">
        <v>36.394676668185177</v>
      </c>
      <c r="J140" s="150">
        <v>62.207099492556409</v>
      </c>
      <c r="K140" s="150">
        <v>39.453928939997049</v>
      </c>
      <c r="L140" s="150">
        <v>69.625047361119499</v>
      </c>
      <c r="M140" s="150">
        <v>12.849937859262658</v>
      </c>
      <c r="N140" s="150">
        <v>29.931932672759352</v>
      </c>
      <c r="O140" s="150">
        <v>55.198259187620899</v>
      </c>
      <c r="P140" s="150">
        <v>30.773993808049532</v>
      </c>
      <c r="Q140" s="150">
        <v>37.962995724605634</v>
      </c>
      <c r="R140" s="155">
        <v>75.872729443921074</v>
      </c>
    </row>
    <row r="141" spans="3:123">
      <c r="E141" s="292" t="s">
        <v>35</v>
      </c>
      <c r="F141" s="293"/>
      <c r="G141" s="293"/>
      <c r="H141" s="294"/>
      <c r="I141" s="150">
        <v>36.394676668185177</v>
      </c>
      <c r="J141" s="150">
        <v>62.207099492556409</v>
      </c>
      <c r="K141" s="150">
        <v>39.453928939997049</v>
      </c>
      <c r="L141" s="150">
        <v>69.65546218487394</v>
      </c>
      <c r="M141" s="150">
        <v>12.878667256376236</v>
      </c>
      <c r="N141" s="150">
        <v>29.931932672759352</v>
      </c>
      <c r="O141" s="150">
        <v>55.198259187620899</v>
      </c>
      <c r="P141" s="150">
        <v>30.77389174980355</v>
      </c>
      <c r="Q141" s="150">
        <v>37.962995724605634</v>
      </c>
      <c r="R141" s="155">
        <v>75.872729443921074</v>
      </c>
    </row>
    <row r="142" spans="3:123">
      <c r="E142" s="292" t="s">
        <v>36</v>
      </c>
      <c r="F142" s="293"/>
      <c r="G142" s="293"/>
      <c r="H142" s="294"/>
      <c r="I142" s="150">
        <v>36.394676668185177</v>
      </c>
      <c r="J142" s="150">
        <v>62.207099492556409</v>
      </c>
      <c r="K142" s="150">
        <v>39.453928939997049</v>
      </c>
      <c r="L142" s="150">
        <v>69.625047361119499</v>
      </c>
      <c r="M142" s="150">
        <v>12.849937859262658</v>
      </c>
      <c r="N142" s="150">
        <v>29.931932672759352</v>
      </c>
      <c r="O142" s="150">
        <v>55.198259187620899</v>
      </c>
      <c r="P142" s="150">
        <v>30.774039177412909</v>
      </c>
      <c r="Q142" s="150">
        <v>37.962995724605634</v>
      </c>
      <c r="R142" s="155">
        <v>75.872729443921074</v>
      </c>
    </row>
    <row r="143" spans="3:123" ht="15.75" thickBot="1">
      <c r="E143" s="318" t="s">
        <v>37</v>
      </c>
      <c r="F143" s="319"/>
      <c r="G143" s="319"/>
      <c r="H143" s="320"/>
      <c r="I143" s="156">
        <v>36.394676668185177</v>
      </c>
      <c r="J143" s="156">
        <v>62.207099492556409</v>
      </c>
      <c r="K143" s="156">
        <v>39.453928939997049</v>
      </c>
      <c r="L143" s="156">
        <v>69.624944714728002</v>
      </c>
      <c r="M143" s="156">
        <v>12.871571765337219</v>
      </c>
      <c r="N143" s="156">
        <v>29.931932672759352</v>
      </c>
      <c r="O143" s="156">
        <v>55.198259187620899</v>
      </c>
      <c r="P143" s="156">
        <v>30.774039177412909</v>
      </c>
      <c r="Q143" s="156">
        <v>37.962995724605634</v>
      </c>
      <c r="R143" s="157">
        <v>75.872729443921074</v>
      </c>
    </row>
    <row r="144" spans="3:123">
      <c r="E144" s="264" t="s">
        <v>46</v>
      </c>
      <c r="F144" s="264"/>
      <c r="G144" s="264"/>
      <c r="H144" s="264"/>
      <c r="I144" s="1">
        <f>(I127+X127+AM127+BB127+BQ127+CF127+CU127+DJ127)/($I$126+$X$126+$AM$126+$BB$126+$BQ$126+$CF$126+$CU$126+$DJ$126)*100</f>
        <v>37.389601713851327</v>
      </c>
      <c r="J144" s="1">
        <f t="shared" ref="J144:R144" si="207">(J127+Y127+AN127+BC127+BR127+CG127+CV127+DK127)/($I$126+$X$126+$AM$126+$BB$126+$BQ$126+$CF$126+$CU$126+$DJ$126)*100</f>
        <v>61.192416668586304</v>
      </c>
      <c r="K144" s="1">
        <f t="shared" si="207"/>
        <v>39.349363064661027</v>
      </c>
      <c r="L144" s="1">
        <f t="shared" si="207"/>
        <v>70.862666144525576</v>
      </c>
      <c r="M144" s="1">
        <f t="shared" si="207"/>
        <v>10.85140632558568</v>
      </c>
      <c r="N144" s="1">
        <f t="shared" si="207"/>
        <v>30.170104351431672</v>
      </c>
      <c r="O144" s="1">
        <f t="shared" si="207"/>
        <v>55.957761857593702</v>
      </c>
      <c r="P144" s="1">
        <f t="shared" si="207"/>
        <v>31.860404045057706</v>
      </c>
      <c r="Q144" s="1">
        <f t="shared" si="207"/>
        <v>40.277975628296971</v>
      </c>
      <c r="R144" s="1">
        <f t="shared" si="207"/>
        <v>72.368127893851778</v>
      </c>
    </row>
    <row r="148" spans="2:123">
      <c r="B148" s="124"/>
      <c r="C148" s="1" t="s">
        <v>47</v>
      </c>
    </row>
    <row r="149" spans="2:123">
      <c r="B149" s="126"/>
      <c r="C149" s="1" t="s">
        <v>48</v>
      </c>
    </row>
    <row r="151" spans="2:123" ht="15.75" thickBot="1"/>
    <row r="152" spans="2:123" ht="137.25" customHeight="1" thickBot="1">
      <c r="B152" s="304" t="s">
        <v>26</v>
      </c>
      <c r="C152" s="305"/>
      <c r="E152" s="257" t="s">
        <v>23</v>
      </c>
      <c r="F152" s="258"/>
      <c r="G152" s="258"/>
      <c r="H152" s="259"/>
      <c r="I152" s="30" t="s">
        <v>2</v>
      </c>
      <c r="J152" s="31" t="s">
        <v>3</v>
      </c>
      <c r="K152" s="31" t="s">
        <v>4</v>
      </c>
      <c r="L152" s="31" t="s">
        <v>5</v>
      </c>
      <c r="M152" s="31" t="s">
        <v>6</v>
      </c>
      <c r="N152" s="31" t="s">
        <v>7</v>
      </c>
      <c r="O152" s="31" t="s">
        <v>8</v>
      </c>
      <c r="P152" s="31" t="s">
        <v>9</v>
      </c>
      <c r="Q152" s="31" t="s">
        <v>10</v>
      </c>
      <c r="R152" s="32" t="s">
        <v>11</v>
      </c>
      <c r="T152" s="257" t="s">
        <v>23</v>
      </c>
      <c r="U152" s="258"/>
      <c r="V152" s="258"/>
      <c r="W152" s="259"/>
      <c r="X152" s="30" t="s">
        <v>2</v>
      </c>
      <c r="Y152" s="31" t="s">
        <v>3</v>
      </c>
      <c r="Z152" s="31" t="s">
        <v>4</v>
      </c>
      <c r="AA152" s="31" t="s">
        <v>5</v>
      </c>
      <c r="AB152" s="31" t="s">
        <v>6</v>
      </c>
      <c r="AC152" s="31" t="s">
        <v>7</v>
      </c>
      <c r="AD152" s="31" t="s">
        <v>8</v>
      </c>
      <c r="AE152" s="31" t="s">
        <v>9</v>
      </c>
      <c r="AF152" s="31" t="s">
        <v>10</v>
      </c>
      <c r="AG152" s="32" t="s">
        <v>11</v>
      </c>
      <c r="AH152" s="80"/>
      <c r="AI152" s="257" t="s">
        <v>23</v>
      </c>
      <c r="AJ152" s="258"/>
      <c r="AK152" s="258"/>
      <c r="AL152" s="259"/>
      <c r="AM152" s="30" t="s">
        <v>2</v>
      </c>
      <c r="AN152" s="31" t="s">
        <v>3</v>
      </c>
      <c r="AO152" s="31" t="s">
        <v>4</v>
      </c>
      <c r="AP152" s="31" t="s">
        <v>5</v>
      </c>
      <c r="AQ152" s="31" t="s">
        <v>6</v>
      </c>
      <c r="AR152" s="31" t="s">
        <v>7</v>
      </c>
      <c r="AS152" s="31" t="s">
        <v>8</v>
      </c>
      <c r="AT152" s="31" t="s">
        <v>9</v>
      </c>
      <c r="AU152" s="31" t="s">
        <v>10</v>
      </c>
      <c r="AV152" s="32" t="s">
        <v>11</v>
      </c>
      <c r="AW152" s="128"/>
      <c r="AX152" s="257" t="s">
        <v>23</v>
      </c>
      <c r="AY152" s="258"/>
      <c r="AZ152" s="258"/>
      <c r="BA152" s="259"/>
      <c r="BB152" s="30" t="s">
        <v>2</v>
      </c>
      <c r="BC152" s="31" t="s">
        <v>3</v>
      </c>
      <c r="BD152" s="31" t="s">
        <v>4</v>
      </c>
      <c r="BE152" s="31" t="s">
        <v>5</v>
      </c>
      <c r="BF152" s="31" t="s">
        <v>6</v>
      </c>
      <c r="BG152" s="31" t="s">
        <v>7</v>
      </c>
      <c r="BH152" s="31" t="s">
        <v>8</v>
      </c>
      <c r="BI152" s="31" t="s">
        <v>9</v>
      </c>
      <c r="BJ152" s="31" t="s">
        <v>10</v>
      </c>
      <c r="BK152" s="32" t="s">
        <v>11</v>
      </c>
      <c r="BM152" s="257" t="s">
        <v>23</v>
      </c>
      <c r="BN152" s="258"/>
      <c r="BO152" s="258"/>
      <c r="BP152" s="259"/>
      <c r="BQ152" s="30" t="s">
        <v>2</v>
      </c>
      <c r="BR152" s="31" t="s">
        <v>3</v>
      </c>
      <c r="BS152" s="31" t="s">
        <v>4</v>
      </c>
      <c r="BT152" s="31" t="s">
        <v>5</v>
      </c>
      <c r="BU152" s="31" t="s">
        <v>6</v>
      </c>
      <c r="BV152" s="31" t="s">
        <v>7</v>
      </c>
      <c r="BW152" s="31" t="s">
        <v>8</v>
      </c>
      <c r="BX152" s="31" t="s">
        <v>9</v>
      </c>
      <c r="BY152" s="31" t="s">
        <v>10</v>
      </c>
      <c r="BZ152" s="32" t="s">
        <v>11</v>
      </c>
      <c r="CB152" s="257" t="s">
        <v>23</v>
      </c>
      <c r="CC152" s="258"/>
      <c r="CD152" s="258"/>
      <c r="CE152" s="259"/>
      <c r="CF152" s="30" t="s">
        <v>2</v>
      </c>
      <c r="CG152" s="31" t="s">
        <v>3</v>
      </c>
      <c r="CH152" s="31" t="s">
        <v>4</v>
      </c>
      <c r="CI152" s="31" t="s">
        <v>5</v>
      </c>
      <c r="CJ152" s="31" t="s">
        <v>6</v>
      </c>
      <c r="CK152" s="31" t="s">
        <v>7</v>
      </c>
      <c r="CL152" s="31" t="s">
        <v>8</v>
      </c>
      <c r="CM152" s="31" t="s">
        <v>9</v>
      </c>
      <c r="CN152" s="31" t="s">
        <v>10</v>
      </c>
      <c r="CO152" s="32" t="s">
        <v>11</v>
      </c>
      <c r="CQ152" s="257" t="s">
        <v>23</v>
      </c>
      <c r="CR152" s="258"/>
      <c r="CS152" s="258"/>
      <c r="CT152" s="259"/>
      <c r="CU152" s="30" t="s">
        <v>2</v>
      </c>
      <c r="CV152" s="31" t="s">
        <v>3</v>
      </c>
      <c r="CW152" s="31" t="s">
        <v>4</v>
      </c>
      <c r="CX152" s="31" t="s">
        <v>5</v>
      </c>
      <c r="CY152" s="31" t="s">
        <v>6</v>
      </c>
      <c r="CZ152" s="31" t="s">
        <v>7</v>
      </c>
      <c r="DA152" s="31" t="s">
        <v>8</v>
      </c>
      <c r="DB152" s="31" t="s">
        <v>9</v>
      </c>
      <c r="DC152" s="31" t="s">
        <v>10</v>
      </c>
      <c r="DD152" s="32" t="s">
        <v>11</v>
      </c>
      <c r="DF152" s="257" t="s">
        <v>23</v>
      </c>
      <c r="DG152" s="258"/>
      <c r="DH152" s="258"/>
      <c r="DI152" s="259"/>
      <c r="DJ152" s="30" t="s">
        <v>2</v>
      </c>
      <c r="DK152" s="31" t="s">
        <v>3</v>
      </c>
      <c r="DL152" s="31" t="s">
        <v>4</v>
      </c>
      <c r="DM152" s="31" t="s">
        <v>5</v>
      </c>
      <c r="DN152" s="31" t="s">
        <v>6</v>
      </c>
      <c r="DO152" s="31" t="s">
        <v>7</v>
      </c>
      <c r="DP152" s="31" t="s">
        <v>8</v>
      </c>
      <c r="DQ152" s="31" t="s">
        <v>9</v>
      </c>
      <c r="DR152" s="31" t="s">
        <v>10</v>
      </c>
      <c r="DS152" s="32" t="s">
        <v>11</v>
      </c>
    </row>
    <row r="153" spans="2:123" ht="20.100000000000001" customHeight="1" thickBot="1">
      <c r="B153" s="304"/>
      <c r="C153" s="305"/>
      <c r="E153" s="322" t="s">
        <v>49</v>
      </c>
      <c r="F153" s="323"/>
      <c r="G153" s="324"/>
      <c r="H153" s="84"/>
      <c r="I153" s="33">
        <v>0</v>
      </c>
      <c r="J153" s="34">
        <v>1</v>
      </c>
      <c r="K153" s="34">
        <v>2</v>
      </c>
      <c r="L153" s="34">
        <v>3</v>
      </c>
      <c r="M153" s="34">
        <v>4</v>
      </c>
      <c r="N153" s="34">
        <v>5</v>
      </c>
      <c r="O153" s="34">
        <v>6</v>
      </c>
      <c r="P153" s="34">
        <v>7</v>
      </c>
      <c r="Q153" s="34">
        <v>8</v>
      </c>
      <c r="R153" s="35">
        <v>9</v>
      </c>
      <c r="T153" s="275" t="s">
        <v>49</v>
      </c>
      <c r="U153" s="276"/>
      <c r="V153" s="276"/>
      <c r="W153" s="277"/>
      <c r="X153" s="33">
        <v>0</v>
      </c>
      <c r="Y153" s="34">
        <v>1</v>
      </c>
      <c r="Z153" s="34">
        <v>2</v>
      </c>
      <c r="AA153" s="34">
        <v>3</v>
      </c>
      <c r="AB153" s="34">
        <v>4</v>
      </c>
      <c r="AC153" s="34">
        <v>5</v>
      </c>
      <c r="AD153" s="34">
        <v>6</v>
      </c>
      <c r="AE153" s="34">
        <v>7</v>
      </c>
      <c r="AF153" s="34">
        <v>8</v>
      </c>
      <c r="AG153" s="35">
        <v>9</v>
      </c>
      <c r="AH153" s="55"/>
      <c r="AI153" s="275" t="s">
        <v>49</v>
      </c>
      <c r="AJ153" s="276"/>
      <c r="AK153" s="276"/>
      <c r="AL153" s="277"/>
      <c r="AM153" s="33">
        <v>0</v>
      </c>
      <c r="AN153" s="34">
        <v>1</v>
      </c>
      <c r="AO153" s="34">
        <v>2</v>
      </c>
      <c r="AP153" s="34">
        <v>3</v>
      </c>
      <c r="AQ153" s="34">
        <v>4</v>
      </c>
      <c r="AR153" s="34">
        <v>5</v>
      </c>
      <c r="AS153" s="34">
        <v>6</v>
      </c>
      <c r="AT153" s="34">
        <v>7</v>
      </c>
      <c r="AU153" s="34">
        <v>8</v>
      </c>
      <c r="AV153" s="35">
        <v>9</v>
      </c>
      <c r="AW153" s="129"/>
      <c r="AX153" s="275"/>
      <c r="AY153" s="276"/>
      <c r="AZ153" s="276"/>
      <c r="BA153" s="277"/>
      <c r="BB153" s="33">
        <v>0</v>
      </c>
      <c r="BC153" s="34">
        <v>1</v>
      </c>
      <c r="BD153" s="34">
        <v>2</v>
      </c>
      <c r="BE153" s="34">
        <v>3</v>
      </c>
      <c r="BF153" s="34">
        <v>4</v>
      </c>
      <c r="BG153" s="34">
        <v>5</v>
      </c>
      <c r="BH153" s="34">
        <v>6</v>
      </c>
      <c r="BI153" s="34">
        <v>7</v>
      </c>
      <c r="BJ153" s="34">
        <v>8</v>
      </c>
      <c r="BK153" s="35">
        <v>9</v>
      </c>
      <c r="BM153" s="275"/>
      <c r="BN153" s="276"/>
      <c r="BO153" s="276"/>
      <c r="BP153" s="277"/>
      <c r="BQ153" s="33">
        <v>0</v>
      </c>
      <c r="BR153" s="34">
        <v>1</v>
      </c>
      <c r="BS153" s="34">
        <v>2</v>
      </c>
      <c r="BT153" s="34">
        <v>3</v>
      </c>
      <c r="BU153" s="34">
        <v>4</v>
      </c>
      <c r="BV153" s="34">
        <v>5</v>
      </c>
      <c r="BW153" s="34">
        <v>6</v>
      </c>
      <c r="BX153" s="34">
        <v>7</v>
      </c>
      <c r="BY153" s="34">
        <v>8</v>
      </c>
      <c r="BZ153" s="35">
        <v>9</v>
      </c>
      <c r="CB153" s="275"/>
      <c r="CC153" s="276"/>
      <c r="CD153" s="276"/>
      <c r="CE153" s="277"/>
      <c r="CF153" s="33">
        <v>0</v>
      </c>
      <c r="CG153" s="34">
        <v>1</v>
      </c>
      <c r="CH153" s="34">
        <v>2</v>
      </c>
      <c r="CI153" s="34">
        <v>3</v>
      </c>
      <c r="CJ153" s="34">
        <v>4</v>
      </c>
      <c r="CK153" s="34">
        <v>5</v>
      </c>
      <c r="CL153" s="34">
        <v>6</v>
      </c>
      <c r="CM153" s="34">
        <v>7</v>
      </c>
      <c r="CN153" s="34">
        <v>8</v>
      </c>
      <c r="CO153" s="35">
        <v>9</v>
      </c>
      <c r="CQ153" s="275"/>
      <c r="CR153" s="276"/>
      <c r="CS153" s="276"/>
      <c r="CT153" s="277"/>
      <c r="CU153" s="33">
        <v>0</v>
      </c>
      <c r="CV153" s="34">
        <v>1</v>
      </c>
      <c r="CW153" s="34">
        <v>2</v>
      </c>
      <c r="CX153" s="34">
        <v>3</v>
      </c>
      <c r="CY153" s="34">
        <v>4</v>
      </c>
      <c r="CZ153" s="34">
        <v>5</v>
      </c>
      <c r="DA153" s="34">
        <v>6</v>
      </c>
      <c r="DB153" s="34">
        <v>7</v>
      </c>
      <c r="DC153" s="34">
        <v>8</v>
      </c>
      <c r="DD153" s="35">
        <v>9</v>
      </c>
      <c r="DF153" s="275"/>
      <c r="DG153" s="276"/>
      <c r="DH153" s="276"/>
      <c r="DI153" s="277"/>
      <c r="DJ153" s="33">
        <v>0</v>
      </c>
      <c r="DK153" s="34">
        <v>1</v>
      </c>
      <c r="DL153" s="34">
        <v>2</v>
      </c>
      <c r="DM153" s="34">
        <v>3</v>
      </c>
      <c r="DN153" s="34">
        <v>4</v>
      </c>
      <c r="DO153" s="34">
        <v>5</v>
      </c>
      <c r="DP153" s="34">
        <v>6</v>
      </c>
      <c r="DQ153" s="34">
        <v>7</v>
      </c>
      <c r="DR153" s="34">
        <v>8</v>
      </c>
      <c r="DS153" s="35">
        <v>9</v>
      </c>
    </row>
    <row r="154" spans="2:123" ht="20.100000000000001" customHeight="1">
      <c r="B154" s="304"/>
      <c r="C154" s="305"/>
      <c r="E154" s="248" t="s">
        <v>2</v>
      </c>
      <c r="F154" s="249"/>
      <c r="G154" s="250"/>
      <c r="H154" s="27">
        <v>0</v>
      </c>
      <c r="I154" s="168">
        <f>I103/I$119</f>
        <v>0.40680557336977746</v>
      </c>
      <c r="J154" s="161">
        <f>J103/I$119</f>
        <v>0.34422089438697206</v>
      </c>
      <c r="K154" s="162">
        <f>K103/I$119</f>
        <v>0.15714502644121967</v>
      </c>
      <c r="L154" s="162">
        <f>L103/I$119</f>
        <v>6.1225392416596268E-2</v>
      </c>
      <c r="M154" s="162">
        <f>M103/I$119</f>
        <v>2.04040412975437E-3</v>
      </c>
      <c r="N154" s="162">
        <f>N103/I$119</f>
        <v>0</v>
      </c>
      <c r="O154" s="162">
        <f>O103/I$119</f>
        <v>4.7575029817321906E-3</v>
      </c>
      <c r="P154" s="162">
        <f>P103/I$119</f>
        <v>6.7964328310459875E-4</v>
      </c>
      <c r="Q154" s="162">
        <f>Q103/I$119</f>
        <v>9.522377365667252E-3</v>
      </c>
      <c r="R154" s="166">
        <f>R103/I$119</f>
        <v>1.3603185625175993E-2</v>
      </c>
      <c r="T154" s="248" t="s">
        <v>2</v>
      </c>
      <c r="U154" s="249"/>
      <c r="V154" s="250"/>
      <c r="W154" s="47">
        <v>0</v>
      </c>
      <c r="X154" s="168">
        <f>X103/X$119</f>
        <v>0.40068200313727342</v>
      </c>
      <c r="Y154" s="161">
        <f>Y103/X$119</f>
        <v>0.36394877752485649</v>
      </c>
      <c r="Z154" s="162">
        <f>Z103/X$119</f>
        <v>0.1435391038720559</v>
      </c>
      <c r="AA154" s="162">
        <f>AA103/X$119</f>
        <v>6.1225482680127861E-2</v>
      </c>
      <c r="AB154" s="162">
        <f>AB103/X$119</f>
        <v>4.0793399931593295E-3</v>
      </c>
      <c r="AC154" s="162">
        <f>AC103/X$119</f>
        <v>0</v>
      </c>
      <c r="AD154" s="162">
        <f>AD103/X$119</f>
        <v>4.0778657105452493E-3</v>
      </c>
      <c r="AE154" s="162">
        <f>AE103/X$119</f>
        <v>6.7964428509087503E-4</v>
      </c>
      <c r="AF154" s="162">
        <f>AF103/X$119</f>
        <v>8.8427471192517749E-3</v>
      </c>
      <c r="AG154" s="166">
        <f>AG103/X$119</f>
        <v>1.2925035677639266E-2</v>
      </c>
      <c r="AH154" s="81"/>
      <c r="AI154" s="248" t="s">
        <v>2</v>
      </c>
      <c r="AJ154" s="249"/>
      <c r="AK154" s="250"/>
      <c r="AL154" s="47">
        <v>0</v>
      </c>
      <c r="AM154" s="168">
        <f>AM103/AM$119</f>
        <v>0.36394676668185177</v>
      </c>
      <c r="AN154" s="161">
        <f>AN103/AM$119</f>
        <v>0.53605721387533778</v>
      </c>
      <c r="AO154" s="162">
        <f>AO103/AM$119</f>
        <v>5.102042320694327E-2</v>
      </c>
      <c r="AP154" s="162">
        <f>AP103/AM$119</f>
        <v>3.8093932303990732E-2</v>
      </c>
      <c r="AQ154" s="162">
        <f>AQ103/AM$119</f>
        <v>4.7619258230539125E-3</v>
      </c>
      <c r="AR154" s="162">
        <f>AR103/AM$119</f>
        <v>0</v>
      </c>
      <c r="AS154" s="162">
        <f>AS103/AM$119</f>
        <v>0</v>
      </c>
      <c r="AT154" s="162">
        <f>AT103/AM$119</f>
        <v>0</v>
      </c>
      <c r="AU154" s="162">
        <f>AU103/AM$119</f>
        <v>2.720047412858969E-3</v>
      </c>
      <c r="AV154" s="166">
        <f>AV103/AM$119</f>
        <v>3.3996906959635675E-3</v>
      </c>
      <c r="AW154" s="130"/>
      <c r="AX154" s="248" t="s">
        <v>2</v>
      </c>
      <c r="AY154" s="249"/>
      <c r="AZ154" s="250"/>
      <c r="BA154" s="27">
        <v>0</v>
      </c>
      <c r="BB154" s="168">
        <f>BB103/BB$119</f>
        <v>0.36394676668185177</v>
      </c>
      <c r="BC154" s="161">
        <f>BC103/BB$119</f>
        <v>0.53605721387533778</v>
      </c>
      <c r="BD154" s="162">
        <f>BD103/BB$119</f>
        <v>5.102042320694327E-2</v>
      </c>
      <c r="BE154" s="162">
        <f>BE103/BB$119</f>
        <v>3.8093932303990732E-2</v>
      </c>
      <c r="BF154" s="162">
        <f>BF103/BB$119</f>
        <v>4.7619258230539125E-3</v>
      </c>
      <c r="BG154" s="162">
        <f>BG103/BB$119</f>
        <v>0</v>
      </c>
      <c r="BH154" s="162">
        <f>BH103/BB$119</f>
        <v>0</v>
      </c>
      <c r="BI154" s="162">
        <f>BI103/BB$119</f>
        <v>0</v>
      </c>
      <c r="BJ154" s="162">
        <f>BJ103/BB$119</f>
        <v>2.720047412858969E-3</v>
      </c>
      <c r="BK154" s="166">
        <f>BK103/BB$119</f>
        <v>3.3996906959635675E-3</v>
      </c>
      <c r="BM154" s="248" t="s">
        <v>2</v>
      </c>
      <c r="BN154" s="249"/>
      <c r="BO154" s="250"/>
      <c r="BP154" s="27">
        <v>0</v>
      </c>
      <c r="BQ154" s="168">
        <f>BQ103/BQ$119</f>
        <v>0.36394676668185177</v>
      </c>
      <c r="BR154" s="161">
        <f>BR103/BQ$119</f>
        <v>0.53605721387533778</v>
      </c>
      <c r="BS154" s="162">
        <f>BS103/BQ$119</f>
        <v>5.102042320694327E-2</v>
      </c>
      <c r="BT154" s="162">
        <f>BT103/BQ$119</f>
        <v>3.8093932303990732E-2</v>
      </c>
      <c r="BU154" s="162">
        <f>BU103/BQ$119</f>
        <v>4.7619258230539125E-3</v>
      </c>
      <c r="BV154" s="162">
        <f>BV103/BQ$119</f>
        <v>0</v>
      </c>
      <c r="BW154" s="162">
        <f>BW103/BQ$119</f>
        <v>0</v>
      </c>
      <c r="BX154" s="162">
        <f>BX103/BQ$119</f>
        <v>0</v>
      </c>
      <c r="BY154" s="162">
        <f>BY103/BQ$119</f>
        <v>2.720047412858969E-3</v>
      </c>
      <c r="BZ154" s="166">
        <f>BZ103/BQ$119</f>
        <v>3.3996906959635675E-3</v>
      </c>
      <c r="CB154" s="248" t="s">
        <v>2</v>
      </c>
      <c r="CC154" s="249"/>
      <c r="CD154" s="250"/>
      <c r="CE154" s="27">
        <v>0</v>
      </c>
      <c r="CF154" s="168">
        <f>CF103/CF$119</f>
        <v>0.36394676668185177</v>
      </c>
      <c r="CG154" s="161">
        <f>CG103/CF$119</f>
        <v>0.53605721387533778</v>
      </c>
      <c r="CH154" s="162">
        <f>CH103/CF$119</f>
        <v>5.102042320694327E-2</v>
      </c>
      <c r="CI154" s="162">
        <f>CI103/CF$119</f>
        <v>3.8093932303990732E-2</v>
      </c>
      <c r="CJ154" s="162">
        <f>CJ103/CF$119</f>
        <v>4.7619258230539125E-3</v>
      </c>
      <c r="CK154" s="162">
        <f>CK103/CF$119</f>
        <v>0</v>
      </c>
      <c r="CL154" s="162">
        <f>CL103/CF$119</f>
        <v>0</v>
      </c>
      <c r="CM154" s="162">
        <f>CM103/CF$119</f>
        <v>0</v>
      </c>
      <c r="CN154" s="162">
        <f>CN103/CF$119</f>
        <v>2.720047412858969E-3</v>
      </c>
      <c r="CO154" s="166">
        <f>CO103/CF$119</f>
        <v>3.3996906959635675E-3</v>
      </c>
      <c r="CQ154" s="248" t="s">
        <v>2</v>
      </c>
      <c r="CR154" s="249"/>
      <c r="CS154" s="250"/>
      <c r="CT154" s="27">
        <v>0</v>
      </c>
      <c r="CU154" s="168">
        <f>CU103/CU$119</f>
        <v>0.36394676668185177</v>
      </c>
      <c r="CV154" s="161">
        <f>CV103/CU$119</f>
        <v>0.53605721387533778</v>
      </c>
      <c r="CW154" s="162">
        <f>CW103/CU$119</f>
        <v>5.102042320694327E-2</v>
      </c>
      <c r="CX154" s="162">
        <f>CX103/CU$119</f>
        <v>3.8093932303990732E-2</v>
      </c>
      <c r="CY154" s="162">
        <f>CY103/CU$119</f>
        <v>4.7619258230539125E-3</v>
      </c>
      <c r="CZ154" s="162">
        <f>CZ103/CU$119</f>
        <v>0</v>
      </c>
      <c r="DA154" s="162">
        <f>DA103/CU$119</f>
        <v>0</v>
      </c>
      <c r="DB154" s="162">
        <f>DB103/CU$119</f>
        <v>0</v>
      </c>
      <c r="DC154" s="162">
        <f>DC103/CU$119</f>
        <v>2.720047412858969E-3</v>
      </c>
      <c r="DD154" s="166">
        <f>DD103/CU$119</f>
        <v>3.3996906959635675E-3</v>
      </c>
      <c r="DF154" s="248" t="s">
        <v>2</v>
      </c>
      <c r="DG154" s="249"/>
      <c r="DH154" s="250"/>
      <c r="DI154" s="27">
        <v>0</v>
      </c>
      <c r="DJ154" s="168">
        <f>DJ103/DJ$119</f>
        <v>0.36394676668185177</v>
      </c>
      <c r="DK154" s="161">
        <f>DK103/DJ$119</f>
        <v>0.53605721387533778</v>
      </c>
      <c r="DL154" s="162">
        <f>DL103/DJ$119</f>
        <v>5.102042320694327E-2</v>
      </c>
      <c r="DM154" s="162">
        <f>DM103/DJ$119</f>
        <v>3.8093932303990732E-2</v>
      </c>
      <c r="DN154" s="162">
        <f>DN103/DJ$119</f>
        <v>4.7619258230539125E-3</v>
      </c>
      <c r="DO154" s="162">
        <f>DO103/DJ$119</f>
        <v>0</v>
      </c>
      <c r="DP154" s="162">
        <f>DP103/DJ$119</f>
        <v>0</v>
      </c>
      <c r="DQ154" s="162">
        <f>DQ103/DJ$119</f>
        <v>0</v>
      </c>
      <c r="DR154" s="162">
        <f>DR103/DJ$119</f>
        <v>2.720047412858969E-3</v>
      </c>
      <c r="DS154" s="166">
        <f>DS103/DJ$119</f>
        <v>3.3996906959635675E-3</v>
      </c>
    </row>
    <row r="155" spans="2:123" ht="20.100000000000001" customHeight="1">
      <c r="B155" s="304"/>
      <c r="C155" s="305"/>
      <c r="E155" s="242" t="s">
        <v>3</v>
      </c>
      <c r="F155" s="243"/>
      <c r="G155" s="244"/>
      <c r="H155" s="28">
        <v>1</v>
      </c>
      <c r="I155" s="159">
        <f>I104/$J$119</f>
        <v>7.4324374131095966E-2</v>
      </c>
      <c r="J155" s="169">
        <f>J104/J$119</f>
        <v>0.57837938248289467</v>
      </c>
      <c r="K155" s="164">
        <f>K104/J$119</f>
        <v>0.16306573669056473</v>
      </c>
      <c r="L155" s="163">
        <f>L104/J$119</f>
        <v>0.14671891516548063</v>
      </c>
      <c r="M155" s="163">
        <f>M104/J$119</f>
        <v>2.6360134277462525E-3</v>
      </c>
      <c r="N155" s="163">
        <f>N104/J$119</f>
        <v>7.7252295086075861E-4</v>
      </c>
      <c r="O155" s="163">
        <f>O104/J$119</f>
        <v>8.5552493966507305E-3</v>
      </c>
      <c r="P155" s="163">
        <f>P104/J$119</f>
        <v>4.635137705164551E-3</v>
      </c>
      <c r="Q155" s="163">
        <f>Q104/J$119</f>
        <v>7.0780203951956141E-3</v>
      </c>
      <c r="R155" s="167">
        <f>R104/J$119</f>
        <v>1.3834647654346104E-2</v>
      </c>
      <c r="T155" s="242" t="s">
        <v>3</v>
      </c>
      <c r="U155" s="243"/>
      <c r="V155" s="244"/>
      <c r="W155" s="48">
        <v>1</v>
      </c>
      <c r="X155" s="159">
        <f>X104/$J$119</f>
        <v>7.1880017160624324E-2</v>
      </c>
      <c r="Y155" s="169">
        <f>Y104/Y$119</f>
        <v>0.58455698068701145</v>
      </c>
      <c r="Z155" s="164">
        <f>Z104/Y$119</f>
        <v>0.1599734630694383</v>
      </c>
      <c r="AA155" s="163">
        <f>AA104/Y$119</f>
        <v>0.14691287041132239</v>
      </c>
      <c r="AB155" s="163">
        <f>AB104/Y$119</f>
        <v>2.8954739790653097E-3</v>
      </c>
      <c r="AC155" s="163">
        <f>AC104/Y$119</f>
        <v>1.0290431962258586E-3</v>
      </c>
      <c r="AD155" s="163">
        <f>AD104/Y$119</f>
        <v>8.6849476632758354E-3</v>
      </c>
      <c r="AE155" s="163">
        <f>AE104/Y$119</f>
        <v>4.0557275541795654E-3</v>
      </c>
      <c r="AF155" s="163">
        <f>AF104/Y$119</f>
        <v>6.8199911543564791E-3</v>
      </c>
      <c r="AG155" s="167">
        <f>AG104/Y$119</f>
        <v>1.3191803037004273E-2</v>
      </c>
      <c r="AH155" s="81"/>
      <c r="AI155" s="242" t="s">
        <v>3</v>
      </c>
      <c r="AJ155" s="243"/>
      <c r="AK155" s="244"/>
      <c r="AL155" s="48">
        <v>1</v>
      </c>
      <c r="AM155" s="159">
        <f>AM104/$J$119</f>
        <v>2.7219639774317145E-2</v>
      </c>
      <c r="AN155" s="169">
        <f>AN104/AN$119</f>
        <v>0.62207099492556406</v>
      </c>
      <c r="AO155" s="164">
        <f>AO104/AN$119</f>
        <v>0.1675669539526641</v>
      </c>
      <c r="AP155" s="163">
        <f>AP104/AN$119</f>
        <v>0.14388576179931653</v>
      </c>
      <c r="AQ155" s="163">
        <f>AQ104/AN$119</f>
        <v>8.4313476887875882E-3</v>
      </c>
      <c r="AR155" s="163">
        <f>AR104/AN$119</f>
        <v>0</v>
      </c>
      <c r="AS155" s="163">
        <f>AS104/AN$119</f>
        <v>1.3256632001674767E-2</v>
      </c>
      <c r="AT155" s="163">
        <f>AT104/AN$119</f>
        <v>1.6732959655138858E-3</v>
      </c>
      <c r="AU155" s="163">
        <f>AU104/AN$119</f>
        <v>6.4573007303531452E-4</v>
      </c>
      <c r="AV155" s="167">
        <f>AV104/AN$119</f>
        <v>1.5249844464560033E-2</v>
      </c>
      <c r="AW155" s="130"/>
      <c r="AX155" s="242" t="s">
        <v>3</v>
      </c>
      <c r="AY155" s="243"/>
      <c r="AZ155" s="244"/>
      <c r="BA155" s="28">
        <v>1</v>
      </c>
      <c r="BB155" s="159">
        <f>BB104/$J$119</f>
        <v>2.7219639774317145E-2</v>
      </c>
      <c r="BC155" s="169">
        <f>BC104/BC$119</f>
        <v>0.62207099492556406</v>
      </c>
      <c r="BD155" s="164">
        <f>BD104/BC$119</f>
        <v>0.1675669539526641</v>
      </c>
      <c r="BE155" s="163">
        <f>BE104/BC$119</f>
        <v>0.14388576179931653</v>
      </c>
      <c r="BF155" s="163">
        <f>BF104/BC$119</f>
        <v>8.4313476887875882E-3</v>
      </c>
      <c r="BG155" s="163">
        <f>BG104/BC$119</f>
        <v>0</v>
      </c>
      <c r="BH155" s="163">
        <f>BH104/BC$119</f>
        <v>1.3256632001674767E-2</v>
      </c>
      <c r="BI155" s="163">
        <f>BI104/BC$119</f>
        <v>1.6732959655138858E-3</v>
      </c>
      <c r="BJ155" s="163">
        <f>BJ104/BC$119</f>
        <v>6.4573007303531452E-4</v>
      </c>
      <c r="BK155" s="167">
        <f>BK104/BC$119</f>
        <v>1.5249844464560033E-2</v>
      </c>
      <c r="BM155" s="242" t="s">
        <v>3</v>
      </c>
      <c r="BN155" s="243"/>
      <c r="BO155" s="244"/>
      <c r="BP155" s="28">
        <v>1</v>
      </c>
      <c r="BQ155" s="159">
        <f>BQ104/$J$119</f>
        <v>2.7219639774317145E-2</v>
      </c>
      <c r="BR155" s="169">
        <f>BR104/BR$119</f>
        <v>0.62207099492556406</v>
      </c>
      <c r="BS155" s="164">
        <f>BS104/BR$119</f>
        <v>0.1675669539526641</v>
      </c>
      <c r="BT155" s="163">
        <f>BT104/BR$119</f>
        <v>0.14388576179931653</v>
      </c>
      <c r="BU155" s="163">
        <f>BU104/BR$119</f>
        <v>8.4313476887875882E-3</v>
      </c>
      <c r="BV155" s="163">
        <f>BV104/BR$119</f>
        <v>0</v>
      </c>
      <c r="BW155" s="163">
        <f>BW104/BR$119</f>
        <v>1.3256632001674767E-2</v>
      </c>
      <c r="BX155" s="163">
        <f>BX104/BR$119</f>
        <v>1.6732959655138858E-3</v>
      </c>
      <c r="BY155" s="163">
        <f>BY104/BR$119</f>
        <v>6.4573007303531452E-4</v>
      </c>
      <c r="BZ155" s="167">
        <f>BZ104/BR$119</f>
        <v>1.5249844464560033E-2</v>
      </c>
      <c r="CB155" s="242" t="s">
        <v>3</v>
      </c>
      <c r="CC155" s="243"/>
      <c r="CD155" s="244"/>
      <c r="CE155" s="28">
        <v>1</v>
      </c>
      <c r="CF155" s="159">
        <f>CF104/$J$119</f>
        <v>2.7219639774317145E-2</v>
      </c>
      <c r="CG155" s="169">
        <f>CG104/CG$119</f>
        <v>0.62207099492556406</v>
      </c>
      <c r="CH155" s="164">
        <f>CH104/CG$119</f>
        <v>0.1675669539526641</v>
      </c>
      <c r="CI155" s="163">
        <f>CI104/CG$119</f>
        <v>0.14388576179931653</v>
      </c>
      <c r="CJ155" s="163">
        <f>CJ104/CG$119</f>
        <v>8.4313476887875882E-3</v>
      </c>
      <c r="CK155" s="163">
        <f>CK104/CG$119</f>
        <v>0</v>
      </c>
      <c r="CL155" s="163">
        <f>CL104/CG$119</f>
        <v>1.3256632001674767E-2</v>
      </c>
      <c r="CM155" s="163">
        <f>CM104/CG$119</f>
        <v>1.6732959655138858E-3</v>
      </c>
      <c r="CN155" s="163">
        <f>CN104/CG$119</f>
        <v>6.4573007303531452E-4</v>
      </c>
      <c r="CO155" s="167">
        <f>CO104/CG$119</f>
        <v>1.5249844464560033E-2</v>
      </c>
      <c r="CQ155" s="242" t="s">
        <v>3</v>
      </c>
      <c r="CR155" s="243"/>
      <c r="CS155" s="244"/>
      <c r="CT155" s="28">
        <v>1</v>
      </c>
      <c r="CU155" s="159">
        <f>CU104/$J$119</f>
        <v>2.7219639774317145E-2</v>
      </c>
      <c r="CV155" s="169">
        <f>CV104/CV$119</f>
        <v>0.62207099492556406</v>
      </c>
      <c r="CW155" s="164">
        <f>CW104/CV$119</f>
        <v>0.1675669539526641</v>
      </c>
      <c r="CX155" s="163">
        <f>CX104/CV$119</f>
        <v>0.14388576179931653</v>
      </c>
      <c r="CY155" s="163">
        <f>CY104/CV$119</f>
        <v>8.4313476887875882E-3</v>
      </c>
      <c r="CZ155" s="163">
        <f>CZ104/CV$119</f>
        <v>0</v>
      </c>
      <c r="DA155" s="163">
        <f>DA104/CV$119</f>
        <v>1.3256632001674767E-2</v>
      </c>
      <c r="DB155" s="163">
        <f>DB104/CV$119</f>
        <v>1.6732959655138858E-3</v>
      </c>
      <c r="DC155" s="163">
        <f>DC104/CV$119</f>
        <v>6.4573007303531452E-4</v>
      </c>
      <c r="DD155" s="167">
        <f>DD104/CV$119</f>
        <v>1.5249844464560033E-2</v>
      </c>
      <c r="DF155" s="242" t="s">
        <v>3</v>
      </c>
      <c r="DG155" s="243"/>
      <c r="DH155" s="244"/>
      <c r="DI155" s="28">
        <v>1</v>
      </c>
      <c r="DJ155" s="159">
        <f>DJ104/$J$119</f>
        <v>2.7219639774317145E-2</v>
      </c>
      <c r="DK155" s="169">
        <f>DK104/DK$119</f>
        <v>0.62207099492556406</v>
      </c>
      <c r="DL155" s="164">
        <f>DL104/DK$119</f>
        <v>0.1675669539526641</v>
      </c>
      <c r="DM155" s="163">
        <f>DM104/DK$119</f>
        <v>0.14388576179931653</v>
      </c>
      <c r="DN155" s="163">
        <f>DN104/DK$119</f>
        <v>8.4313476887875882E-3</v>
      </c>
      <c r="DO155" s="163">
        <f>DO104/DK$119</f>
        <v>0</v>
      </c>
      <c r="DP155" s="163">
        <f>DP104/DK$119</f>
        <v>1.3256632001674767E-2</v>
      </c>
      <c r="DQ155" s="163">
        <f>DQ104/DK$119</f>
        <v>1.6732959655138858E-3</v>
      </c>
      <c r="DR155" s="163">
        <f>DR104/DK$119</f>
        <v>6.4573007303531452E-4</v>
      </c>
      <c r="DS155" s="167">
        <f>DS104/DK$119</f>
        <v>1.5249844464560033E-2</v>
      </c>
    </row>
    <row r="156" spans="2:123" ht="20.100000000000001" customHeight="1">
      <c r="B156" s="304"/>
      <c r="C156" s="305"/>
      <c r="E156" s="242" t="s">
        <v>4</v>
      </c>
      <c r="F156" s="243"/>
      <c r="G156" s="244"/>
      <c r="H156" s="28">
        <v>2</v>
      </c>
      <c r="I156" s="159">
        <f t="shared" ref="I156:I163" si="208">I105/$J$119</f>
        <v>2.6475128151827291E-2</v>
      </c>
      <c r="J156" s="164">
        <f>J105/K$119</f>
        <v>0.35085751016141803</v>
      </c>
      <c r="K156" s="169">
        <f>K105/K$119</f>
        <v>0.37885835344485708</v>
      </c>
      <c r="L156" s="163">
        <f>L105/K$119</f>
        <v>0.1882541821403772</v>
      </c>
      <c r="M156" s="163">
        <f>M105/K$119</f>
        <v>7.6072422125280671E-4</v>
      </c>
      <c r="N156" s="163">
        <f>N105/K$119</f>
        <v>1.2059542887302248E-3</v>
      </c>
      <c r="O156" s="163">
        <f>O105/K$119</f>
        <v>2.1397580130355111E-2</v>
      </c>
      <c r="P156" s="163">
        <f>P105/K$119</f>
        <v>6.7949184801437724E-3</v>
      </c>
      <c r="Q156" s="163">
        <f>Q105/K$119</f>
        <v>2.4753022625648496E-3</v>
      </c>
      <c r="R156" s="167">
        <f>R105/K$119</f>
        <v>2.2920502844607338E-2</v>
      </c>
      <c r="T156" s="242" t="s">
        <v>4</v>
      </c>
      <c r="U156" s="243"/>
      <c r="V156" s="244"/>
      <c r="W156" s="48">
        <v>2</v>
      </c>
      <c r="X156" s="159">
        <f t="shared" ref="X156:X163" si="209">X105/$J$119</f>
        <v>2.6223026196489144E-2</v>
      </c>
      <c r="Y156" s="164">
        <f>Y105/Z$119</f>
        <v>0.32869870072047869</v>
      </c>
      <c r="Z156" s="169">
        <f>Z105/Z$119</f>
        <v>0.40184048627522662</v>
      </c>
      <c r="AA156" s="163">
        <f>AA105/Z$119</f>
        <v>0.189967846038399</v>
      </c>
      <c r="AB156" s="163">
        <f>AB105/Z$119</f>
        <v>9.5238235645342232E-4</v>
      </c>
      <c r="AC156" s="163">
        <f>AC105/Z$119</f>
        <v>1.1425639725253904E-3</v>
      </c>
      <c r="AD156" s="163">
        <f>AD105/Z$119</f>
        <v>2.0380392717665809E-2</v>
      </c>
      <c r="AE156" s="163">
        <f>AE105/Z$119</f>
        <v>6.2877875391236021E-3</v>
      </c>
      <c r="AF156" s="163">
        <f>AF105/Z$119</f>
        <v>3.0458544093386543E-3</v>
      </c>
      <c r="AG156" s="167">
        <f>AG105/Z$119</f>
        <v>2.1461037094260789E-2</v>
      </c>
      <c r="AH156" s="81"/>
      <c r="AI156" s="242" t="s">
        <v>4</v>
      </c>
      <c r="AJ156" s="243"/>
      <c r="AK156" s="244"/>
      <c r="AL156" s="48">
        <v>2</v>
      </c>
      <c r="AM156" s="159">
        <f t="shared" ref="AM156:AM163" si="210">AM105/$J$119</f>
        <v>8.7616486583310827E-3</v>
      </c>
      <c r="AN156" s="164">
        <f>AN105/AO$119</f>
        <v>0.32196962995724604</v>
      </c>
      <c r="AO156" s="169">
        <f>AO105/AO$119</f>
        <v>0.39453928939997052</v>
      </c>
      <c r="AP156" s="163">
        <f>AP105/AO$119</f>
        <v>0.19549167035235146</v>
      </c>
      <c r="AQ156" s="163">
        <f>AQ105/AO$119</f>
        <v>8.6996904024767806E-3</v>
      </c>
      <c r="AR156" s="163">
        <f>AR105/AO$119</f>
        <v>1.267875571281144E-4</v>
      </c>
      <c r="AS156" s="163">
        <f>AS105/AO$119</f>
        <v>3.3269939554769278E-2</v>
      </c>
      <c r="AT156" s="163">
        <f>AT105/AO$119</f>
        <v>2.413386407194457E-3</v>
      </c>
      <c r="AU156" s="163">
        <f>AU105/AO$119</f>
        <v>1.8398938522777534E-3</v>
      </c>
      <c r="AV156" s="167">
        <f>AV105/AO$119</f>
        <v>3.2888102609464835E-2</v>
      </c>
      <c r="AW156" s="130"/>
      <c r="AX156" s="242" t="s">
        <v>4</v>
      </c>
      <c r="AY156" s="243"/>
      <c r="AZ156" s="244"/>
      <c r="BA156" s="28">
        <v>2</v>
      </c>
      <c r="BB156" s="159">
        <f t="shared" ref="BB156:BB163" si="211">BB105/$J$119</f>
        <v>8.7616486583310827E-3</v>
      </c>
      <c r="BC156" s="164">
        <f>BC105/BD$119</f>
        <v>0.32196962995724604</v>
      </c>
      <c r="BD156" s="169">
        <f>BD105/BD$119</f>
        <v>0.39453928939997052</v>
      </c>
      <c r="BE156" s="163">
        <f>BE105/BD$119</f>
        <v>0.19549167035235146</v>
      </c>
      <c r="BF156" s="163">
        <f>BF105/BD$119</f>
        <v>8.6996904024767806E-3</v>
      </c>
      <c r="BG156" s="163">
        <f>BG105/BD$119</f>
        <v>1.267875571281144E-4</v>
      </c>
      <c r="BH156" s="163">
        <f>BH105/BD$119</f>
        <v>3.3269939554769278E-2</v>
      </c>
      <c r="BI156" s="163">
        <f>BI105/BD$119</f>
        <v>2.413386407194457E-3</v>
      </c>
      <c r="BJ156" s="163">
        <f>BJ105/BD$119</f>
        <v>1.8398938522777534E-3</v>
      </c>
      <c r="BK156" s="167">
        <f>BK105/BD$119</f>
        <v>3.2888102609464835E-2</v>
      </c>
      <c r="BM156" s="242" t="s">
        <v>4</v>
      </c>
      <c r="BN156" s="243"/>
      <c r="BO156" s="244"/>
      <c r="BP156" s="28">
        <v>2</v>
      </c>
      <c r="BQ156" s="159">
        <f t="shared" ref="BQ156:BQ163" si="212">BQ105/$J$119</f>
        <v>8.7616486583310827E-3</v>
      </c>
      <c r="BR156" s="164">
        <f>BR105/BS$119</f>
        <v>0.32196962995724604</v>
      </c>
      <c r="BS156" s="169">
        <f>BS105/BS$119</f>
        <v>0.39453928939997052</v>
      </c>
      <c r="BT156" s="163">
        <f>BT105/BS$119</f>
        <v>0.19549167035235146</v>
      </c>
      <c r="BU156" s="163">
        <f>BU105/BS$119</f>
        <v>8.6996904024767806E-3</v>
      </c>
      <c r="BV156" s="163">
        <f>BV105/BS$119</f>
        <v>1.267875571281144E-4</v>
      </c>
      <c r="BW156" s="163">
        <f>BW105/BS$119</f>
        <v>3.3269939554769278E-2</v>
      </c>
      <c r="BX156" s="163">
        <f>BX105/BS$119</f>
        <v>2.413386407194457E-3</v>
      </c>
      <c r="BY156" s="163">
        <f>BY105/BS$119</f>
        <v>1.8398938522777534E-3</v>
      </c>
      <c r="BZ156" s="167">
        <f>BZ105/BS$119</f>
        <v>3.2888102609464835E-2</v>
      </c>
      <c r="CB156" s="242" t="s">
        <v>4</v>
      </c>
      <c r="CC156" s="243"/>
      <c r="CD156" s="244"/>
      <c r="CE156" s="28">
        <v>2</v>
      </c>
      <c r="CF156" s="159">
        <f t="shared" ref="CF156:CF163" si="213">CF105/$J$119</f>
        <v>8.7616486583310827E-3</v>
      </c>
      <c r="CG156" s="164">
        <f>CG105/CH$119</f>
        <v>0.32203302373581011</v>
      </c>
      <c r="CH156" s="169">
        <f>CH105/CH$119</f>
        <v>0.39453928939997052</v>
      </c>
      <c r="CI156" s="163">
        <f>CI105/CH$119</f>
        <v>0.19549167035235146</v>
      </c>
      <c r="CJ156" s="163">
        <f>CJ105/CH$119</f>
        <v>8.6996904024767806E-3</v>
      </c>
      <c r="CK156" s="163">
        <f>CK105/CH$119</f>
        <v>1.267875571281144E-4</v>
      </c>
      <c r="CL156" s="163">
        <f>CL105/CH$119</f>
        <v>3.3269939554769278E-2</v>
      </c>
      <c r="CM156" s="163">
        <f>CM105/CH$119</f>
        <v>2.413386407194457E-3</v>
      </c>
      <c r="CN156" s="163">
        <f>CN105/CH$119</f>
        <v>1.8398938522777534E-3</v>
      </c>
      <c r="CO156" s="167">
        <f>CO105/CH$119</f>
        <v>3.282470883090078E-2</v>
      </c>
      <c r="CQ156" s="242" t="s">
        <v>4</v>
      </c>
      <c r="CR156" s="243"/>
      <c r="CS156" s="244"/>
      <c r="CT156" s="28">
        <v>2</v>
      </c>
      <c r="CU156" s="159">
        <f t="shared" ref="CU156:CU163" si="214">CU105/$J$119</f>
        <v>8.7616486583310827E-3</v>
      </c>
      <c r="CV156" s="164">
        <f>CV105/CW$119</f>
        <v>0.32196962995724604</v>
      </c>
      <c r="CW156" s="169">
        <f>CW105/CW$119</f>
        <v>0.39453928939997052</v>
      </c>
      <c r="CX156" s="163">
        <f>CX105/CW$119</f>
        <v>0.19549167035235146</v>
      </c>
      <c r="CY156" s="163">
        <f>CY105/CW$119</f>
        <v>8.6996904024767806E-3</v>
      </c>
      <c r="CZ156" s="163">
        <f>CZ105/CW$119</f>
        <v>1.267875571281144E-4</v>
      </c>
      <c r="DA156" s="163">
        <f>DA105/CW$119</f>
        <v>3.3269939554769278E-2</v>
      </c>
      <c r="DB156" s="163">
        <f>DB105/CW$119</f>
        <v>2.413386407194457E-3</v>
      </c>
      <c r="DC156" s="163">
        <f>DC105/CW$119</f>
        <v>1.8398938522777534E-3</v>
      </c>
      <c r="DD156" s="167">
        <f>DD105/CW$119</f>
        <v>3.2888102609464835E-2</v>
      </c>
      <c r="DF156" s="242" t="s">
        <v>4</v>
      </c>
      <c r="DG156" s="243"/>
      <c r="DH156" s="244"/>
      <c r="DI156" s="28">
        <v>2</v>
      </c>
      <c r="DJ156" s="159">
        <f t="shared" ref="DJ156:DJ163" si="215">DJ105/$J$119</f>
        <v>8.7616486583310827E-3</v>
      </c>
      <c r="DK156" s="164">
        <f>DK105/DL$119</f>
        <v>0.32196962995724604</v>
      </c>
      <c r="DL156" s="169">
        <f>DL105/DL$119</f>
        <v>0.39453928939997052</v>
      </c>
      <c r="DM156" s="163">
        <f>DM105/DL$119</f>
        <v>0.19549167035235146</v>
      </c>
      <c r="DN156" s="163">
        <f>DN105/DL$119</f>
        <v>8.6996904024767806E-3</v>
      </c>
      <c r="DO156" s="163">
        <f>DO105/DL$119</f>
        <v>1.267875571281144E-4</v>
      </c>
      <c r="DP156" s="163">
        <f>DP105/DL$119</f>
        <v>3.3269939554769278E-2</v>
      </c>
      <c r="DQ156" s="163">
        <f>DQ105/DL$119</f>
        <v>2.413386407194457E-3</v>
      </c>
      <c r="DR156" s="163">
        <f>DR105/DL$119</f>
        <v>1.8398938522777534E-3</v>
      </c>
      <c r="DS156" s="167">
        <f>DS105/DL$119</f>
        <v>3.2888102609464835E-2</v>
      </c>
    </row>
    <row r="157" spans="2:123" ht="20.100000000000001" customHeight="1">
      <c r="B157" s="304"/>
      <c r="C157" s="305"/>
      <c r="E157" s="242" t="s">
        <v>5</v>
      </c>
      <c r="F157" s="243"/>
      <c r="G157" s="244"/>
      <c r="H157" s="28">
        <v>3</v>
      </c>
      <c r="I157" s="159">
        <f t="shared" si="208"/>
        <v>5.0656275938121493E-3</v>
      </c>
      <c r="J157" s="163">
        <f>J106/L$119</f>
        <v>3.5257312777993197E-2</v>
      </c>
      <c r="K157" s="164">
        <f>K106/L$119</f>
        <v>0.10040557335334417</v>
      </c>
      <c r="L157" s="169">
        <f>L106/L$119</f>
        <v>0.74387106570995987</v>
      </c>
      <c r="M157" s="163">
        <f>M106/L$119</f>
        <v>9.1257690192673134E-4</v>
      </c>
      <c r="N157" s="163">
        <f>N106/L$119</f>
        <v>5.2675884823654481E-3</v>
      </c>
      <c r="O157" s="163">
        <f>O106/L$119</f>
        <v>6.818526932812817E-2</v>
      </c>
      <c r="P157" s="163">
        <f>P106/L$119</f>
        <v>5.3722620850097085E-3</v>
      </c>
      <c r="Q157" s="163">
        <f>Q106/L$119</f>
        <v>6.2818904347492774E-3</v>
      </c>
      <c r="R157" s="167">
        <f>R106/L$119</f>
        <v>2.9380848268978729E-2</v>
      </c>
      <c r="T157" s="242" t="s">
        <v>5</v>
      </c>
      <c r="U157" s="243"/>
      <c r="V157" s="244"/>
      <c r="W157" s="48">
        <v>3</v>
      </c>
      <c r="X157" s="159">
        <f t="shared" si="209"/>
        <v>5.8764818361278313E-3</v>
      </c>
      <c r="Y157" s="163">
        <f>Y106/AA$119</f>
        <v>3.5056656179695764E-2</v>
      </c>
      <c r="Z157" s="164">
        <f>Z106/AA$119</f>
        <v>0.1005068538792455</v>
      </c>
      <c r="AA157" s="169">
        <f>AA106/AA$119</f>
        <v>0.74731314370295232</v>
      </c>
      <c r="AB157" s="163">
        <f>AB106/AA$119</f>
        <v>9.1257286577365215E-4</v>
      </c>
      <c r="AC157" s="163">
        <f>AC106/AA$119</f>
        <v>5.369289785375834E-3</v>
      </c>
      <c r="AD157" s="163">
        <f>AD106/AA$119</f>
        <v>6.565364690064307E-2</v>
      </c>
      <c r="AE157" s="163">
        <f>AE106/AA$119</f>
        <v>4.7633649908153004E-3</v>
      </c>
      <c r="AF157" s="163">
        <f>AF106/AA$119</f>
        <v>7.1944355169231387E-3</v>
      </c>
      <c r="AG157" s="167">
        <f>AG106/AA$119</f>
        <v>2.7353597660039329E-2</v>
      </c>
      <c r="AH157" s="81"/>
      <c r="AI157" s="242" t="s">
        <v>5</v>
      </c>
      <c r="AJ157" s="243"/>
      <c r="AK157" s="244"/>
      <c r="AL157" s="48">
        <v>3</v>
      </c>
      <c r="AM157" s="159">
        <f t="shared" si="210"/>
        <v>4.2562476319370421E-3</v>
      </c>
      <c r="AN157" s="164">
        <f>AN106/AP$119</f>
        <v>0.10840941826539623</v>
      </c>
      <c r="AO157" s="163">
        <f>AO106/AP$119</f>
        <v>6.9706722256703893E-2</v>
      </c>
      <c r="AP157" s="169">
        <f>AP106/AP$119</f>
        <v>0.69625047361119496</v>
      </c>
      <c r="AQ157" s="163">
        <f>AQ106/AP$119</f>
        <v>2.320068288468654E-2</v>
      </c>
      <c r="AR157" s="163">
        <f>AR106/AP$119</f>
        <v>1.2162777772044481E-3</v>
      </c>
      <c r="AS157" s="163">
        <f>AS106/AP$119</f>
        <v>4.8226519573226559E-2</v>
      </c>
      <c r="AT157" s="163">
        <f>AT106/AP$119</f>
        <v>2.1273804030375984E-3</v>
      </c>
      <c r="AU157" s="163">
        <f>AU106/AP$119</f>
        <v>4.8621625566306293E-3</v>
      </c>
      <c r="AV157" s="167">
        <f>AV106/AP$119</f>
        <v>4.1744127589750234E-2</v>
      </c>
      <c r="AW157" s="130"/>
      <c r="AX157" s="242" t="s">
        <v>5</v>
      </c>
      <c r="AY157" s="243"/>
      <c r="AZ157" s="244"/>
      <c r="BA157" s="28">
        <v>3</v>
      </c>
      <c r="BB157" s="159">
        <f t="shared" si="211"/>
        <v>4.2562476319370421E-3</v>
      </c>
      <c r="BC157" s="164">
        <f>BC106/BE$119</f>
        <v>0.10840941826539623</v>
      </c>
      <c r="BD157" s="163">
        <f>BD106/BE$119</f>
        <v>6.9706722256703893E-2</v>
      </c>
      <c r="BE157" s="169">
        <f>BE106/BE$119</f>
        <v>0.69625047361119496</v>
      </c>
      <c r="BF157" s="163">
        <f>BF106/BE$119</f>
        <v>2.320068288468654E-2</v>
      </c>
      <c r="BG157" s="163">
        <f>BG106/BE$119</f>
        <v>1.2162777772044481E-3</v>
      </c>
      <c r="BH157" s="163">
        <f>BH106/BE$119</f>
        <v>4.8226519573226559E-2</v>
      </c>
      <c r="BI157" s="163">
        <f>BI106/BE$119</f>
        <v>2.1273804030375984E-3</v>
      </c>
      <c r="BJ157" s="163">
        <f>BJ106/BE$119</f>
        <v>4.8621625566306293E-3</v>
      </c>
      <c r="BK157" s="167">
        <f>BK106/BE$119</f>
        <v>4.1744127589750234E-2</v>
      </c>
      <c r="BM157" s="242" t="s">
        <v>5</v>
      </c>
      <c r="BN157" s="243"/>
      <c r="BO157" s="244"/>
      <c r="BP157" s="28">
        <v>3</v>
      </c>
      <c r="BQ157" s="159">
        <f t="shared" si="212"/>
        <v>4.2562476319370421E-3</v>
      </c>
      <c r="BR157" s="164">
        <f>BR106/BT$119</f>
        <v>0.10840941826539623</v>
      </c>
      <c r="BS157" s="163">
        <f>BS106/BT$119</f>
        <v>6.9706722256703893E-2</v>
      </c>
      <c r="BT157" s="169">
        <f>BT106/BT$119</f>
        <v>0.69625047361119496</v>
      </c>
      <c r="BU157" s="163">
        <f>BU106/BT$119</f>
        <v>2.320068288468654E-2</v>
      </c>
      <c r="BV157" s="163">
        <f>BV106/BT$119</f>
        <v>1.2162777772044481E-3</v>
      </c>
      <c r="BW157" s="163">
        <f>BW106/BT$119</f>
        <v>4.8226519573226559E-2</v>
      </c>
      <c r="BX157" s="163">
        <f>BX106/BT$119</f>
        <v>2.1273804030375984E-3</v>
      </c>
      <c r="BY157" s="163">
        <f>BY106/BT$119</f>
        <v>4.8621625566306293E-3</v>
      </c>
      <c r="BZ157" s="167">
        <f>BZ106/BT$119</f>
        <v>4.1744127589750234E-2</v>
      </c>
      <c r="CB157" s="242" t="s">
        <v>5</v>
      </c>
      <c r="CC157" s="243"/>
      <c r="CD157" s="244"/>
      <c r="CE157" s="28">
        <v>3</v>
      </c>
      <c r="CF157" s="159">
        <f t="shared" si="213"/>
        <v>4.2562476319370421E-3</v>
      </c>
      <c r="CG157" s="164">
        <f>CG106/CI$119</f>
        <v>0.1068892820286009</v>
      </c>
      <c r="CH157" s="163">
        <f>CH106/CI$119</f>
        <v>7.0922895473979064E-2</v>
      </c>
      <c r="CI157" s="169">
        <f>CI106/CI$119</f>
        <v>0.6965546218487394</v>
      </c>
      <c r="CJ157" s="163">
        <f>CJ106/CI$119</f>
        <v>2.3200648680524839E-2</v>
      </c>
      <c r="CK157" s="163">
        <f>CK106/CI$119</f>
        <v>1.2162759840778417E-3</v>
      </c>
      <c r="CL157" s="163">
        <f>CL106/CI$119</f>
        <v>4.82264484741265E-2</v>
      </c>
      <c r="CM157" s="163">
        <f>CM106/CI$119</f>
        <v>2.1273772666961523E-3</v>
      </c>
      <c r="CN157" s="163">
        <f>CN106/CI$119</f>
        <v>4.8621553884711771E-3</v>
      </c>
      <c r="CO157" s="167">
        <f>CO106/CI$119</f>
        <v>4.174406604747162E-2</v>
      </c>
      <c r="CQ157" s="242" t="s">
        <v>5</v>
      </c>
      <c r="CR157" s="243"/>
      <c r="CS157" s="244"/>
      <c r="CT157" s="28">
        <v>3</v>
      </c>
      <c r="CU157" s="159">
        <f t="shared" si="214"/>
        <v>4.2562476319370421E-3</v>
      </c>
      <c r="CV157" s="164">
        <f>CV106/CX$119</f>
        <v>0.10840941826539623</v>
      </c>
      <c r="CW157" s="163">
        <f>CW106/CX$119</f>
        <v>6.9706722256703893E-2</v>
      </c>
      <c r="CX157" s="169">
        <f>CX106/CX$119</f>
        <v>0.69625047361119496</v>
      </c>
      <c r="CY157" s="163">
        <f>CY106/CX$119</f>
        <v>2.320068288468654E-2</v>
      </c>
      <c r="CZ157" s="163">
        <f>CZ106/CX$119</f>
        <v>1.2162777772044481E-3</v>
      </c>
      <c r="DA157" s="163">
        <f>DA106/CX$119</f>
        <v>4.8226519573226559E-2</v>
      </c>
      <c r="DB157" s="163">
        <f>DB106/CX$119</f>
        <v>2.1273804030375984E-3</v>
      </c>
      <c r="DC157" s="163">
        <f>DC106/CX$119</f>
        <v>4.8621625566306293E-3</v>
      </c>
      <c r="DD157" s="167">
        <f>DD106/CX$119</f>
        <v>4.1744127589750234E-2</v>
      </c>
      <c r="DF157" s="242" t="s">
        <v>5</v>
      </c>
      <c r="DG157" s="243"/>
      <c r="DH157" s="244"/>
      <c r="DI157" s="28">
        <v>3</v>
      </c>
      <c r="DJ157" s="159">
        <f t="shared" si="215"/>
        <v>4.2562476319370421E-3</v>
      </c>
      <c r="DK157" s="164">
        <f>DK106/DM$119</f>
        <v>0.10770160695857289</v>
      </c>
      <c r="DL157" s="163">
        <f>DL106/DM$119</f>
        <v>7.0415745245466607E-2</v>
      </c>
      <c r="DM157" s="169">
        <f>DM106/DM$119</f>
        <v>0.69624944714727999</v>
      </c>
      <c r="DN157" s="163">
        <f>DN106/DM$119</f>
        <v>2.3200648680524839E-2</v>
      </c>
      <c r="DO157" s="163">
        <f>DO106/DM$119</f>
        <v>1.2162759840778417E-3</v>
      </c>
      <c r="DP157" s="163">
        <f>DP106/DM$119</f>
        <v>4.82264484741265E-2</v>
      </c>
      <c r="DQ157" s="163">
        <f>DQ106/DM$119</f>
        <v>2.1273772666961523E-3</v>
      </c>
      <c r="DR157" s="163">
        <f>DR106/DM$119</f>
        <v>4.8621553884711771E-3</v>
      </c>
      <c r="DS157" s="167">
        <f>DS106/DM$119</f>
        <v>4.174406604747162E-2</v>
      </c>
    </row>
    <row r="158" spans="2:123" ht="20.100000000000001" customHeight="1">
      <c r="B158" s="304"/>
      <c r="C158" s="305"/>
      <c r="E158" s="242" t="s">
        <v>6</v>
      </c>
      <c r="F158" s="243"/>
      <c r="G158" s="244"/>
      <c r="H158" s="28">
        <v>4</v>
      </c>
      <c r="I158" s="159">
        <f t="shared" si="208"/>
        <v>4.3435250340190204E-2</v>
      </c>
      <c r="J158" s="163">
        <f>J107/M$119</f>
        <v>0.3233770407696912</v>
      </c>
      <c r="K158" s="163">
        <f>K107/M$119</f>
        <v>0.12525320729237002</v>
      </c>
      <c r="L158" s="164">
        <f>L107/M$119</f>
        <v>0.41724286375604824</v>
      </c>
      <c r="M158" s="169">
        <f>M107/M$119</f>
        <v>4.8988792536613701E-2</v>
      </c>
      <c r="N158" s="163">
        <f>N107/M$119</f>
        <v>1.0098806129459322E-3</v>
      </c>
      <c r="O158" s="163">
        <f>O107/M$119</f>
        <v>3.2899993808031283E-2</v>
      </c>
      <c r="P158" s="163">
        <f>P107/M$119</f>
        <v>1.5155580585524359E-3</v>
      </c>
      <c r="Q158" s="163">
        <f>Q107/M$119</f>
        <v>4.3343781051986005E-4</v>
      </c>
      <c r="R158" s="167">
        <f>R107/M$119</f>
        <v>5.844039050682738E-3</v>
      </c>
      <c r="T158" s="242" t="s">
        <v>6</v>
      </c>
      <c r="U158" s="243"/>
      <c r="V158" s="244"/>
      <c r="W158" s="48">
        <v>4</v>
      </c>
      <c r="X158" s="159">
        <f t="shared" si="209"/>
        <v>4.1415486136603875E-2</v>
      </c>
      <c r="Y158" s="163">
        <f>Y107/AB$119</f>
        <v>0.32669229907357711</v>
      </c>
      <c r="Z158" s="163">
        <f>Z107/AB$119</f>
        <v>0.12207876068098857</v>
      </c>
      <c r="AA158" s="164">
        <f>AA107/AB$119</f>
        <v>0.42387676394794094</v>
      </c>
      <c r="AB158" s="169">
        <f>AB107/AB$119</f>
        <v>4.7619960254043886E-2</v>
      </c>
      <c r="AC158" s="163">
        <f>AC107/AB$119</f>
        <v>5.7790856071283242E-4</v>
      </c>
      <c r="AD158" s="163">
        <f>AD107/AB$119</f>
        <v>2.979914729002163E-2</v>
      </c>
      <c r="AE158" s="163">
        <f>AE107/AB$119</f>
        <v>1.3725328316929772E-3</v>
      </c>
      <c r="AF158" s="163">
        <f>AF107/AB$119</f>
        <v>5.7790856071283242E-4</v>
      </c>
      <c r="AG158" s="167">
        <f>AG107/AB$119</f>
        <v>5.9899042912659141E-3</v>
      </c>
      <c r="AH158" s="81"/>
      <c r="AI158" s="242" t="s">
        <v>6</v>
      </c>
      <c r="AJ158" s="243"/>
      <c r="AK158" s="244"/>
      <c r="AL158" s="48">
        <v>4</v>
      </c>
      <c r="AM158" s="159">
        <f t="shared" si="210"/>
        <v>1.8182300673598731E-2</v>
      </c>
      <c r="AN158" s="163">
        <f>AN107/AQ$119</f>
        <v>0.25194788728864409</v>
      </c>
      <c r="AO158" s="163">
        <f>AO107/AQ$119</f>
        <v>0.1616882820113254</v>
      </c>
      <c r="AP158" s="164">
        <f>AP107/AQ$119</f>
        <v>0.36392357942441311</v>
      </c>
      <c r="AQ158" s="169">
        <f>AQ107/AQ$119</f>
        <v>0.12849937859262658</v>
      </c>
      <c r="AR158" s="163">
        <f>AR107/AQ$119</f>
        <v>9.3085792548713783E-3</v>
      </c>
      <c r="AS158" s="163">
        <f>AS107/AQ$119</f>
        <v>4.2134810754549251E-2</v>
      </c>
      <c r="AT158" s="163">
        <f>AT107/AQ$119</f>
        <v>8.6687434302571591E-4</v>
      </c>
      <c r="AU158" s="163">
        <f>AU107/AQ$119</f>
        <v>6.5015575726928691E-4</v>
      </c>
      <c r="AV158" s="167">
        <f>AV107/AQ$119</f>
        <v>2.2798205511138894E-2</v>
      </c>
      <c r="AW158" s="130"/>
      <c r="AX158" s="242" t="s">
        <v>6</v>
      </c>
      <c r="AY158" s="243"/>
      <c r="AZ158" s="244"/>
      <c r="BA158" s="28">
        <v>4</v>
      </c>
      <c r="BB158" s="159">
        <f t="shared" si="211"/>
        <v>1.8182300673598731E-2</v>
      </c>
      <c r="BC158" s="163">
        <f>BC107/BF$119</f>
        <v>0.25194788728864409</v>
      </c>
      <c r="BD158" s="163">
        <f>BD107/BF$119</f>
        <v>0.1616882820113254</v>
      </c>
      <c r="BE158" s="164">
        <f>BE107/BF$119</f>
        <v>0.36392357942441311</v>
      </c>
      <c r="BF158" s="169">
        <f>BF107/BF$119</f>
        <v>0.12849937859262658</v>
      </c>
      <c r="BG158" s="163">
        <f>BG107/BF$119</f>
        <v>9.3085792548713783E-3</v>
      </c>
      <c r="BH158" s="163">
        <f>BH107/BF$119</f>
        <v>4.2134810754549251E-2</v>
      </c>
      <c r="BI158" s="163">
        <f>BI107/BF$119</f>
        <v>8.6687434302571591E-4</v>
      </c>
      <c r="BJ158" s="163">
        <f>BJ107/BF$119</f>
        <v>6.5015575726928691E-4</v>
      </c>
      <c r="BK158" s="167">
        <f>BK107/BF$119</f>
        <v>2.2798205511138894E-2</v>
      </c>
      <c r="BM158" s="242" t="s">
        <v>6</v>
      </c>
      <c r="BN158" s="243"/>
      <c r="BO158" s="244"/>
      <c r="BP158" s="28">
        <v>4</v>
      </c>
      <c r="BQ158" s="159">
        <f t="shared" si="212"/>
        <v>1.8182300673598731E-2</v>
      </c>
      <c r="BR158" s="163">
        <f>BR107/BU$119</f>
        <v>0.25194788728864409</v>
      </c>
      <c r="BS158" s="163">
        <f>BS107/BU$119</f>
        <v>0.1616882820113254</v>
      </c>
      <c r="BT158" s="164">
        <f>BT107/BU$119</f>
        <v>0.36392357942441311</v>
      </c>
      <c r="BU158" s="169">
        <f>BU107/BU$119</f>
        <v>0.12849937859262658</v>
      </c>
      <c r="BV158" s="163">
        <f>BV107/BU$119</f>
        <v>9.3085792548713783E-3</v>
      </c>
      <c r="BW158" s="163">
        <f>BW107/BU$119</f>
        <v>4.2134810754549251E-2</v>
      </c>
      <c r="BX158" s="163">
        <f>BX107/BU$119</f>
        <v>8.6687434302571591E-4</v>
      </c>
      <c r="BY158" s="163">
        <f>BY107/BU$119</f>
        <v>6.5015575726928691E-4</v>
      </c>
      <c r="BZ158" s="167">
        <f>BZ107/BU$119</f>
        <v>2.2798205511138894E-2</v>
      </c>
      <c r="CB158" s="242" t="s">
        <v>6</v>
      </c>
      <c r="CC158" s="243"/>
      <c r="CD158" s="244"/>
      <c r="CE158" s="28">
        <v>4</v>
      </c>
      <c r="CF158" s="159">
        <f t="shared" si="213"/>
        <v>1.8182300673598731E-2</v>
      </c>
      <c r="CG158" s="163">
        <f>CG107/CJ$119</f>
        <v>0.25194751584844466</v>
      </c>
      <c r="CH158" s="163">
        <f>CH107/CJ$119</f>
        <v>0.16168804363850806</v>
      </c>
      <c r="CI158" s="164">
        <f>CI107/CJ$119</f>
        <v>0.36392304290137112</v>
      </c>
      <c r="CJ158" s="169">
        <f>CJ107/CJ$119</f>
        <v>0.12878667256376236</v>
      </c>
      <c r="CK158" s="163">
        <f>CK107/CJ$119</f>
        <v>9.2363261093911259E-3</v>
      </c>
      <c r="CL158" s="163">
        <f>CL107/CJ$119</f>
        <v>4.1920978917882941E-2</v>
      </c>
      <c r="CM158" s="163">
        <f>CM107/CJ$119</f>
        <v>8.6687306501548008E-4</v>
      </c>
      <c r="CN158" s="163">
        <f>CN107/CJ$119</f>
        <v>6.5015479876161003E-4</v>
      </c>
      <c r="CO158" s="167">
        <f>CO107/CJ$119</f>
        <v>2.2798171900339084E-2</v>
      </c>
      <c r="CQ158" s="242" t="s">
        <v>6</v>
      </c>
      <c r="CR158" s="243"/>
      <c r="CS158" s="244"/>
      <c r="CT158" s="28">
        <v>4</v>
      </c>
      <c r="CU158" s="159">
        <f t="shared" si="214"/>
        <v>1.8182300673598731E-2</v>
      </c>
      <c r="CV158" s="163">
        <f>CV107/CY$119</f>
        <v>0.25194788728864409</v>
      </c>
      <c r="CW158" s="163">
        <f>CW107/CY$119</f>
        <v>0.1616882820113254</v>
      </c>
      <c r="CX158" s="164">
        <f>CX107/CY$119</f>
        <v>0.36392357942441311</v>
      </c>
      <c r="CY158" s="169">
        <f>CY107/CY$119</f>
        <v>0.12849937859262658</v>
      </c>
      <c r="CZ158" s="163">
        <f>CZ107/CY$119</f>
        <v>9.3085792548713783E-3</v>
      </c>
      <c r="DA158" s="163">
        <f>DA107/CY$119</f>
        <v>4.2134810754549251E-2</v>
      </c>
      <c r="DB158" s="163">
        <f>DB107/CY$119</f>
        <v>8.6687434302571591E-4</v>
      </c>
      <c r="DC158" s="163">
        <f>DC107/CY$119</f>
        <v>6.5015575726928691E-4</v>
      </c>
      <c r="DD158" s="167">
        <f>DD107/CY$119</f>
        <v>2.2798205511138894E-2</v>
      </c>
      <c r="DF158" s="242" t="s">
        <v>6</v>
      </c>
      <c r="DG158" s="243"/>
      <c r="DH158" s="244"/>
      <c r="DI158" s="28">
        <v>4</v>
      </c>
      <c r="DJ158" s="159">
        <f t="shared" si="215"/>
        <v>1.8182300673598731E-2</v>
      </c>
      <c r="DK158" s="163">
        <f>DK107/DN$119</f>
        <v>0.25194714440934041</v>
      </c>
      <c r="DL158" s="163">
        <f>DL107/DN$119</f>
        <v>0.16168780526639354</v>
      </c>
      <c r="DM158" s="164">
        <f>DM107/DN$119</f>
        <v>0.36392250637991097</v>
      </c>
      <c r="DN158" s="169">
        <f>DN107/DN$119</f>
        <v>0.1287157176533722</v>
      </c>
      <c r="DO158" s="163">
        <f>DO107/DN$119</f>
        <v>9.3085518081205843E-3</v>
      </c>
      <c r="DP158" s="163">
        <f>DP107/DN$119</f>
        <v>4.1920917114968134E-2</v>
      </c>
      <c r="DQ158" s="163">
        <f>DQ107/DN$119</f>
        <v>8.6687178700901239E-4</v>
      </c>
      <c r="DR158" s="163">
        <f>DR107/DN$119</f>
        <v>6.5015384025675924E-4</v>
      </c>
      <c r="DS158" s="167">
        <f>DS107/DN$119</f>
        <v>2.2798138289638375E-2</v>
      </c>
    </row>
    <row r="159" spans="2:123" ht="20.100000000000001" customHeight="1">
      <c r="B159" s="304"/>
      <c r="C159" s="305"/>
      <c r="E159" s="242" t="s">
        <v>7</v>
      </c>
      <c r="F159" s="243"/>
      <c r="G159" s="244"/>
      <c r="H159" s="28">
        <v>5</v>
      </c>
      <c r="I159" s="159">
        <f t="shared" si="208"/>
        <v>6.8008556723677099E-3</v>
      </c>
      <c r="J159" s="163">
        <f>J108/N$119</f>
        <v>2.517179002180454E-2</v>
      </c>
      <c r="K159" s="163">
        <f>K108/N$119</f>
        <v>4.2176090485169515E-2</v>
      </c>
      <c r="L159" s="163">
        <f>L108/N$119</f>
        <v>3.7415652978995989E-2</v>
      </c>
      <c r="M159" s="163">
        <f>M108/N$119</f>
        <v>1.3592825582818197E-3</v>
      </c>
      <c r="N159" s="169">
        <f>N108/N$119</f>
        <v>0.31088354840564414</v>
      </c>
      <c r="O159" s="163">
        <f>O108/N$119</f>
        <v>7.6190588516273777E-2</v>
      </c>
      <c r="P159" s="163">
        <f>P108/N$119</f>
        <v>3.4692665034151603E-2</v>
      </c>
      <c r="Q159" s="163">
        <f>Q108/N$119</f>
        <v>0.17211141399294411</v>
      </c>
      <c r="R159" s="181">
        <f>R108/N$119</f>
        <v>0.29319813238704462</v>
      </c>
      <c r="T159" s="242" t="s">
        <v>7</v>
      </c>
      <c r="U159" s="243"/>
      <c r="V159" s="244"/>
      <c r="W159" s="48">
        <v>5</v>
      </c>
      <c r="X159" s="159">
        <f t="shared" si="209"/>
        <v>7.4804989554723093E-3</v>
      </c>
      <c r="Y159" s="163">
        <f>Y108/AC$119</f>
        <v>2.6529793865197101E-2</v>
      </c>
      <c r="Z159" s="163">
        <f>Z108/AC$119</f>
        <v>3.741298021212041E-2</v>
      </c>
      <c r="AA159" s="163">
        <f>AA108/AC$119</f>
        <v>3.4014748766758959E-2</v>
      </c>
      <c r="AB159" s="163">
        <f>AB108/AC$119</f>
        <v>2.0389388672168709E-3</v>
      </c>
      <c r="AC159" s="169">
        <f>AC108/AC$119</f>
        <v>0.30680353946813632</v>
      </c>
      <c r="AD159" s="163">
        <f>AD108/AC$119</f>
        <v>7.687227072626325E-2</v>
      </c>
      <c r="AE159" s="163">
        <f>AE108/AC$119</f>
        <v>3.3332153903764448E-2</v>
      </c>
      <c r="AF159" s="163">
        <f>AF108/AC$119</f>
        <v>0.17551386272029534</v>
      </c>
      <c r="AG159" s="181">
        <f>AG108/AC$119</f>
        <v>0.30000117942956894</v>
      </c>
      <c r="AH159" s="81"/>
      <c r="AI159" s="242" t="s">
        <v>7</v>
      </c>
      <c r="AJ159" s="243"/>
      <c r="AK159" s="244"/>
      <c r="AL159" s="48">
        <v>5</v>
      </c>
      <c r="AM159" s="159">
        <f t="shared" si="210"/>
        <v>2.7215216932995425E-3</v>
      </c>
      <c r="AN159" s="163">
        <f>AN108/AR$119</f>
        <v>0.15374340814301654</v>
      </c>
      <c r="AO159" s="163">
        <f>AO108/AR$119</f>
        <v>0.10068126298284383</v>
      </c>
      <c r="AP159" s="163">
        <f>AP108/AR$119</f>
        <v>8.8435925749558816E-2</v>
      </c>
      <c r="AQ159" s="163">
        <f>AQ108/AR$119</f>
        <v>6.1211943405489301E-3</v>
      </c>
      <c r="AR159" s="169">
        <f>AR108/AR$119</f>
        <v>0.29931932672759354</v>
      </c>
      <c r="AS159" s="163">
        <f>AS108/AR$119</f>
        <v>2.5849957024851867E-2</v>
      </c>
      <c r="AT159" s="163">
        <f>AT108/AR$119</f>
        <v>1.2243862957191445E-2</v>
      </c>
      <c r="AU159" s="163">
        <f>AU108/AR$119</f>
        <v>0.10272018682026655</v>
      </c>
      <c r="AV159" s="181">
        <f>AV108/AR$119</f>
        <v>0.20816336158537749</v>
      </c>
      <c r="AW159" s="130"/>
      <c r="AX159" s="242" t="s">
        <v>7</v>
      </c>
      <c r="AY159" s="243"/>
      <c r="AZ159" s="244"/>
      <c r="BA159" s="28">
        <v>5</v>
      </c>
      <c r="BB159" s="159">
        <f t="shared" si="211"/>
        <v>2.7215216932995425E-3</v>
      </c>
      <c r="BC159" s="163">
        <f>BC108/BG$119</f>
        <v>0.15374340814301654</v>
      </c>
      <c r="BD159" s="163">
        <f>BD108/BG$119</f>
        <v>0.10068126298284383</v>
      </c>
      <c r="BE159" s="163">
        <f>BE108/BG$119</f>
        <v>8.8435925749558816E-2</v>
      </c>
      <c r="BF159" s="163">
        <f>BF108/BG$119</f>
        <v>6.1211943405489301E-3</v>
      </c>
      <c r="BG159" s="169">
        <f>BG108/BG$119</f>
        <v>0.29931932672759354</v>
      </c>
      <c r="BH159" s="163">
        <f>BH108/BG$119</f>
        <v>2.5849957024851867E-2</v>
      </c>
      <c r="BI159" s="163">
        <f>BI108/BG$119</f>
        <v>1.2243862957191445E-2</v>
      </c>
      <c r="BJ159" s="163">
        <f>BJ108/BG$119</f>
        <v>0.10272018682026655</v>
      </c>
      <c r="BK159" s="181">
        <f>BK108/BG$119</f>
        <v>0.20816336158537749</v>
      </c>
      <c r="BM159" s="242" t="s">
        <v>7</v>
      </c>
      <c r="BN159" s="243"/>
      <c r="BO159" s="244"/>
      <c r="BP159" s="28">
        <v>5</v>
      </c>
      <c r="BQ159" s="159">
        <f t="shared" si="212"/>
        <v>2.7215216932995425E-3</v>
      </c>
      <c r="BR159" s="163">
        <f>BR108/BV$119</f>
        <v>0.15374340814301654</v>
      </c>
      <c r="BS159" s="163">
        <f>BS108/BV$119</f>
        <v>0.10068126298284383</v>
      </c>
      <c r="BT159" s="163">
        <f>BT108/BV$119</f>
        <v>8.8435925749558816E-2</v>
      </c>
      <c r="BU159" s="163">
        <f>BU108/BV$119</f>
        <v>6.1211943405489301E-3</v>
      </c>
      <c r="BV159" s="169">
        <f>BV108/BV$119</f>
        <v>0.29931932672759354</v>
      </c>
      <c r="BW159" s="163">
        <f>BW108/BV$119</f>
        <v>2.5849957024851867E-2</v>
      </c>
      <c r="BX159" s="163">
        <f>BX108/BV$119</f>
        <v>1.2243862957191445E-2</v>
      </c>
      <c r="BY159" s="163">
        <f>BY108/BV$119</f>
        <v>0.10272018682026655</v>
      </c>
      <c r="BZ159" s="181">
        <f>BZ108/BV$119</f>
        <v>0.20816336158537749</v>
      </c>
      <c r="CB159" s="242" t="s">
        <v>7</v>
      </c>
      <c r="CC159" s="243"/>
      <c r="CD159" s="244"/>
      <c r="CE159" s="28">
        <v>5</v>
      </c>
      <c r="CF159" s="159">
        <f t="shared" si="213"/>
        <v>2.7215216932995425E-3</v>
      </c>
      <c r="CG159" s="163">
        <f>CG108/CK$119</f>
        <v>0.15374340814301654</v>
      </c>
      <c r="CH159" s="163">
        <f>CH108/CK$119</f>
        <v>0.10068126298284383</v>
      </c>
      <c r="CI159" s="163">
        <f>CI108/CK$119</f>
        <v>8.8435925749558816E-2</v>
      </c>
      <c r="CJ159" s="163">
        <f>CJ108/CK$119</f>
        <v>6.1211943405489301E-3</v>
      </c>
      <c r="CK159" s="169">
        <f>CK108/CK$119</f>
        <v>0.29931932672759354</v>
      </c>
      <c r="CL159" s="163">
        <f>CL108/CK$119</f>
        <v>2.5849957024851867E-2</v>
      </c>
      <c r="CM159" s="163">
        <f>CM108/CK$119</f>
        <v>1.2243862957191445E-2</v>
      </c>
      <c r="CN159" s="163">
        <f>CN108/CK$119</f>
        <v>0.10272018682026655</v>
      </c>
      <c r="CO159" s="181">
        <f>CO108/CK$119</f>
        <v>0.20816336158537749</v>
      </c>
      <c r="CQ159" s="242" t="s">
        <v>7</v>
      </c>
      <c r="CR159" s="243"/>
      <c r="CS159" s="244"/>
      <c r="CT159" s="28">
        <v>5</v>
      </c>
      <c r="CU159" s="159">
        <f t="shared" si="214"/>
        <v>2.7215216932995425E-3</v>
      </c>
      <c r="CV159" s="163">
        <f>CV108/CZ$119</f>
        <v>0.15374340814301654</v>
      </c>
      <c r="CW159" s="163">
        <f>CW108/CZ$119</f>
        <v>0.10068126298284383</v>
      </c>
      <c r="CX159" s="163">
        <f>CX108/CZ$119</f>
        <v>8.8435925749558816E-2</v>
      </c>
      <c r="CY159" s="163">
        <f>CY108/CZ$119</f>
        <v>6.1211943405489301E-3</v>
      </c>
      <c r="CZ159" s="169">
        <f>CZ108/CZ$119</f>
        <v>0.29931932672759354</v>
      </c>
      <c r="DA159" s="163">
        <f>DA108/CZ$119</f>
        <v>2.5849957024851867E-2</v>
      </c>
      <c r="DB159" s="163">
        <f>DB108/CZ$119</f>
        <v>1.2243862957191445E-2</v>
      </c>
      <c r="DC159" s="163">
        <f>DC108/CZ$119</f>
        <v>0.10272018682026655</v>
      </c>
      <c r="DD159" s="181">
        <f>DD108/CZ$119</f>
        <v>0.20816336158537749</v>
      </c>
      <c r="DF159" s="242" t="s">
        <v>7</v>
      </c>
      <c r="DG159" s="243"/>
      <c r="DH159" s="244"/>
      <c r="DI159" s="28">
        <v>5</v>
      </c>
      <c r="DJ159" s="159">
        <f t="shared" si="215"/>
        <v>2.7215216932995425E-3</v>
      </c>
      <c r="DK159" s="163">
        <f>DK108/DO$119</f>
        <v>0.15374340814301654</v>
      </c>
      <c r="DL159" s="163">
        <f>DL108/DO$119</f>
        <v>0.10068126298284383</v>
      </c>
      <c r="DM159" s="163">
        <f>DM108/DO$119</f>
        <v>8.8435925749558816E-2</v>
      </c>
      <c r="DN159" s="163">
        <f>DN108/DO$119</f>
        <v>6.1211943405489301E-3</v>
      </c>
      <c r="DO159" s="169">
        <f>DO108/DO$119</f>
        <v>0.29931932672759354</v>
      </c>
      <c r="DP159" s="163">
        <f>DP108/DO$119</f>
        <v>2.5849957024851867E-2</v>
      </c>
      <c r="DQ159" s="163">
        <f>DQ108/DO$119</f>
        <v>1.2243862957191445E-2</v>
      </c>
      <c r="DR159" s="163">
        <f>DR108/DO$119</f>
        <v>0.10272018682026655</v>
      </c>
      <c r="DS159" s="181">
        <f>DS108/DO$119</f>
        <v>0.20816336158537749</v>
      </c>
    </row>
    <row r="160" spans="2:123" ht="20.100000000000001" customHeight="1">
      <c r="B160" s="304"/>
      <c r="C160" s="305"/>
      <c r="E160" s="242" t="s">
        <v>8</v>
      </c>
      <c r="F160" s="243"/>
      <c r="G160" s="244"/>
      <c r="H160" s="28">
        <v>6</v>
      </c>
      <c r="I160" s="159">
        <f t="shared" si="208"/>
        <v>3.9672886655845443E-3</v>
      </c>
      <c r="J160" s="163">
        <f>J109/O$119</f>
        <v>2.5395805107172185E-2</v>
      </c>
      <c r="K160" s="163">
        <f>K109/O$119</f>
        <v>2.5000700279079646E-2</v>
      </c>
      <c r="L160" s="164">
        <f>L109/O$119</f>
        <v>0.19325343763314518</v>
      </c>
      <c r="M160" s="163">
        <f>M109/O$119</f>
        <v>5.1584768414022686E-3</v>
      </c>
      <c r="N160" s="163">
        <f>N109/O$119</f>
        <v>1.1111586154229464E-2</v>
      </c>
      <c r="O160" s="169">
        <f>O109/O$119</f>
        <v>0.58293736851338862</v>
      </c>
      <c r="P160" s="163">
        <f>P109/O$119</f>
        <v>2.1031960737194849E-2</v>
      </c>
      <c r="Q160" s="163">
        <f>Q109/O$119</f>
        <v>1.5080325696114266E-2</v>
      </c>
      <c r="R160" s="167">
        <f>R109/O$119</f>
        <v>0.11706307376813541</v>
      </c>
      <c r="T160" s="242" t="s">
        <v>8</v>
      </c>
      <c r="U160" s="243"/>
      <c r="V160" s="244"/>
      <c r="W160" s="48">
        <v>6</v>
      </c>
      <c r="X160" s="159">
        <f t="shared" si="209"/>
        <v>1.586325754057588E-3</v>
      </c>
      <c r="Y160" s="163">
        <f>Y109/AD$119</f>
        <v>2.7381487678846534E-2</v>
      </c>
      <c r="Z160" s="163">
        <f>Z109/AD$119</f>
        <v>2.2619618018443033E-2</v>
      </c>
      <c r="AA160" s="164">
        <f>AA109/AD$119</f>
        <v>0.19603275812503221</v>
      </c>
      <c r="AB160" s="163">
        <f>AB109/AD$119</f>
        <v>5.9515999439780027E-3</v>
      </c>
      <c r="AC160" s="163">
        <f>AC109/AD$119</f>
        <v>1.3493929721880274E-2</v>
      </c>
      <c r="AD160" s="169">
        <f>AD109/AD$119</f>
        <v>0.58174272635466351</v>
      </c>
      <c r="AE160" s="163">
        <f>AE109/AD$119</f>
        <v>2.1031836710624276E-2</v>
      </c>
      <c r="AF160" s="163">
        <f>AF109/AD$119</f>
        <v>1.5873390289029274E-2</v>
      </c>
      <c r="AG160" s="167">
        <f>AG109/AD$119</f>
        <v>0.1142863461127369</v>
      </c>
      <c r="AH160" s="81"/>
      <c r="AI160" s="242" t="s">
        <v>8</v>
      </c>
      <c r="AJ160" s="243"/>
      <c r="AK160" s="244"/>
      <c r="AL160" s="48">
        <v>6</v>
      </c>
      <c r="AM160" s="159">
        <f t="shared" si="210"/>
        <v>0</v>
      </c>
      <c r="AN160" s="163">
        <f>AN109/AS$119</f>
        <v>6.4683386800018866E-2</v>
      </c>
      <c r="AO160" s="163">
        <f>AO109/AS$119</f>
        <v>6.0316613199981127E-2</v>
      </c>
      <c r="AP160" s="164">
        <f>AP109/AS$119</f>
        <v>0.16349306505637592</v>
      </c>
      <c r="AQ160" s="163">
        <f>AQ109/AS$119</f>
        <v>5.555031372364014E-3</v>
      </c>
      <c r="AR160" s="163">
        <f>AR109/AS$119</f>
        <v>3.9657734585082791E-4</v>
      </c>
      <c r="AS160" s="169">
        <f>AS109/AS$119</f>
        <v>0.55198259187620902</v>
      </c>
      <c r="AT160" s="163">
        <f>AT109/AS$119</f>
        <v>2.1428445062980608E-2</v>
      </c>
      <c r="AU160" s="163">
        <f>AU109/AS$119</f>
        <v>2.1429919328206818E-2</v>
      </c>
      <c r="AV160" s="167">
        <f>AV109/AS$119</f>
        <v>0.11071436995801294</v>
      </c>
      <c r="AW160" s="130"/>
      <c r="AX160" s="242" t="s">
        <v>8</v>
      </c>
      <c r="AY160" s="243"/>
      <c r="AZ160" s="244"/>
      <c r="BA160" s="28">
        <v>6</v>
      </c>
      <c r="BB160" s="159">
        <f t="shared" si="211"/>
        <v>0</v>
      </c>
      <c r="BC160" s="163">
        <f>BC109/BH$119</f>
        <v>6.4683386800018866E-2</v>
      </c>
      <c r="BD160" s="163">
        <f>BD109/BH$119</f>
        <v>6.0316613199981127E-2</v>
      </c>
      <c r="BE160" s="164">
        <f>BE109/BH$119</f>
        <v>0.16349306505637592</v>
      </c>
      <c r="BF160" s="163">
        <f>BF109/BH$119</f>
        <v>5.555031372364014E-3</v>
      </c>
      <c r="BG160" s="163">
        <f>BG109/BH$119</f>
        <v>3.9657734585082791E-4</v>
      </c>
      <c r="BH160" s="169">
        <f>BH109/BH$119</f>
        <v>0.55198259187620902</v>
      </c>
      <c r="BI160" s="163">
        <f>BI109/BH$119</f>
        <v>2.1428445062980608E-2</v>
      </c>
      <c r="BJ160" s="163">
        <f>BJ109/BH$119</f>
        <v>2.1429919328206818E-2</v>
      </c>
      <c r="BK160" s="167">
        <f>BK109/BH$119</f>
        <v>0.11071436995801294</v>
      </c>
      <c r="BM160" s="242" t="s">
        <v>8</v>
      </c>
      <c r="BN160" s="243"/>
      <c r="BO160" s="244"/>
      <c r="BP160" s="28">
        <v>6</v>
      </c>
      <c r="BQ160" s="159">
        <f t="shared" si="212"/>
        <v>0</v>
      </c>
      <c r="BR160" s="163">
        <f>BR109/BW$119</f>
        <v>6.4683386800018866E-2</v>
      </c>
      <c r="BS160" s="163">
        <f>BS109/BW$119</f>
        <v>6.0316613199981127E-2</v>
      </c>
      <c r="BT160" s="164">
        <f>BT109/BW$119</f>
        <v>0.16349306505637592</v>
      </c>
      <c r="BU160" s="163">
        <f>BU109/BW$119</f>
        <v>5.555031372364014E-3</v>
      </c>
      <c r="BV160" s="163">
        <f>BV109/BW$119</f>
        <v>3.9657734585082791E-4</v>
      </c>
      <c r="BW160" s="169">
        <f>BW109/BW$119</f>
        <v>0.55198259187620902</v>
      </c>
      <c r="BX160" s="163">
        <f>BX109/BW$119</f>
        <v>2.1428445062980608E-2</v>
      </c>
      <c r="BY160" s="163">
        <f>BY109/BW$119</f>
        <v>2.1429919328206818E-2</v>
      </c>
      <c r="BZ160" s="167">
        <f>BZ109/BW$119</f>
        <v>0.11071436995801294</v>
      </c>
      <c r="CB160" s="242" t="s">
        <v>8</v>
      </c>
      <c r="CC160" s="243"/>
      <c r="CD160" s="244"/>
      <c r="CE160" s="28">
        <v>6</v>
      </c>
      <c r="CF160" s="159">
        <f t="shared" si="213"/>
        <v>0</v>
      </c>
      <c r="CG160" s="163">
        <f>CG109/CL$119</f>
        <v>6.4683386800018866E-2</v>
      </c>
      <c r="CH160" s="163">
        <f>CH109/CL$119</f>
        <v>6.0316613199981127E-2</v>
      </c>
      <c r="CI160" s="164">
        <f>CI109/CL$119</f>
        <v>0.16349306505637592</v>
      </c>
      <c r="CJ160" s="163">
        <f>CJ109/CL$119</f>
        <v>5.555031372364014E-3</v>
      </c>
      <c r="CK160" s="163">
        <f>CK109/CL$119</f>
        <v>3.9657734585082791E-4</v>
      </c>
      <c r="CL160" s="169">
        <f>CL109/CL$119</f>
        <v>0.55198259187620902</v>
      </c>
      <c r="CM160" s="163">
        <f>CM109/CL$119</f>
        <v>2.1428445062980608E-2</v>
      </c>
      <c r="CN160" s="163">
        <f>CN109/CL$119</f>
        <v>2.1429919328206818E-2</v>
      </c>
      <c r="CO160" s="167">
        <f>CO109/CL$119</f>
        <v>0.11071436995801294</v>
      </c>
      <c r="CQ160" s="242" t="s">
        <v>8</v>
      </c>
      <c r="CR160" s="243"/>
      <c r="CS160" s="244"/>
      <c r="CT160" s="28">
        <v>6</v>
      </c>
      <c r="CU160" s="159">
        <f t="shared" si="214"/>
        <v>0</v>
      </c>
      <c r="CV160" s="163">
        <f>CV109/DA$119</f>
        <v>6.4683386800018866E-2</v>
      </c>
      <c r="CW160" s="163">
        <f>CW109/DA$119</f>
        <v>6.0316613199981127E-2</v>
      </c>
      <c r="CX160" s="164">
        <f>CX109/DA$119</f>
        <v>0.16349306505637592</v>
      </c>
      <c r="CY160" s="163">
        <f>CY109/DA$119</f>
        <v>5.555031372364014E-3</v>
      </c>
      <c r="CZ160" s="163">
        <f>CZ109/DA$119</f>
        <v>3.9657734585082791E-4</v>
      </c>
      <c r="DA160" s="169">
        <f>DA109/DA$119</f>
        <v>0.55198259187620902</v>
      </c>
      <c r="DB160" s="163">
        <f>DB109/DA$119</f>
        <v>2.1428445062980608E-2</v>
      </c>
      <c r="DC160" s="163">
        <f>DC109/DA$119</f>
        <v>2.1429919328206818E-2</v>
      </c>
      <c r="DD160" s="167">
        <f>DD109/DA$119</f>
        <v>0.11071436995801294</v>
      </c>
      <c r="DF160" s="242" t="s">
        <v>8</v>
      </c>
      <c r="DG160" s="243"/>
      <c r="DH160" s="244"/>
      <c r="DI160" s="28">
        <v>6</v>
      </c>
      <c r="DJ160" s="159">
        <f t="shared" si="215"/>
        <v>0</v>
      </c>
      <c r="DK160" s="163">
        <f>DK109/DP$119</f>
        <v>6.4683386800018866E-2</v>
      </c>
      <c r="DL160" s="163">
        <f>DL109/DP$119</f>
        <v>6.0316613199981127E-2</v>
      </c>
      <c r="DM160" s="164">
        <f>DM109/DP$119</f>
        <v>0.16349306505637592</v>
      </c>
      <c r="DN160" s="163">
        <f>DN109/DP$119</f>
        <v>5.555031372364014E-3</v>
      </c>
      <c r="DO160" s="163">
        <f>DO109/DP$119</f>
        <v>3.9657734585082791E-4</v>
      </c>
      <c r="DP160" s="169">
        <f>DP109/DP$119</f>
        <v>0.55198259187620902</v>
      </c>
      <c r="DQ160" s="163">
        <f>DQ109/DP$119</f>
        <v>2.1428445062980608E-2</v>
      </c>
      <c r="DR160" s="163">
        <f>DR109/DP$119</f>
        <v>2.1429919328206818E-2</v>
      </c>
      <c r="DS160" s="167">
        <f>DS109/DP$119</f>
        <v>0.11071436995801294</v>
      </c>
    </row>
    <row r="161" spans="2:123" ht="20.100000000000001" customHeight="1">
      <c r="B161" s="304"/>
      <c r="C161" s="305"/>
      <c r="E161" s="242" t="s">
        <v>9</v>
      </c>
      <c r="F161" s="243"/>
      <c r="G161" s="244"/>
      <c r="H161" s="28">
        <v>7</v>
      </c>
      <c r="I161" s="159">
        <f t="shared" si="208"/>
        <v>1.1307730979202325E-2</v>
      </c>
      <c r="J161" s="163">
        <f>J110/P$119</f>
        <v>6.6668140940586748E-2</v>
      </c>
      <c r="K161" s="163">
        <f>K110/P$119</f>
        <v>2.797582190771045E-2</v>
      </c>
      <c r="L161" s="163">
        <f>L110/P$119</f>
        <v>2.9764116172784905E-2</v>
      </c>
      <c r="M161" s="163">
        <f>M110/P$119</f>
        <v>8.3296476485330961E-3</v>
      </c>
      <c r="N161" s="163">
        <f>N110/P$119</f>
        <v>2.9168509509066787E-2</v>
      </c>
      <c r="O161" s="164">
        <f>O110/P$119</f>
        <v>0.18392746572313134</v>
      </c>
      <c r="P161" s="169">
        <f>P110/P$119</f>
        <v>0.34940586761020198</v>
      </c>
      <c r="Q161" s="163">
        <f>Q110/P$119</f>
        <v>0.11785640572018283</v>
      </c>
      <c r="R161" s="167">
        <f>R110/P$119</f>
        <v>0.17559634380067815</v>
      </c>
      <c r="T161" s="242" t="s">
        <v>9</v>
      </c>
      <c r="U161" s="243"/>
      <c r="V161" s="244"/>
      <c r="W161" s="48">
        <v>7</v>
      </c>
      <c r="X161" s="159">
        <f t="shared" si="209"/>
        <v>1.0117986663659134E-2</v>
      </c>
      <c r="Y161" s="163">
        <f>Y110/AE$119</f>
        <v>6.6071254817204245E-2</v>
      </c>
      <c r="Z161" s="163">
        <f>Z110/AE$119</f>
        <v>3.0358338075595091E-2</v>
      </c>
      <c r="AA161" s="163">
        <f>AA110/AE$119</f>
        <v>2.8572987094168053E-2</v>
      </c>
      <c r="AB161" s="163">
        <f>AB110/AE$119</f>
        <v>9.5208890487661763E-3</v>
      </c>
      <c r="AC161" s="163">
        <f>AC110/AE$119</f>
        <v>2.9167121235799016E-2</v>
      </c>
      <c r="AD161" s="164">
        <f>AD110/AE$119</f>
        <v>0.18452361646356025</v>
      </c>
      <c r="AE161" s="169">
        <f>AE110/AE$119</f>
        <v>0.35297907409427715</v>
      </c>
      <c r="AF161" s="163">
        <f>AF110/AE$119</f>
        <v>0.11964210420788506</v>
      </c>
      <c r="AG161" s="167">
        <f>AG110/AE$119</f>
        <v>0.1690466432158137</v>
      </c>
      <c r="AH161" s="81"/>
      <c r="AI161" s="242" t="s">
        <v>9</v>
      </c>
      <c r="AJ161" s="243"/>
      <c r="AK161" s="244"/>
      <c r="AL161" s="48">
        <v>7</v>
      </c>
      <c r="AM161" s="159">
        <f t="shared" si="210"/>
        <v>0</v>
      </c>
      <c r="AN161" s="164">
        <f>AN110/AT$119</f>
        <v>0.18809671236915818</v>
      </c>
      <c r="AO161" s="163">
        <f>AO110/AT$119</f>
        <v>5.6547250479139013E-2</v>
      </c>
      <c r="AP161" s="163">
        <f>AP110/AT$119</f>
        <v>0.13928645142267435</v>
      </c>
      <c r="AQ161" s="163">
        <f>AQ110/AT$119</f>
        <v>1.666666666666667E-2</v>
      </c>
      <c r="AR161" s="163">
        <f>AR110/AT$119</f>
        <v>3.5706914344685236E-3</v>
      </c>
      <c r="AS161" s="163">
        <f>AS110/AT$119</f>
        <v>0.11666814094058676</v>
      </c>
      <c r="AT161" s="169">
        <f>AT110/AT$119</f>
        <v>0.30773846380657527</v>
      </c>
      <c r="AU161" s="163">
        <f>AU110/AT$119</f>
        <v>6.8452012383900931E-2</v>
      </c>
      <c r="AV161" s="167">
        <f>AV110/AT$119</f>
        <v>0.10297361049683029</v>
      </c>
      <c r="AW161" s="130"/>
      <c r="AX161" s="242" t="s">
        <v>9</v>
      </c>
      <c r="AY161" s="243"/>
      <c r="AZ161" s="244"/>
      <c r="BA161" s="28">
        <v>7</v>
      </c>
      <c r="BB161" s="159">
        <f t="shared" si="211"/>
        <v>0</v>
      </c>
      <c r="BC161" s="164">
        <f>BC110/BI$119</f>
        <v>0.18809671236915818</v>
      </c>
      <c r="BD161" s="163">
        <f>BD110/BI$119</f>
        <v>5.6547250479139034E-2</v>
      </c>
      <c r="BE161" s="163">
        <f>BE110/BI$119</f>
        <v>0.13928645142267435</v>
      </c>
      <c r="BF161" s="163">
        <f>BF110/BI$119</f>
        <v>1.666666666666667E-2</v>
      </c>
      <c r="BG161" s="163">
        <f>BG110/BI$119</f>
        <v>3.5706914344685236E-3</v>
      </c>
      <c r="BH161" s="163">
        <f>BH110/BI$119</f>
        <v>0.11666666666666668</v>
      </c>
      <c r="BI161" s="169">
        <f>BI110/BI$119</f>
        <v>0.30773993808049538</v>
      </c>
      <c r="BJ161" s="163">
        <f>BJ110/BI$119</f>
        <v>6.8452012383900931E-2</v>
      </c>
      <c r="BK161" s="167">
        <f>BK110/BI$119</f>
        <v>0.10297361049683029</v>
      </c>
      <c r="BM161" s="242" t="s">
        <v>9</v>
      </c>
      <c r="BN161" s="243"/>
      <c r="BO161" s="244"/>
      <c r="BP161" s="28">
        <v>7</v>
      </c>
      <c r="BQ161" s="159">
        <f t="shared" si="212"/>
        <v>0</v>
      </c>
      <c r="BR161" s="164">
        <f>BR110/BX$119</f>
        <v>0.18809671236915815</v>
      </c>
      <c r="BS161" s="163">
        <f>BS110/BX$119</f>
        <v>5.6548724753059117E-2</v>
      </c>
      <c r="BT161" s="163">
        <f>BT110/BX$119</f>
        <v>0.13928645142267432</v>
      </c>
      <c r="BU161" s="163">
        <f>BU110/BX$119</f>
        <v>1.6666666666666666E-2</v>
      </c>
      <c r="BV161" s="163">
        <f>BV110/BX$119</f>
        <v>3.5706914344685232E-3</v>
      </c>
      <c r="BW161" s="163">
        <f>BW110/BX$119</f>
        <v>0.11666666666666665</v>
      </c>
      <c r="BX161" s="169">
        <f>BX110/BX$119</f>
        <v>0.30773993808049532</v>
      </c>
      <c r="BY161" s="163">
        <f>BY110/BX$119</f>
        <v>6.8450538109980821E-2</v>
      </c>
      <c r="BZ161" s="167">
        <f>BZ110/BX$119</f>
        <v>0.10297361049683028</v>
      </c>
      <c r="CB161" s="242" t="s">
        <v>9</v>
      </c>
      <c r="CC161" s="243"/>
      <c r="CD161" s="244"/>
      <c r="CE161" s="28">
        <v>7</v>
      </c>
      <c r="CF161" s="159">
        <f t="shared" si="213"/>
        <v>0</v>
      </c>
      <c r="CG161" s="164">
        <f>CG110/CM$119</f>
        <v>0.18809698967564448</v>
      </c>
      <c r="CH161" s="163">
        <f>CH110/CM$119</f>
        <v>5.6547333845398569E-2</v>
      </c>
      <c r="CI161" s="163">
        <f>CI110/CM$119</f>
        <v>0.13928665676935981</v>
      </c>
      <c r="CJ161" s="163">
        <f>CJ110/CM$119</f>
        <v>1.6666691237934891E-2</v>
      </c>
      <c r="CK161" s="163">
        <f>CK110/CM$119</f>
        <v>3.5706966986535429E-3</v>
      </c>
      <c r="CL161" s="163">
        <f>CL110/CM$119</f>
        <v>0.11666683866554425</v>
      </c>
      <c r="CM161" s="169">
        <f>CM110/CM$119</f>
        <v>0.3077389174980355</v>
      </c>
      <c r="CN161" s="163">
        <f>CN110/CM$119</f>
        <v>6.8452113301066347E-2</v>
      </c>
      <c r="CO161" s="167">
        <f>CO110/CM$119</f>
        <v>0.10297376230836251</v>
      </c>
      <c r="CQ161" s="242" t="s">
        <v>9</v>
      </c>
      <c r="CR161" s="243"/>
      <c r="CS161" s="244"/>
      <c r="CT161" s="28">
        <v>7</v>
      </c>
      <c r="CU161" s="159">
        <f t="shared" si="214"/>
        <v>0</v>
      </c>
      <c r="CV161" s="164">
        <f>CV110/DB$119</f>
        <v>0.18809698967564448</v>
      </c>
      <c r="CW161" s="163">
        <f>CW110/DB$119</f>
        <v>5.6545859569304968E-2</v>
      </c>
      <c r="CX161" s="163">
        <f>CX110/DB$119</f>
        <v>0.13928665676935981</v>
      </c>
      <c r="CY161" s="163">
        <f>CY110/DB$119</f>
        <v>1.6666691237934891E-2</v>
      </c>
      <c r="CZ161" s="163">
        <f>CZ110/DB$119</f>
        <v>3.5706966986535429E-3</v>
      </c>
      <c r="DA161" s="163">
        <f>DA110/DB$119</f>
        <v>0.11666683866554425</v>
      </c>
      <c r="DB161" s="169">
        <f>DB110/DB$119</f>
        <v>0.3077403917741291</v>
      </c>
      <c r="DC161" s="163">
        <f>DC110/DB$119</f>
        <v>6.8452113301066347E-2</v>
      </c>
      <c r="DD161" s="167">
        <f>DD110/DB$119</f>
        <v>0.10297376230836251</v>
      </c>
      <c r="DF161" s="242" t="s">
        <v>9</v>
      </c>
      <c r="DG161" s="243"/>
      <c r="DH161" s="244"/>
      <c r="DI161" s="28">
        <v>7</v>
      </c>
      <c r="DJ161" s="159">
        <f t="shared" si="215"/>
        <v>0</v>
      </c>
      <c r="DK161" s="164">
        <f>DK110/DQ$119</f>
        <v>0.18809551539955091</v>
      </c>
      <c r="DL161" s="163">
        <f>DL110/DQ$119</f>
        <v>5.6547333845398548E-2</v>
      </c>
      <c r="DM161" s="163">
        <f>DM110/DQ$119</f>
        <v>0.13928665676935981</v>
      </c>
      <c r="DN161" s="163">
        <f>DN110/DQ$119</f>
        <v>1.6666691237934891E-2</v>
      </c>
      <c r="DO161" s="163">
        <f>DO110/DQ$119</f>
        <v>3.5706966986535429E-3</v>
      </c>
      <c r="DP161" s="163">
        <f>DP110/DQ$119</f>
        <v>0.11666536438945067</v>
      </c>
      <c r="DQ161" s="169">
        <f>DQ110/DQ$119</f>
        <v>0.3077403917741291</v>
      </c>
      <c r="DR161" s="163">
        <f>DR110/DQ$119</f>
        <v>6.8453587577159927E-2</v>
      </c>
      <c r="DS161" s="167">
        <f>DS110/DQ$119</f>
        <v>0.10297376230836251</v>
      </c>
    </row>
    <row r="162" spans="2:123" ht="20.100000000000001" customHeight="1">
      <c r="B162" s="304"/>
      <c r="C162" s="305"/>
      <c r="E162" s="242" t="s">
        <v>10</v>
      </c>
      <c r="F162" s="243"/>
      <c r="G162" s="244"/>
      <c r="H162" s="28">
        <v>8</v>
      </c>
      <c r="I162" s="159">
        <f t="shared" si="208"/>
        <v>1.2434081235800835E-2</v>
      </c>
      <c r="J162" s="163">
        <f>J111/Q$119</f>
        <v>5.42311661506708E-2</v>
      </c>
      <c r="K162" s="163">
        <f>K111/Q$119</f>
        <v>3.0953855226301046E-2</v>
      </c>
      <c r="L162" s="163">
        <f>L111/Q$119</f>
        <v>0.1076706472062509</v>
      </c>
      <c r="M162" s="163">
        <f>M111/Q$119</f>
        <v>5.292643373138729E-4</v>
      </c>
      <c r="N162" s="163">
        <f>N111/Q$119</f>
        <v>2.962995724605632E-2</v>
      </c>
      <c r="O162" s="163">
        <f>O111/Q$119</f>
        <v>0.10476190476190475</v>
      </c>
      <c r="P162" s="163">
        <f>P111/Q$119</f>
        <v>2.962995724605632E-2</v>
      </c>
      <c r="Q162" s="169">
        <f>Q111/Q$119</f>
        <v>0.47010614772224674</v>
      </c>
      <c r="R162" s="181">
        <f>R111/Q$119</f>
        <v>0.16005307386112336</v>
      </c>
      <c r="T162" s="242" t="s">
        <v>10</v>
      </c>
      <c r="U162" s="243"/>
      <c r="V162" s="244"/>
      <c r="W162" s="48">
        <v>8</v>
      </c>
      <c r="X162" s="159">
        <f t="shared" si="209"/>
        <v>1.1111651680605988E-2</v>
      </c>
      <c r="Y162" s="163">
        <f>Y111/AF$119</f>
        <v>4.973617829305365E-2</v>
      </c>
      <c r="Z162" s="163">
        <f>Z111/AF$119</f>
        <v>3.174558712308289E-2</v>
      </c>
      <c r="AA162" s="163">
        <f>AA111/AF$119</f>
        <v>0.10714154082491643</v>
      </c>
      <c r="AB162" s="163">
        <f>AB111/AF$119</f>
        <v>0</v>
      </c>
      <c r="AC162" s="163">
        <f>AC111/AF$119</f>
        <v>3.0424635743234184E-2</v>
      </c>
      <c r="AD162" s="163">
        <f>AD111/AF$119</f>
        <v>0.1050259546306275</v>
      </c>
      <c r="AE162" s="163">
        <f>AE111/AF$119</f>
        <v>3.0687056887891622E-2</v>
      </c>
      <c r="AF162" s="169">
        <f>AF111/AF$119</f>
        <v>0.47433801317707969</v>
      </c>
      <c r="AG162" s="181">
        <f>AG111/AF$119</f>
        <v>0.15978941440279285</v>
      </c>
      <c r="AH162" s="81"/>
      <c r="AI162" s="242" t="s">
        <v>10</v>
      </c>
      <c r="AJ162" s="243"/>
      <c r="AK162" s="244"/>
      <c r="AL162" s="48">
        <v>8</v>
      </c>
      <c r="AM162" s="159">
        <f t="shared" si="210"/>
        <v>2.91022958969301E-3</v>
      </c>
      <c r="AN162" s="164">
        <f>AN111/AU$119</f>
        <v>0.18888839746424885</v>
      </c>
      <c r="AO162" s="163">
        <f>AO111/AU$119</f>
        <v>7.3545628777826916E-2</v>
      </c>
      <c r="AP162" s="163">
        <f>AP111/AU$119</f>
        <v>0.12910069290874246</v>
      </c>
      <c r="AQ162" s="163">
        <f>AQ111/AU$119</f>
        <v>5.027274067521746E-3</v>
      </c>
      <c r="AR162" s="163">
        <f>AR111/AU$119</f>
        <v>2.638950316968893E-4</v>
      </c>
      <c r="AS162" s="163">
        <f>AS111/AU$119</f>
        <v>9.2327878519828988E-2</v>
      </c>
      <c r="AT162" s="163">
        <f>AT111/AU$119</f>
        <v>2.6448474126492699E-3</v>
      </c>
      <c r="AU162" s="169">
        <f>AU111/AU$119</f>
        <v>0.3796299572460563</v>
      </c>
      <c r="AV162" s="167">
        <f>AV111/AU$119</f>
        <v>0.12566121185316229</v>
      </c>
      <c r="AW162" s="130"/>
      <c r="AX162" s="242" t="s">
        <v>10</v>
      </c>
      <c r="AY162" s="243"/>
      <c r="AZ162" s="244"/>
      <c r="BA162" s="28">
        <v>8</v>
      </c>
      <c r="BB162" s="159">
        <f t="shared" si="211"/>
        <v>2.91022958969301E-3</v>
      </c>
      <c r="BC162" s="164">
        <f>BC111/BJ$119</f>
        <v>0.18888839746424885</v>
      </c>
      <c r="BD162" s="163">
        <f>BD111/BJ$119</f>
        <v>7.3545628777826916E-2</v>
      </c>
      <c r="BE162" s="163">
        <f>BE111/BJ$119</f>
        <v>0.12910069290874246</v>
      </c>
      <c r="BF162" s="163">
        <f>BF111/BJ$119</f>
        <v>5.027274067521746E-3</v>
      </c>
      <c r="BG162" s="163">
        <f>BG111/BJ$119</f>
        <v>2.638950316968893E-4</v>
      </c>
      <c r="BH162" s="163">
        <f>BH111/BJ$119</f>
        <v>9.2327878519828988E-2</v>
      </c>
      <c r="BI162" s="163">
        <f>BI111/BJ$119</f>
        <v>2.6448474126492699E-3</v>
      </c>
      <c r="BJ162" s="169">
        <f>BJ111/BJ$119</f>
        <v>0.3796299572460563</v>
      </c>
      <c r="BK162" s="167">
        <f>BK111/BJ$119</f>
        <v>0.12566121185316229</v>
      </c>
      <c r="BM162" s="242" t="s">
        <v>10</v>
      </c>
      <c r="BN162" s="243"/>
      <c r="BO162" s="244"/>
      <c r="BP162" s="28">
        <v>8</v>
      </c>
      <c r="BQ162" s="159">
        <f t="shared" si="212"/>
        <v>2.91022958969301E-3</v>
      </c>
      <c r="BR162" s="164">
        <f>BR111/BY$119</f>
        <v>0.18888839746424885</v>
      </c>
      <c r="BS162" s="163">
        <f>BS111/BY$119</f>
        <v>7.3545628777826916E-2</v>
      </c>
      <c r="BT162" s="163">
        <f>BT111/BY$119</f>
        <v>0.12910069290874246</v>
      </c>
      <c r="BU162" s="163">
        <f>BU111/BY$119</f>
        <v>5.027274067521746E-3</v>
      </c>
      <c r="BV162" s="163">
        <f>BV111/BY$119</f>
        <v>2.638950316968893E-4</v>
      </c>
      <c r="BW162" s="163">
        <f>BW111/BY$119</f>
        <v>9.2327878519828988E-2</v>
      </c>
      <c r="BX162" s="163">
        <f>BX111/BY$119</f>
        <v>2.6448474126492699E-3</v>
      </c>
      <c r="BY162" s="169">
        <f>BY111/BY$119</f>
        <v>0.3796299572460563</v>
      </c>
      <c r="BZ162" s="167">
        <f>BZ111/BY$119</f>
        <v>0.12566121185316229</v>
      </c>
      <c r="CB162" s="242" t="s">
        <v>10</v>
      </c>
      <c r="CC162" s="243"/>
      <c r="CD162" s="244"/>
      <c r="CE162" s="28">
        <v>8</v>
      </c>
      <c r="CF162" s="159">
        <f t="shared" si="213"/>
        <v>2.91022958969301E-3</v>
      </c>
      <c r="CG162" s="164">
        <f>CG111/CN$119</f>
        <v>0.18888839746424885</v>
      </c>
      <c r="CH162" s="163">
        <f>CH111/CN$119</f>
        <v>7.3545628777826916E-2</v>
      </c>
      <c r="CI162" s="163">
        <f>CI111/CN$119</f>
        <v>0.12910069290874246</v>
      </c>
      <c r="CJ162" s="163">
        <f>CJ111/CN$119</f>
        <v>5.027274067521746E-3</v>
      </c>
      <c r="CK162" s="163">
        <f>CK111/CN$119</f>
        <v>2.638950316968893E-4</v>
      </c>
      <c r="CL162" s="163">
        <f>CL111/CN$119</f>
        <v>9.2327878519828988E-2</v>
      </c>
      <c r="CM162" s="163">
        <f>CM111/CN$119</f>
        <v>2.6448474126492699E-3</v>
      </c>
      <c r="CN162" s="169">
        <f>CN111/CN$119</f>
        <v>0.3796299572460563</v>
      </c>
      <c r="CO162" s="167">
        <f>CO111/CN$119</f>
        <v>0.12566121185316229</v>
      </c>
      <c r="CQ162" s="242" t="s">
        <v>10</v>
      </c>
      <c r="CR162" s="243"/>
      <c r="CS162" s="244"/>
      <c r="CT162" s="28">
        <v>8</v>
      </c>
      <c r="CU162" s="159">
        <f t="shared" si="214"/>
        <v>2.91022958969301E-3</v>
      </c>
      <c r="CV162" s="164">
        <f>CV111/DC$119</f>
        <v>0.18888839746424885</v>
      </c>
      <c r="CW162" s="163">
        <f>CW111/DC$119</f>
        <v>7.3545628777826916E-2</v>
      </c>
      <c r="CX162" s="163">
        <f>CX111/DC$119</f>
        <v>0.12910069290874246</v>
      </c>
      <c r="CY162" s="163">
        <f>CY111/DC$119</f>
        <v>5.027274067521746E-3</v>
      </c>
      <c r="CZ162" s="163">
        <f>CZ111/DC$119</f>
        <v>2.638950316968893E-4</v>
      </c>
      <c r="DA162" s="163">
        <f>DA111/DC$119</f>
        <v>9.2327878519828988E-2</v>
      </c>
      <c r="DB162" s="163">
        <f>DB111/DC$119</f>
        <v>2.6448474126492699E-3</v>
      </c>
      <c r="DC162" s="169">
        <f>DC111/DC$119</f>
        <v>0.3796299572460563</v>
      </c>
      <c r="DD162" s="167">
        <f>DD111/DC$119</f>
        <v>0.12566121185316229</v>
      </c>
      <c r="DF162" s="242" t="s">
        <v>10</v>
      </c>
      <c r="DG162" s="243"/>
      <c r="DH162" s="244"/>
      <c r="DI162" s="28">
        <v>8</v>
      </c>
      <c r="DJ162" s="159">
        <f t="shared" si="215"/>
        <v>2.91022958969301E-3</v>
      </c>
      <c r="DK162" s="164">
        <f>DK111/DR$119</f>
        <v>0.18888839746424885</v>
      </c>
      <c r="DL162" s="163">
        <f>DL111/DR$119</f>
        <v>7.3545628777826916E-2</v>
      </c>
      <c r="DM162" s="163">
        <f>DM111/DR$119</f>
        <v>0.12910069290874246</v>
      </c>
      <c r="DN162" s="163">
        <f>DN111/DR$119</f>
        <v>5.027274067521746E-3</v>
      </c>
      <c r="DO162" s="163">
        <f>DO111/DR$119</f>
        <v>2.638950316968893E-4</v>
      </c>
      <c r="DP162" s="163">
        <f>DP111/DR$119</f>
        <v>9.2327878519828988E-2</v>
      </c>
      <c r="DQ162" s="163">
        <f>DQ111/DR$119</f>
        <v>2.6448474126492699E-3</v>
      </c>
      <c r="DR162" s="169">
        <f>DR111/DR$119</f>
        <v>0.3796299572460563</v>
      </c>
      <c r="DS162" s="167">
        <f>DS111/DR$119</f>
        <v>0.12566121185316229</v>
      </c>
    </row>
    <row r="163" spans="2:123" ht="20.100000000000001" customHeight="1" thickBot="1">
      <c r="B163" s="304"/>
      <c r="C163" s="305"/>
      <c r="E163" s="239" t="s">
        <v>11</v>
      </c>
      <c r="F163" s="240"/>
      <c r="G163" s="241"/>
      <c r="H163" s="29">
        <v>9</v>
      </c>
      <c r="I163" s="160">
        <f t="shared" si="208"/>
        <v>9.5268002069889748E-3</v>
      </c>
      <c r="J163" s="165">
        <f>J112/R$119</f>
        <v>3.7567115726530501E-2</v>
      </c>
      <c r="K163" s="165">
        <f>K112/R$119</f>
        <v>4.2328978366695857E-2</v>
      </c>
      <c r="L163" s="182">
        <f>L112/R$119</f>
        <v>7.8836100521003802E-2</v>
      </c>
      <c r="M163" s="165">
        <f>M112/R$119</f>
        <v>7.4096351794028063E-3</v>
      </c>
      <c r="N163" s="165">
        <f>N112/R$119</f>
        <v>1.5874841148390252E-2</v>
      </c>
      <c r="O163" s="165">
        <f>O112/R$119</f>
        <v>9.5235778542427763E-2</v>
      </c>
      <c r="P163" s="165">
        <f>P112/R$119</f>
        <v>2.5923403301754668E-2</v>
      </c>
      <c r="Q163" s="165">
        <f>Q112/R$119</f>
        <v>6.984163489634472E-2</v>
      </c>
      <c r="R163" s="183">
        <f>R112/R$119</f>
        <v>0.61745583851536034</v>
      </c>
      <c r="T163" s="239" t="s">
        <v>11</v>
      </c>
      <c r="U163" s="240"/>
      <c r="V163" s="241"/>
      <c r="W163" s="49">
        <v>9</v>
      </c>
      <c r="X163" s="160">
        <f t="shared" si="209"/>
        <v>9.5268002069889748E-3</v>
      </c>
      <c r="Y163" s="165">
        <f>Y112/AG$119</f>
        <v>4.0213236150485991E-2</v>
      </c>
      <c r="Z163" s="165">
        <f>Z112/AG$119</f>
        <v>4.3387305785416379E-2</v>
      </c>
      <c r="AA163" s="182">
        <f>AA112/AG$119</f>
        <v>7.1429097947985368E-2</v>
      </c>
      <c r="AB163" s="165">
        <f>AB112/AG$119</f>
        <v>5.8218304636972248E-3</v>
      </c>
      <c r="AC163" s="165">
        <f>AC112/AG$119</f>
        <v>1.6405502506969535E-2</v>
      </c>
      <c r="AD163" s="165">
        <f>AD112/AG$119</f>
        <v>9.5764614652024405E-2</v>
      </c>
      <c r="AE163" s="165">
        <f>AE112/AG$119</f>
        <v>2.8569575223091542E-2</v>
      </c>
      <c r="AF163" s="165">
        <f>AF112/AG$119</f>
        <v>6.93120686884591E-2</v>
      </c>
      <c r="AG163" s="183">
        <f>AG112/AG$119</f>
        <v>0.61957013691400231</v>
      </c>
      <c r="AH163" s="81"/>
      <c r="AI163" s="239" t="s">
        <v>11</v>
      </c>
      <c r="AJ163" s="240"/>
      <c r="AK163" s="241"/>
      <c r="AL163" s="49">
        <v>9</v>
      </c>
      <c r="AM163" s="160">
        <f t="shared" si="210"/>
        <v>1.0585333563321081E-3</v>
      </c>
      <c r="AN163" s="182">
        <f>AN112/AV$119</f>
        <v>9.0477264585295925E-2</v>
      </c>
      <c r="AO163" s="165">
        <f>AO112/AV$119</f>
        <v>2.2223106782662025E-2</v>
      </c>
      <c r="AP163" s="165">
        <f>AP112/AV$119</f>
        <v>7.830718720100012E-2</v>
      </c>
      <c r="AQ163" s="165">
        <f>AQ112/AV$119</f>
        <v>0</v>
      </c>
      <c r="AR163" s="165">
        <f>AR112/AV$119</f>
        <v>5.2926199648239784E-4</v>
      </c>
      <c r="AS163" s="165">
        <f>AS112/AV$119</f>
        <v>2.1693844786179632E-2</v>
      </c>
      <c r="AT163" s="165">
        <f>AT112/AV$119</f>
        <v>5.2926199648239784E-4</v>
      </c>
      <c r="AU163" s="165">
        <f>AU112/AV$119</f>
        <v>2.6454254219721862E-2</v>
      </c>
      <c r="AV163" s="183">
        <f>AV112/AV$119</f>
        <v>0.75872729443921072</v>
      </c>
      <c r="AW163" s="131"/>
      <c r="AX163" s="239" t="s">
        <v>11</v>
      </c>
      <c r="AY163" s="240"/>
      <c r="AZ163" s="241"/>
      <c r="BA163" s="29">
        <v>9</v>
      </c>
      <c r="BB163" s="160">
        <f t="shared" si="211"/>
        <v>1.0585333563321081E-3</v>
      </c>
      <c r="BC163" s="182">
        <f>BC112/BK$119</f>
        <v>9.0477264585295925E-2</v>
      </c>
      <c r="BD163" s="165">
        <f>BD112/BK$119</f>
        <v>2.2223106782662025E-2</v>
      </c>
      <c r="BE163" s="165">
        <f>BE112/BK$119</f>
        <v>7.830718720100012E-2</v>
      </c>
      <c r="BF163" s="165">
        <f>BF112/BK$119</f>
        <v>0</v>
      </c>
      <c r="BG163" s="165">
        <f>BG112/BK$119</f>
        <v>5.2926199648239784E-4</v>
      </c>
      <c r="BH163" s="165">
        <f>BH112/BK$119</f>
        <v>2.1693844786179632E-2</v>
      </c>
      <c r="BI163" s="165">
        <f>BI112/BK$119</f>
        <v>5.2926199648239784E-4</v>
      </c>
      <c r="BJ163" s="165">
        <f>BJ112/BK$119</f>
        <v>2.6454254219721862E-2</v>
      </c>
      <c r="BK163" s="183">
        <f>BK112/BK$119</f>
        <v>0.75872729443921072</v>
      </c>
      <c r="BM163" s="239" t="s">
        <v>11</v>
      </c>
      <c r="BN163" s="240"/>
      <c r="BO163" s="241"/>
      <c r="BP163" s="29">
        <v>9</v>
      </c>
      <c r="BQ163" s="160">
        <f t="shared" si="212"/>
        <v>1.0585333563321081E-3</v>
      </c>
      <c r="BR163" s="182">
        <f>BR112/BZ$119</f>
        <v>9.0477264585295925E-2</v>
      </c>
      <c r="BS163" s="165">
        <f>BS112/BZ$119</f>
        <v>2.2223106782662025E-2</v>
      </c>
      <c r="BT163" s="165">
        <f>BT112/BZ$119</f>
        <v>7.830718720100012E-2</v>
      </c>
      <c r="BU163" s="165">
        <f>BU112/BZ$119</f>
        <v>0</v>
      </c>
      <c r="BV163" s="165">
        <f>BV112/BZ$119</f>
        <v>5.2926199648239784E-4</v>
      </c>
      <c r="BW163" s="165">
        <f>BW112/BZ$119</f>
        <v>2.1693844786179632E-2</v>
      </c>
      <c r="BX163" s="165">
        <f>BX112/BZ$119</f>
        <v>5.2926199648239784E-4</v>
      </c>
      <c r="BY163" s="165">
        <f>BY112/BZ$119</f>
        <v>2.6454254219721862E-2</v>
      </c>
      <c r="BZ163" s="183">
        <f>BZ112/BZ$119</f>
        <v>0.75872729443921072</v>
      </c>
      <c r="CB163" s="239" t="s">
        <v>11</v>
      </c>
      <c r="CC163" s="240"/>
      <c r="CD163" s="241"/>
      <c r="CE163" s="29">
        <v>9</v>
      </c>
      <c r="CF163" s="160">
        <f t="shared" si="213"/>
        <v>1.0585333563321081E-3</v>
      </c>
      <c r="CG163" s="182">
        <f>CG112/CO$119</f>
        <v>9.0477264585295925E-2</v>
      </c>
      <c r="CH163" s="165">
        <f>CH112/CO$119</f>
        <v>2.2223106782662025E-2</v>
      </c>
      <c r="CI163" s="165">
        <f>CI112/CO$119</f>
        <v>7.830718720100012E-2</v>
      </c>
      <c r="CJ163" s="165">
        <f>CJ112/CO$119</f>
        <v>0</v>
      </c>
      <c r="CK163" s="165">
        <f>CK112/CO$119</f>
        <v>5.2926199648239784E-4</v>
      </c>
      <c r="CL163" s="165">
        <f>CL112/CO$119</f>
        <v>2.1693844786179632E-2</v>
      </c>
      <c r="CM163" s="165">
        <f>CM112/CO$119</f>
        <v>5.2926199648239784E-4</v>
      </c>
      <c r="CN163" s="165">
        <f>CN112/CO$119</f>
        <v>2.6454254219721862E-2</v>
      </c>
      <c r="CO163" s="183">
        <f>CO112/CO$119</f>
        <v>0.75872729443921072</v>
      </c>
      <c r="CQ163" s="239" t="s">
        <v>11</v>
      </c>
      <c r="CR163" s="240"/>
      <c r="CS163" s="241"/>
      <c r="CT163" s="29">
        <v>9</v>
      </c>
      <c r="CU163" s="160">
        <f t="shared" si="214"/>
        <v>1.0585333563321081E-3</v>
      </c>
      <c r="CV163" s="182">
        <f>CV112/DD$119</f>
        <v>9.0477264585295925E-2</v>
      </c>
      <c r="CW163" s="165">
        <f>CW112/DD$119</f>
        <v>2.2223106782662025E-2</v>
      </c>
      <c r="CX163" s="165">
        <f>CX112/DD$119</f>
        <v>7.830718720100012E-2</v>
      </c>
      <c r="CY163" s="165">
        <f>CY112/DD$119</f>
        <v>0</v>
      </c>
      <c r="CZ163" s="165">
        <f>CZ112/DD$119</f>
        <v>5.2926199648239784E-4</v>
      </c>
      <c r="DA163" s="165">
        <f>DA112/DD$119</f>
        <v>2.1693844786179632E-2</v>
      </c>
      <c r="DB163" s="165">
        <f>DB112/DD$119</f>
        <v>5.2926199648239784E-4</v>
      </c>
      <c r="DC163" s="165">
        <f>DC112/DD$119</f>
        <v>2.6454254219721862E-2</v>
      </c>
      <c r="DD163" s="183">
        <f>DD112/DD$119</f>
        <v>0.75872729443921072</v>
      </c>
      <c r="DF163" s="239" t="s">
        <v>11</v>
      </c>
      <c r="DG163" s="240"/>
      <c r="DH163" s="241"/>
      <c r="DI163" s="29">
        <v>9</v>
      </c>
      <c r="DJ163" s="160">
        <f t="shared" si="215"/>
        <v>1.0585333563321081E-3</v>
      </c>
      <c r="DK163" s="182">
        <f>DK112/DS$119</f>
        <v>9.0477264585295925E-2</v>
      </c>
      <c r="DL163" s="165">
        <f>DL112/DS$119</f>
        <v>2.2223106782662025E-2</v>
      </c>
      <c r="DM163" s="165">
        <f>DM112/DS$119</f>
        <v>7.830718720100012E-2</v>
      </c>
      <c r="DN163" s="165">
        <f>DN112/DS$119</f>
        <v>0</v>
      </c>
      <c r="DO163" s="165">
        <f>DO112/DS$119</f>
        <v>5.2926199648239784E-4</v>
      </c>
      <c r="DP163" s="165">
        <f>DP112/DS$119</f>
        <v>2.1693844786179632E-2</v>
      </c>
      <c r="DQ163" s="165">
        <f>DQ112/DS$119</f>
        <v>5.2926199648239784E-4</v>
      </c>
      <c r="DR163" s="165">
        <f>DR112/DS$119</f>
        <v>2.6454254219721862E-2</v>
      </c>
      <c r="DS163" s="183">
        <f>DS112/DS$119</f>
        <v>0.75872729443921072</v>
      </c>
    </row>
    <row r="164" spans="2:123"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</row>
    <row r="167" spans="2:123" ht="15.75" thickBot="1"/>
    <row r="168" spans="2:123" ht="137.25" thickBot="1">
      <c r="B168" s="287" t="s">
        <v>50</v>
      </c>
      <c r="C168" s="288"/>
      <c r="E168" s="3"/>
      <c r="F168" s="25"/>
      <c r="G168" s="25"/>
      <c r="H168" s="26"/>
      <c r="I168" s="85" t="s">
        <v>2</v>
      </c>
      <c r="J168" s="193" t="s">
        <v>3</v>
      </c>
      <c r="K168" s="31" t="s">
        <v>4</v>
      </c>
      <c r="L168" s="31" t="s">
        <v>5</v>
      </c>
      <c r="M168" s="31" t="s">
        <v>6</v>
      </c>
      <c r="N168" s="31" t="s">
        <v>7</v>
      </c>
      <c r="O168" s="31" t="s">
        <v>8</v>
      </c>
      <c r="P168" s="31" t="s">
        <v>9</v>
      </c>
      <c r="Q168" s="31" t="s">
        <v>10</v>
      </c>
      <c r="R168" s="32" t="s">
        <v>11</v>
      </c>
      <c r="T168" s="3"/>
      <c r="U168" s="25"/>
      <c r="V168" s="25"/>
      <c r="W168" s="26"/>
      <c r="X168" s="85" t="s">
        <v>2</v>
      </c>
      <c r="Y168" s="193" t="s">
        <v>3</v>
      </c>
      <c r="Z168" s="31" t="s">
        <v>4</v>
      </c>
      <c r="AA168" s="31" t="s">
        <v>5</v>
      </c>
      <c r="AB168" s="31" t="s">
        <v>6</v>
      </c>
      <c r="AC168" s="31" t="s">
        <v>7</v>
      </c>
      <c r="AD168" s="31" t="s">
        <v>8</v>
      </c>
      <c r="AE168" s="31" t="s">
        <v>9</v>
      </c>
      <c r="AF168" s="31" t="s">
        <v>10</v>
      </c>
      <c r="AG168" s="32" t="s">
        <v>11</v>
      </c>
    </row>
    <row r="169" spans="2:123" ht="15.75" thickBot="1">
      <c r="B169" s="287"/>
      <c r="C169" s="288"/>
      <c r="E169" s="151"/>
      <c r="F169" s="152"/>
      <c r="G169" s="152"/>
      <c r="H169" s="158"/>
      <c r="I169" s="153">
        <v>0</v>
      </c>
      <c r="J169" s="194">
        <v>1</v>
      </c>
      <c r="K169" s="34">
        <v>2</v>
      </c>
      <c r="L169" s="34">
        <v>3</v>
      </c>
      <c r="M169" s="34">
        <v>4</v>
      </c>
      <c r="N169" s="34">
        <v>5</v>
      </c>
      <c r="O169" s="34">
        <v>6</v>
      </c>
      <c r="P169" s="34">
        <v>7</v>
      </c>
      <c r="Q169" s="34">
        <v>8</v>
      </c>
      <c r="R169" s="35">
        <v>9</v>
      </c>
      <c r="T169" s="151"/>
      <c r="U169" s="152"/>
      <c r="V169" s="152"/>
      <c r="W169" s="158"/>
      <c r="X169" s="153">
        <v>0</v>
      </c>
      <c r="Y169" s="194">
        <v>1</v>
      </c>
      <c r="Z169" s="34">
        <v>2</v>
      </c>
      <c r="AA169" s="34">
        <v>3</v>
      </c>
      <c r="AB169" s="34">
        <v>4</v>
      </c>
      <c r="AC169" s="34">
        <v>5</v>
      </c>
      <c r="AD169" s="34">
        <v>6</v>
      </c>
      <c r="AE169" s="34">
        <v>7</v>
      </c>
      <c r="AF169" s="34">
        <v>8</v>
      </c>
      <c r="AG169" s="35">
        <v>9</v>
      </c>
    </row>
    <row r="170" spans="2:123" ht="15.75" thickBot="1">
      <c r="B170" s="287"/>
      <c r="C170" s="288"/>
      <c r="E170" s="289" t="s">
        <v>30</v>
      </c>
      <c r="F170" s="290"/>
      <c r="G170" s="290"/>
      <c r="H170" s="291"/>
      <c r="I170" s="184">
        <v>0</v>
      </c>
      <c r="J170" s="195">
        <v>2</v>
      </c>
      <c r="K170" s="185">
        <v>2</v>
      </c>
      <c r="L170" s="185">
        <v>3</v>
      </c>
      <c r="M170" s="185">
        <v>0</v>
      </c>
      <c r="N170" s="185">
        <v>0</v>
      </c>
      <c r="O170" s="185">
        <v>1</v>
      </c>
      <c r="P170" s="185">
        <v>0</v>
      </c>
      <c r="Q170" s="185">
        <v>0</v>
      </c>
      <c r="R170" s="186">
        <v>2</v>
      </c>
      <c r="T170" s="289" t="s">
        <v>30</v>
      </c>
      <c r="U170" s="290"/>
      <c r="V170" s="290"/>
      <c r="W170" s="291"/>
      <c r="X170" s="224">
        <f>I170/10</f>
        <v>0</v>
      </c>
      <c r="Y170" s="225">
        <f t="shared" ref="Y170:AG170" si="216">J170/10</f>
        <v>0.2</v>
      </c>
      <c r="Z170" s="226">
        <f t="shared" si="216"/>
        <v>0.2</v>
      </c>
      <c r="AA170" s="226">
        <f t="shared" si="216"/>
        <v>0.3</v>
      </c>
      <c r="AB170" s="226">
        <f t="shared" si="216"/>
        <v>0</v>
      </c>
      <c r="AC170" s="226">
        <f t="shared" si="216"/>
        <v>0</v>
      </c>
      <c r="AD170" s="226">
        <f t="shared" si="216"/>
        <v>0.1</v>
      </c>
      <c r="AE170" s="226">
        <f t="shared" si="216"/>
        <v>0</v>
      </c>
      <c r="AF170" s="226">
        <f t="shared" si="216"/>
        <v>0</v>
      </c>
      <c r="AG170" s="227">
        <f t="shared" si="216"/>
        <v>0.2</v>
      </c>
    </row>
    <row r="171" spans="2:123" ht="15.75" thickBot="1">
      <c r="B171" s="287"/>
      <c r="C171" s="288"/>
      <c r="E171" s="292" t="s">
        <v>31</v>
      </c>
      <c r="F171" s="293"/>
      <c r="G171" s="293"/>
      <c r="H171" s="294"/>
      <c r="I171" s="187">
        <v>0</v>
      </c>
      <c r="J171" s="196">
        <v>2</v>
      </c>
      <c r="K171" s="188">
        <v>2</v>
      </c>
      <c r="L171" s="188">
        <v>3</v>
      </c>
      <c r="M171" s="188">
        <v>0</v>
      </c>
      <c r="N171" s="188">
        <v>0</v>
      </c>
      <c r="O171" s="188">
        <v>1</v>
      </c>
      <c r="P171" s="188">
        <v>0</v>
      </c>
      <c r="Q171" s="188">
        <v>0</v>
      </c>
      <c r="R171" s="189">
        <v>2</v>
      </c>
      <c r="T171" s="292" t="s">
        <v>31</v>
      </c>
      <c r="U171" s="293"/>
      <c r="V171" s="293"/>
      <c r="W171" s="294"/>
      <c r="X171" s="228">
        <f t="shared" ref="X171:X177" si="217">I171/10</f>
        <v>0</v>
      </c>
      <c r="Y171" s="229">
        <f t="shared" ref="Y171:Y177" si="218">J171/10</f>
        <v>0.2</v>
      </c>
      <c r="Z171" s="230">
        <f t="shared" ref="Z171:Z177" si="219">K171/10</f>
        <v>0.2</v>
      </c>
      <c r="AA171" s="230">
        <f t="shared" ref="AA171:AA177" si="220">L171/10</f>
        <v>0.3</v>
      </c>
      <c r="AB171" s="230">
        <f t="shared" ref="AB171:AB177" si="221">M171/10</f>
        <v>0</v>
      </c>
      <c r="AC171" s="230">
        <f t="shared" ref="AC171:AC177" si="222">N171/10</f>
        <v>0</v>
      </c>
      <c r="AD171" s="230">
        <f t="shared" ref="AD171:AD177" si="223">O171/10</f>
        <v>0.1</v>
      </c>
      <c r="AE171" s="230">
        <f t="shared" ref="AE171:AE177" si="224">P171/10</f>
        <v>0</v>
      </c>
      <c r="AF171" s="230">
        <f t="shared" ref="AF171:AF177" si="225">Q171/10</f>
        <v>0</v>
      </c>
      <c r="AG171" s="231">
        <f t="shared" ref="AG171:AG177" si="226">R171/10</f>
        <v>0.2</v>
      </c>
    </row>
    <row r="172" spans="2:123" ht="15.75" thickBot="1">
      <c r="B172" s="287"/>
      <c r="C172" s="288"/>
      <c r="E172" s="292" t="s">
        <v>32</v>
      </c>
      <c r="F172" s="293"/>
      <c r="G172" s="293"/>
      <c r="H172" s="294"/>
      <c r="I172" s="187">
        <v>0</v>
      </c>
      <c r="J172" s="196">
        <v>6</v>
      </c>
      <c r="K172" s="188">
        <v>1</v>
      </c>
      <c r="L172" s="188">
        <v>2</v>
      </c>
      <c r="M172" s="188">
        <v>0</v>
      </c>
      <c r="N172" s="188">
        <v>0</v>
      </c>
      <c r="O172" s="188">
        <v>0</v>
      </c>
      <c r="P172" s="188">
        <v>0</v>
      </c>
      <c r="Q172" s="188">
        <v>0</v>
      </c>
      <c r="R172" s="189">
        <v>1</v>
      </c>
      <c r="T172" s="292" t="s">
        <v>32</v>
      </c>
      <c r="U172" s="293"/>
      <c r="V172" s="293"/>
      <c r="W172" s="294"/>
      <c r="X172" s="228">
        <f t="shared" si="217"/>
        <v>0</v>
      </c>
      <c r="Y172" s="229">
        <f t="shared" si="218"/>
        <v>0.6</v>
      </c>
      <c r="Z172" s="230">
        <f t="shared" si="219"/>
        <v>0.1</v>
      </c>
      <c r="AA172" s="230">
        <f t="shared" si="220"/>
        <v>0.2</v>
      </c>
      <c r="AB172" s="230">
        <f t="shared" si="221"/>
        <v>0</v>
      </c>
      <c r="AC172" s="230">
        <f t="shared" si="222"/>
        <v>0</v>
      </c>
      <c r="AD172" s="230">
        <f t="shared" si="223"/>
        <v>0</v>
      </c>
      <c r="AE172" s="230">
        <f t="shared" si="224"/>
        <v>0</v>
      </c>
      <c r="AF172" s="230">
        <f t="shared" si="225"/>
        <v>0</v>
      </c>
      <c r="AG172" s="231">
        <f t="shared" si="226"/>
        <v>0.1</v>
      </c>
    </row>
    <row r="173" spans="2:123" ht="15.75" thickBot="1">
      <c r="B173" s="287"/>
      <c r="C173" s="288"/>
      <c r="E173" s="292" t="s">
        <v>33</v>
      </c>
      <c r="F173" s="293"/>
      <c r="G173" s="293"/>
      <c r="H173" s="294"/>
      <c r="I173" s="187">
        <v>0</v>
      </c>
      <c r="J173" s="196">
        <v>6</v>
      </c>
      <c r="K173" s="188">
        <v>1</v>
      </c>
      <c r="L173" s="188">
        <v>2</v>
      </c>
      <c r="M173" s="188">
        <v>0</v>
      </c>
      <c r="N173" s="188">
        <v>0</v>
      </c>
      <c r="O173" s="188">
        <v>0</v>
      </c>
      <c r="P173" s="188">
        <v>0</v>
      </c>
      <c r="Q173" s="188">
        <v>0</v>
      </c>
      <c r="R173" s="189">
        <v>1</v>
      </c>
      <c r="T173" s="292" t="s">
        <v>33</v>
      </c>
      <c r="U173" s="293"/>
      <c r="V173" s="293"/>
      <c r="W173" s="294"/>
      <c r="X173" s="228">
        <f t="shared" si="217"/>
        <v>0</v>
      </c>
      <c r="Y173" s="229">
        <f t="shared" si="218"/>
        <v>0.6</v>
      </c>
      <c r="Z173" s="230">
        <f t="shared" si="219"/>
        <v>0.1</v>
      </c>
      <c r="AA173" s="230">
        <f t="shared" si="220"/>
        <v>0.2</v>
      </c>
      <c r="AB173" s="230">
        <f t="shared" si="221"/>
        <v>0</v>
      </c>
      <c r="AC173" s="230">
        <f t="shared" si="222"/>
        <v>0</v>
      </c>
      <c r="AD173" s="230">
        <f t="shared" si="223"/>
        <v>0</v>
      </c>
      <c r="AE173" s="230">
        <f t="shared" si="224"/>
        <v>0</v>
      </c>
      <c r="AF173" s="230">
        <f t="shared" si="225"/>
        <v>0</v>
      </c>
      <c r="AG173" s="231">
        <f t="shared" si="226"/>
        <v>0.1</v>
      </c>
    </row>
    <row r="174" spans="2:123" ht="15.75" thickBot="1">
      <c r="B174" s="287"/>
      <c r="C174" s="288"/>
      <c r="E174" s="292" t="s">
        <v>34</v>
      </c>
      <c r="F174" s="293"/>
      <c r="G174" s="293"/>
      <c r="H174" s="294"/>
      <c r="I174" s="187">
        <v>0</v>
      </c>
      <c r="J174" s="196">
        <v>6</v>
      </c>
      <c r="K174" s="188">
        <v>1</v>
      </c>
      <c r="L174" s="188">
        <v>2</v>
      </c>
      <c r="M174" s="188">
        <v>0</v>
      </c>
      <c r="N174" s="188">
        <v>0</v>
      </c>
      <c r="O174" s="188">
        <v>0</v>
      </c>
      <c r="P174" s="188">
        <v>0</v>
      </c>
      <c r="Q174" s="188">
        <v>0</v>
      </c>
      <c r="R174" s="189">
        <v>1</v>
      </c>
      <c r="T174" s="292" t="s">
        <v>34</v>
      </c>
      <c r="U174" s="293"/>
      <c r="V174" s="293"/>
      <c r="W174" s="294"/>
      <c r="X174" s="228">
        <f t="shared" si="217"/>
        <v>0</v>
      </c>
      <c r="Y174" s="229">
        <f t="shared" si="218"/>
        <v>0.6</v>
      </c>
      <c r="Z174" s="230">
        <f t="shared" si="219"/>
        <v>0.1</v>
      </c>
      <c r="AA174" s="230">
        <f t="shared" si="220"/>
        <v>0.2</v>
      </c>
      <c r="AB174" s="230">
        <f t="shared" si="221"/>
        <v>0</v>
      </c>
      <c r="AC174" s="230">
        <f t="shared" si="222"/>
        <v>0</v>
      </c>
      <c r="AD174" s="230">
        <f t="shared" si="223"/>
        <v>0</v>
      </c>
      <c r="AE174" s="230">
        <f t="shared" si="224"/>
        <v>0</v>
      </c>
      <c r="AF174" s="230">
        <f t="shared" si="225"/>
        <v>0</v>
      </c>
      <c r="AG174" s="231">
        <f t="shared" si="226"/>
        <v>0.1</v>
      </c>
    </row>
    <row r="175" spans="2:123" ht="15.75" thickBot="1">
      <c r="B175" s="287"/>
      <c r="C175" s="288"/>
      <c r="E175" s="292" t="s">
        <v>35</v>
      </c>
      <c r="F175" s="293"/>
      <c r="G175" s="293"/>
      <c r="H175" s="294"/>
      <c r="I175" s="187">
        <v>0</v>
      </c>
      <c r="J175" s="196">
        <v>6</v>
      </c>
      <c r="K175" s="188">
        <v>1</v>
      </c>
      <c r="L175" s="188">
        <v>2</v>
      </c>
      <c r="M175" s="188">
        <v>0</v>
      </c>
      <c r="N175" s="188">
        <v>0</v>
      </c>
      <c r="O175" s="188">
        <v>0</v>
      </c>
      <c r="P175" s="188">
        <v>0</v>
      </c>
      <c r="Q175" s="188">
        <v>0</v>
      </c>
      <c r="R175" s="189">
        <v>1</v>
      </c>
      <c r="T175" s="292" t="s">
        <v>35</v>
      </c>
      <c r="U175" s="293"/>
      <c r="V175" s="293"/>
      <c r="W175" s="294"/>
      <c r="X175" s="228">
        <f t="shared" si="217"/>
        <v>0</v>
      </c>
      <c r="Y175" s="229">
        <f t="shared" si="218"/>
        <v>0.6</v>
      </c>
      <c r="Z175" s="230">
        <f t="shared" si="219"/>
        <v>0.1</v>
      </c>
      <c r="AA175" s="230">
        <f t="shared" si="220"/>
        <v>0.2</v>
      </c>
      <c r="AB175" s="230">
        <f t="shared" si="221"/>
        <v>0</v>
      </c>
      <c r="AC175" s="230">
        <f t="shared" si="222"/>
        <v>0</v>
      </c>
      <c r="AD175" s="230">
        <f t="shared" si="223"/>
        <v>0</v>
      </c>
      <c r="AE175" s="230">
        <f t="shared" si="224"/>
        <v>0</v>
      </c>
      <c r="AF175" s="230">
        <f t="shared" si="225"/>
        <v>0</v>
      </c>
      <c r="AG175" s="231">
        <f t="shared" si="226"/>
        <v>0.1</v>
      </c>
    </row>
    <row r="176" spans="2:123" ht="15.75" thickBot="1">
      <c r="B176" s="287"/>
      <c r="C176" s="288"/>
      <c r="E176" s="292" t="s">
        <v>36</v>
      </c>
      <c r="F176" s="293"/>
      <c r="G176" s="293"/>
      <c r="H176" s="294"/>
      <c r="I176" s="187">
        <v>0</v>
      </c>
      <c r="J176" s="196">
        <v>6</v>
      </c>
      <c r="K176" s="188">
        <v>1</v>
      </c>
      <c r="L176" s="188">
        <v>2</v>
      </c>
      <c r="M176" s="188">
        <v>0</v>
      </c>
      <c r="N176" s="188">
        <v>0</v>
      </c>
      <c r="O176" s="188">
        <v>0</v>
      </c>
      <c r="P176" s="188">
        <v>0</v>
      </c>
      <c r="Q176" s="188">
        <v>0</v>
      </c>
      <c r="R176" s="189">
        <v>1</v>
      </c>
      <c r="T176" s="292" t="s">
        <v>36</v>
      </c>
      <c r="U176" s="293"/>
      <c r="V176" s="293"/>
      <c r="W176" s="294"/>
      <c r="X176" s="228">
        <f t="shared" si="217"/>
        <v>0</v>
      </c>
      <c r="Y176" s="229">
        <f t="shared" si="218"/>
        <v>0.6</v>
      </c>
      <c r="Z176" s="230">
        <f t="shared" si="219"/>
        <v>0.1</v>
      </c>
      <c r="AA176" s="230">
        <f t="shared" si="220"/>
        <v>0.2</v>
      </c>
      <c r="AB176" s="230">
        <f t="shared" si="221"/>
        <v>0</v>
      </c>
      <c r="AC176" s="230">
        <f t="shared" si="222"/>
        <v>0</v>
      </c>
      <c r="AD176" s="230">
        <f t="shared" si="223"/>
        <v>0</v>
      </c>
      <c r="AE176" s="230">
        <f t="shared" si="224"/>
        <v>0</v>
      </c>
      <c r="AF176" s="230">
        <f t="shared" si="225"/>
        <v>0</v>
      </c>
      <c r="AG176" s="231">
        <f t="shared" si="226"/>
        <v>0.1</v>
      </c>
    </row>
    <row r="177" spans="2:33" ht="15.75" thickBot="1">
      <c r="B177" s="287"/>
      <c r="C177" s="288"/>
      <c r="E177" s="295" t="s">
        <v>37</v>
      </c>
      <c r="F177" s="296"/>
      <c r="G177" s="296"/>
      <c r="H177" s="297"/>
      <c r="I177" s="190">
        <v>0</v>
      </c>
      <c r="J177" s="197">
        <v>6</v>
      </c>
      <c r="K177" s="191">
        <v>1</v>
      </c>
      <c r="L177" s="191">
        <v>2</v>
      </c>
      <c r="M177" s="191">
        <v>0</v>
      </c>
      <c r="N177" s="191">
        <v>0</v>
      </c>
      <c r="O177" s="191">
        <v>0</v>
      </c>
      <c r="P177" s="191">
        <v>0</v>
      </c>
      <c r="Q177" s="191">
        <v>0</v>
      </c>
      <c r="R177" s="192">
        <v>1</v>
      </c>
      <c r="T177" s="295" t="s">
        <v>37</v>
      </c>
      <c r="U177" s="296"/>
      <c r="V177" s="296"/>
      <c r="W177" s="297"/>
      <c r="X177" s="232">
        <f t="shared" si="217"/>
        <v>0</v>
      </c>
      <c r="Y177" s="233">
        <f t="shared" si="218"/>
        <v>0.6</v>
      </c>
      <c r="Z177" s="234">
        <f t="shared" si="219"/>
        <v>0.1</v>
      </c>
      <c r="AA177" s="234">
        <f t="shared" si="220"/>
        <v>0.2</v>
      </c>
      <c r="AB177" s="234">
        <f t="shared" si="221"/>
        <v>0</v>
      </c>
      <c r="AC177" s="234">
        <f t="shared" si="222"/>
        <v>0</v>
      </c>
      <c r="AD177" s="234">
        <f t="shared" si="223"/>
        <v>0</v>
      </c>
      <c r="AE177" s="234">
        <f t="shared" si="224"/>
        <v>0</v>
      </c>
      <c r="AF177" s="234">
        <f t="shared" si="225"/>
        <v>0</v>
      </c>
      <c r="AG177" s="235">
        <f t="shared" si="226"/>
        <v>0.1</v>
      </c>
    </row>
    <row r="178" spans="2:33" ht="16.5" thickTop="1" thickBot="1">
      <c r="B178" s="287"/>
      <c r="C178" s="288"/>
      <c r="E178" s="298" t="s">
        <v>51</v>
      </c>
      <c r="F178" s="299"/>
      <c r="G178" s="299"/>
      <c r="H178" s="300"/>
      <c r="I178" s="213">
        <f>SUM(I170:I177)</f>
        <v>0</v>
      </c>
      <c r="J178" s="214">
        <f t="shared" ref="J178:R178" si="227">SUM(J170:J177)</f>
        <v>40</v>
      </c>
      <c r="K178" s="215">
        <f t="shared" si="227"/>
        <v>10</v>
      </c>
      <c r="L178" s="215">
        <f t="shared" si="227"/>
        <v>18</v>
      </c>
      <c r="M178" s="215">
        <f t="shared" si="227"/>
        <v>0</v>
      </c>
      <c r="N178" s="215">
        <f t="shared" si="227"/>
        <v>0</v>
      </c>
      <c r="O178" s="215">
        <f t="shared" si="227"/>
        <v>2</v>
      </c>
      <c r="P178" s="215">
        <f t="shared" si="227"/>
        <v>0</v>
      </c>
      <c r="Q178" s="215">
        <f t="shared" si="227"/>
        <v>0</v>
      </c>
      <c r="R178" s="216">
        <f t="shared" si="227"/>
        <v>10</v>
      </c>
      <c r="T178" s="298" t="s">
        <v>46</v>
      </c>
      <c r="U178" s="299"/>
      <c r="V178" s="299"/>
      <c r="W178" s="300"/>
      <c r="X178" s="213">
        <f>I178/80</f>
        <v>0</v>
      </c>
      <c r="Y178" s="236">
        <f t="shared" ref="Y178:AG178" si="228">J178/80</f>
        <v>0.5</v>
      </c>
      <c r="Z178" s="237">
        <f t="shared" si="228"/>
        <v>0.125</v>
      </c>
      <c r="AA178" s="237">
        <f t="shared" si="228"/>
        <v>0.22500000000000001</v>
      </c>
      <c r="AB178" s="237">
        <f t="shared" si="228"/>
        <v>0</v>
      </c>
      <c r="AC178" s="237">
        <f t="shared" si="228"/>
        <v>0</v>
      </c>
      <c r="AD178" s="237">
        <f t="shared" si="228"/>
        <v>2.5000000000000001E-2</v>
      </c>
      <c r="AE178" s="237">
        <f t="shared" si="228"/>
        <v>0</v>
      </c>
      <c r="AF178" s="237">
        <f t="shared" si="228"/>
        <v>0</v>
      </c>
      <c r="AG178" s="238">
        <f t="shared" si="228"/>
        <v>0.125</v>
      </c>
    </row>
    <row r="179" spans="2:33" ht="15.75" thickBot="1">
      <c r="B179" s="287"/>
      <c r="C179" s="288"/>
      <c r="E179" s="301" t="s">
        <v>52</v>
      </c>
      <c r="F179" s="302"/>
      <c r="G179" s="302"/>
      <c r="H179" s="303"/>
      <c r="I179" s="218">
        <f>I178/8</f>
        <v>0</v>
      </c>
      <c r="J179" s="217">
        <f t="shared" ref="J179:R179" si="229">J178/8</f>
        <v>5</v>
      </c>
      <c r="K179" s="219">
        <f t="shared" si="229"/>
        <v>1.25</v>
      </c>
      <c r="L179" s="219">
        <f t="shared" si="229"/>
        <v>2.25</v>
      </c>
      <c r="M179" s="219">
        <f t="shared" si="229"/>
        <v>0</v>
      </c>
      <c r="N179" s="219">
        <f t="shared" si="229"/>
        <v>0</v>
      </c>
      <c r="O179" s="219">
        <f t="shared" si="229"/>
        <v>0.25</v>
      </c>
      <c r="P179" s="219">
        <f t="shared" si="229"/>
        <v>0</v>
      </c>
      <c r="Q179" s="219">
        <f t="shared" si="229"/>
        <v>0</v>
      </c>
      <c r="R179" s="220">
        <f t="shared" si="229"/>
        <v>1.25</v>
      </c>
      <c r="T179" s="301"/>
      <c r="U179" s="302"/>
      <c r="V179" s="302"/>
      <c r="W179" s="303"/>
      <c r="X179" s="218"/>
      <c r="Y179" s="217"/>
      <c r="Z179" s="219"/>
      <c r="AA179" s="219"/>
      <c r="AB179" s="219"/>
      <c r="AC179" s="219"/>
      <c r="AD179" s="219"/>
      <c r="AE179" s="219"/>
      <c r="AF179" s="219"/>
      <c r="AG179" s="220"/>
    </row>
    <row r="180" spans="2:33" ht="15.75" thickBot="1">
      <c r="E180" s="221"/>
      <c r="F180" s="199"/>
      <c r="G180" s="199"/>
      <c r="H180" s="199"/>
      <c r="I180" s="222">
        <f>I178/SUM($I$178:$R$178)</f>
        <v>0</v>
      </c>
      <c r="J180" s="222">
        <f t="shared" ref="J180:R180" si="230">J178/SUM($I$178:$R$178)</f>
        <v>0.5</v>
      </c>
      <c r="K180" s="222">
        <f t="shared" si="230"/>
        <v>0.125</v>
      </c>
      <c r="L180" s="222">
        <f t="shared" si="230"/>
        <v>0.22500000000000001</v>
      </c>
      <c r="M180" s="222">
        <f t="shared" si="230"/>
        <v>0</v>
      </c>
      <c r="N180" s="222">
        <f t="shared" si="230"/>
        <v>0</v>
      </c>
      <c r="O180" s="222">
        <f t="shared" si="230"/>
        <v>2.5000000000000001E-2</v>
      </c>
      <c r="P180" s="222">
        <f t="shared" si="230"/>
        <v>0</v>
      </c>
      <c r="Q180" s="222">
        <f t="shared" si="230"/>
        <v>0</v>
      </c>
      <c r="R180" s="223">
        <f t="shared" si="230"/>
        <v>0.125</v>
      </c>
      <c r="T180" s="221"/>
      <c r="U180" s="199"/>
      <c r="V180" s="199"/>
      <c r="W180" s="199"/>
      <c r="X180" s="222"/>
      <c r="Y180" s="222"/>
      <c r="Z180" s="222"/>
      <c r="AA180" s="222"/>
      <c r="AB180" s="222"/>
      <c r="AC180" s="222"/>
      <c r="AD180" s="222"/>
      <c r="AE180" s="222"/>
      <c r="AF180" s="222"/>
      <c r="AG180" s="223"/>
    </row>
    <row r="181" spans="2:33" ht="15.75" thickBot="1"/>
    <row r="182" spans="2:33" ht="137.25" thickBot="1">
      <c r="B182" s="287" t="s">
        <v>53</v>
      </c>
      <c r="C182" s="288"/>
      <c r="E182" s="257" t="s">
        <v>23</v>
      </c>
      <c r="F182" s="258"/>
      <c r="G182" s="258"/>
      <c r="H182" s="259"/>
      <c r="I182" s="30" t="s">
        <v>2</v>
      </c>
      <c r="J182" s="31" t="s">
        <v>3</v>
      </c>
      <c r="K182" s="31" t="s">
        <v>4</v>
      </c>
      <c r="L182" s="31" t="s">
        <v>5</v>
      </c>
      <c r="M182" s="31" t="s">
        <v>6</v>
      </c>
      <c r="N182" s="31" t="s">
        <v>7</v>
      </c>
      <c r="O182" s="31" t="s">
        <v>8</v>
      </c>
      <c r="P182" s="31" t="s">
        <v>9</v>
      </c>
      <c r="Q182" s="31" t="s">
        <v>10</v>
      </c>
      <c r="R182" s="32" t="s">
        <v>11</v>
      </c>
    </row>
    <row r="183" spans="2:33" ht="15.75" thickBot="1">
      <c r="B183" s="287"/>
      <c r="C183" s="288"/>
      <c r="E183" s="275"/>
      <c r="F183" s="276"/>
      <c r="G183" s="276"/>
      <c r="H183" s="277"/>
      <c r="I183" s="201">
        <v>0</v>
      </c>
      <c r="J183" s="34">
        <v>1</v>
      </c>
      <c r="K183" s="34">
        <v>2</v>
      </c>
      <c r="L183" s="34">
        <v>3</v>
      </c>
      <c r="M183" s="34">
        <v>4</v>
      </c>
      <c r="N183" s="34">
        <v>5</v>
      </c>
      <c r="O183" s="34">
        <v>6</v>
      </c>
      <c r="P183" s="34">
        <v>7</v>
      </c>
      <c r="Q183" s="34">
        <v>8</v>
      </c>
      <c r="R183" s="35">
        <v>9</v>
      </c>
    </row>
    <row r="184" spans="2:33">
      <c r="B184" s="287"/>
      <c r="C184" s="288"/>
      <c r="E184" s="248" t="s">
        <v>2</v>
      </c>
      <c r="F184" s="249"/>
      <c r="G184" s="250"/>
      <c r="H184" s="27">
        <v>0</v>
      </c>
      <c r="I184" s="200">
        <f>(I103+X103+AM103+BB103+BQ103+CF103+CU103+DJ103)/($I$126+$X$126+$AM$126+$BB$126+$BQ$126+$CF$126+$CU$126+$DJ$126)</f>
        <v>0.37389601713851328</v>
      </c>
      <c r="J184" s="211">
        <f t="shared" ref="J184:R184" si="231">(J103+Y103+AN103+BC103+BR103+CG103+CV103+DK103)/($I$126+$X$126+$AM$126+$BB$126+$BQ$126+$CF$126+$CU$126+$DJ$126)</f>
        <v>0.4905641427288015</v>
      </c>
      <c r="K184" s="204">
        <f t="shared" si="231"/>
        <v>7.5850821220427966E-2</v>
      </c>
      <c r="L184" s="204">
        <f t="shared" si="231"/>
        <v>4.3876805417981612E-2</v>
      </c>
      <c r="M184" s="204">
        <f t="shared" si="231"/>
        <v>4.3364124300292548E-3</v>
      </c>
      <c r="N184" s="204">
        <f t="shared" si="231"/>
        <v>0</v>
      </c>
      <c r="O184" s="204">
        <f t="shared" si="231"/>
        <v>1.1044205385731727E-3</v>
      </c>
      <c r="P184" s="204">
        <f t="shared" si="231"/>
        <v>1.6991085208818043E-4</v>
      </c>
      <c r="Q184" s="204">
        <f t="shared" si="231"/>
        <v>4.3356752896731247E-3</v>
      </c>
      <c r="R184" s="205">
        <f t="shared" si="231"/>
        <v>5.8657943839119124E-3</v>
      </c>
    </row>
    <row r="185" spans="2:33">
      <c r="B185" s="287"/>
      <c r="C185" s="288"/>
      <c r="E185" s="242" t="s">
        <v>3</v>
      </c>
      <c r="F185" s="243"/>
      <c r="G185" s="244"/>
      <c r="H185" s="28">
        <v>1</v>
      </c>
      <c r="I185" s="202">
        <f t="shared" ref="I185:I193" si="232">(I104+X104+AM104+BB104+BQ104+CF104+CU104+DJ104)/($I$126+$X$126+$AM$126+$BB$126+$BQ$126+$CF$126+$CU$126+$DJ$126)</f>
        <v>3.8690285872244358E-2</v>
      </c>
      <c r="J185" s="209">
        <f t="shared" ref="J185:J193" si="233">(J104+Y104+AN104+BC104+BR104+CG104+CV104+DK104)/($I$126+$X$126+$AM$126+$BB$126+$BQ$126+$CF$126+$CU$126+$DJ$126)</f>
        <v>0.61192416668586302</v>
      </c>
      <c r="K185" s="212">
        <f t="shared" ref="K185:K193" si="234">(K104+Z104+AO104+BD104+BS104+CH104+CW104+DL104)/($I$126+$X$126+$AM$126+$BB$126+$BQ$126+$CF$126+$CU$126+$DJ$126)</f>
        <v>0.16605616088088271</v>
      </c>
      <c r="L185" s="206">
        <f t="shared" ref="L185:L193" si="235">(L104+AA104+AP104+BE104+BT104+CI104+CX104+DM104)/($I$126+$X$126+$AM$126+$BB$126+$BQ$126+$CF$126+$CU$126+$DJ$126)</f>
        <v>0.14461919789915001</v>
      </c>
      <c r="M185" s="206">
        <f t="shared" ref="M185:M193" si="236">(M104+AB104+AQ104+BF104+BU104+CJ104+CY104+DN104)/($I$126+$X$126+$AM$126+$BB$126+$BQ$126+$CF$126+$CU$126+$DJ$126)</f>
        <v>7.0149961991200381E-3</v>
      </c>
      <c r="N185" s="206">
        <f t="shared" ref="N185:N193" si="237">(N104+AC104+AR104+BG104+BV104+CK104+CZ104+DO104)/($I$126+$X$126+$AM$126+$BB$126+$BQ$126+$CF$126+$CU$126+$DJ$126)</f>
        <v>2.251963787980005E-4</v>
      </c>
      <c r="O185" s="206">
        <f t="shared" ref="O185:O193" si="238">(O104+AD104+AS104+BH104+BW104+CL104+DA104+DP104)/($I$126+$X$126+$AM$126+$BB$126+$BQ$126+$CF$126+$CU$126+$DJ$126)</f>
        <v>1.2097578954642831E-2</v>
      </c>
      <c r="P185" s="206">
        <f t="shared" ref="P185:P193" si="239">(P104+AE104+AT104+BI104+BX104+CM104+DB104+DQ104)/($I$126+$X$126+$AM$126+$BB$126+$BQ$126+$CF$126+$CU$126+$DJ$126)</f>
        <v>2.3413420561608799E-3</v>
      </c>
      <c r="Q185" s="206">
        <f t="shared" ref="Q185:Q193" si="240">(Q104+AF104+AU104+BJ104+BY104+CN104+DC104+DR104)/($I$126+$X$126+$AM$126+$BB$126+$BQ$126+$CF$126+$CU$126+$DJ$126)</f>
        <v>2.2215567482896043E-3</v>
      </c>
      <c r="R185" s="207">
        <f t="shared" ref="R185:R193" si="241">(R104+AG104+AV104+BK104+BZ104+CO104+DD104+DS104)/($I$126+$X$126+$AM$126+$BB$126+$BQ$126+$CF$126+$CU$126+$DJ$126)</f>
        <v>1.4815784017875656E-2</v>
      </c>
    </row>
    <row r="186" spans="2:33">
      <c r="B186" s="287"/>
      <c r="C186" s="288"/>
      <c r="E186" s="242" t="s">
        <v>4</v>
      </c>
      <c r="F186" s="243"/>
      <c r="G186" s="244"/>
      <c r="H186" s="28">
        <v>2</v>
      </c>
      <c r="I186" s="202">
        <f t="shared" si="232"/>
        <v>1.3158508212204278E-2</v>
      </c>
      <c r="J186" s="212">
        <f t="shared" si="233"/>
        <v>0.32643118103706431</v>
      </c>
      <c r="K186" s="209">
        <f t="shared" si="234"/>
        <v>0.39349363064661025</v>
      </c>
      <c r="L186" s="206">
        <f t="shared" si="235"/>
        <v>0.19389739927668101</v>
      </c>
      <c r="M186" s="206">
        <f t="shared" si="236"/>
        <v>6.7389371357490036E-3</v>
      </c>
      <c r="N186" s="206">
        <f t="shared" si="237"/>
        <v>3.8865725277003531E-4</v>
      </c>
      <c r="O186" s="206">
        <f t="shared" si="238"/>
        <v>3.0174840478219809E-2</v>
      </c>
      <c r="P186" s="206">
        <f t="shared" si="239"/>
        <v>3.4453940245559875E-3</v>
      </c>
      <c r="Q186" s="206">
        <f t="shared" si="240"/>
        <v>2.0700744051046966E-3</v>
      </c>
      <c r="R186" s="207">
        <f t="shared" si="241"/>
        <v>3.0205984658266335E-2</v>
      </c>
    </row>
    <row r="187" spans="2:33">
      <c r="B187" s="287"/>
      <c r="C187" s="288"/>
      <c r="E187" s="242" t="s">
        <v>5</v>
      </c>
      <c r="F187" s="243"/>
      <c r="G187" s="244"/>
      <c r="H187" s="28">
        <v>3</v>
      </c>
      <c r="I187" s="202">
        <f t="shared" si="232"/>
        <v>4.5599502430259614E-3</v>
      </c>
      <c r="J187" s="212">
        <f t="shared" si="233"/>
        <v>8.9818156688396947E-2</v>
      </c>
      <c r="K187" s="206">
        <f t="shared" si="234"/>
        <v>7.7635069452442917E-2</v>
      </c>
      <c r="L187" s="209">
        <f t="shared" si="235"/>
        <v>0.70862666144525577</v>
      </c>
      <c r="M187" s="206">
        <f t="shared" si="236"/>
        <v>1.7628711616871295E-2</v>
      </c>
      <c r="N187" s="206">
        <f t="shared" si="237"/>
        <v>2.2418281080832042E-3</v>
      </c>
      <c r="O187" s="206">
        <f t="shared" si="238"/>
        <v>5.2899956232291344E-2</v>
      </c>
      <c r="P187" s="206">
        <f t="shared" si="239"/>
        <v>2.8625002879454522E-3</v>
      </c>
      <c r="Q187" s="206">
        <f t="shared" si="240"/>
        <v>5.3311833406279518E-3</v>
      </c>
      <c r="R187" s="207">
        <f t="shared" si="241"/>
        <v>3.8400036857017802E-2</v>
      </c>
    </row>
    <row r="188" spans="2:33">
      <c r="B188" s="287"/>
      <c r="C188" s="288"/>
      <c r="E188" s="242" t="s">
        <v>6</v>
      </c>
      <c r="F188" s="243"/>
      <c r="G188" s="244"/>
      <c r="H188" s="28">
        <v>4</v>
      </c>
      <c r="I188" s="202">
        <f t="shared" si="232"/>
        <v>2.4243072032434178E-2</v>
      </c>
      <c r="J188" s="206">
        <f t="shared" si="233"/>
        <v>0.27022091175047797</v>
      </c>
      <c r="K188" s="206">
        <f t="shared" si="234"/>
        <v>0.15218336366358756</v>
      </c>
      <c r="L188" s="212">
        <f t="shared" si="235"/>
        <v>0.37808444864204921</v>
      </c>
      <c r="M188" s="209">
        <f t="shared" si="236"/>
        <v>0.1085140632558568</v>
      </c>
      <c r="N188" s="206">
        <f t="shared" si="237"/>
        <v>7.1709013844417314E-3</v>
      </c>
      <c r="O188" s="206">
        <f t="shared" si="238"/>
        <v>3.9385224942986789E-2</v>
      </c>
      <c r="P188" s="206">
        <f t="shared" si="239"/>
        <v>1.0111722835226098E-3</v>
      </c>
      <c r="Q188" s="206">
        <f t="shared" si="240"/>
        <v>6.140379166570685E-4</v>
      </c>
      <c r="R188" s="207">
        <f t="shared" si="241"/>
        <v>1.8577964110478906E-2</v>
      </c>
    </row>
    <row r="189" spans="2:33">
      <c r="B189" s="287"/>
      <c r="C189" s="288"/>
      <c r="E189" s="242" t="s">
        <v>7</v>
      </c>
      <c r="F189" s="243"/>
      <c r="G189" s="244"/>
      <c r="H189" s="28">
        <v>5</v>
      </c>
      <c r="I189" s="202">
        <f t="shared" si="232"/>
        <v>3.8263113035866495E-3</v>
      </c>
      <c r="J189" s="206">
        <f t="shared" si="233"/>
        <v>0.12177061113542648</v>
      </c>
      <c r="K189" s="206">
        <f t="shared" si="234"/>
        <v>8.545981433277279E-2</v>
      </c>
      <c r="L189" s="206">
        <f t="shared" si="235"/>
        <v>7.5255948953030352E-2</v>
      </c>
      <c r="M189" s="206">
        <f t="shared" si="236"/>
        <v>5.0156872682039109E-3</v>
      </c>
      <c r="N189" s="209">
        <f t="shared" si="237"/>
        <v>0.3017010435143167</v>
      </c>
      <c r="O189" s="206">
        <f t="shared" si="238"/>
        <v>3.8520375020156178E-2</v>
      </c>
      <c r="P189" s="206">
        <f t="shared" si="239"/>
        <v>1.7686024279560481E-2</v>
      </c>
      <c r="Q189" s="206">
        <f t="shared" si="240"/>
        <v>0.12049351546842964</v>
      </c>
      <c r="R189" s="212">
        <f t="shared" si="241"/>
        <v>0.2302728801455852</v>
      </c>
    </row>
    <row r="190" spans="2:33">
      <c r="B190" s="287"/>
      <c r="C190" s="288"/>
      <c r="E190" s="242" t="s">
        <v>8</v>
      </c>
      <c r="F190" s="243"/>
      <c r="G190" s="244"/>
      <c r="H190" s="28">
        <v>6</v>
      </c>
      <c r="I190" s="202">
        <f t="shared" si="232"/>
        <v>6.9420193038630758E-4</v>
      </c>
      <c r="J190" s="206">
        <f t="shared" si="233"/>
        <v>5.5110271590149952E-2</v>
      </c>
      <c r="K190" s="206">
        <f t="shared" si="234"/>
        <v>5.1190527746423714E-2</v>
      </c>
      <c r="L190" s="212">
        <f t="shared" si="235"/>
        <v>0.171282301720762</v>
      </c>
      <c r="M190" s="206">
        <f t="shared" si="236"/>
        <v>5.5550897238027227E-3</v>
      </c>
      <c r="N190" s="206">
        <f t="shared" si="237"/>
        <v>3.3731542696551569E-3</v>
      </c>
      <c r="O190" s="209">
        <f t="shared" si="238"/>
        <v>0.55957761857593702</v>
      </c>
      <c r="P190" s="206">
        <f t="shared" si="239"/>
        <v>2.1329524774826653E-2</v>
      </c>
      <c r="Q190" s="206">
        <f t="shared" si="240"/>
        <v>1.9941858054410167E-2</v>
      </c>
      <c r="R190" s="207">
        <f t="shared" si="241"/>
        <v>0.1119555872935431</v>
      </c>
    </row>
    <row r="191" spans="2:33">
      <c r="B191" s="287"/>
      <c r="C191" s="288"/>
      <c r="E191" s="242" t="s">
        <v>9</v>
      </c>
      <c r="F191" s="243"/>
      <c r="G191" s="244"/>
      <c r="H191" s="28">
        <v>7</v>
      </c>
      <c r="I191" s="202">
        <f t="shared" si="232"/>
        <v>2.6782151989127173E-3</v>
      </c>
      <c r="J191" s="212">
        <f t="shared" si="233"/>
        <v>0.15766547649213331</v>
      </c>
      <c r="K191" s="206">
        <f t="shared" si="234"/>
        <v>4.9702425652484394E-2</v>
      </c>
      <c r="L191" s="206">
        <f t="shared" si="235"/>
        <v>0.11175748082283293</v>
      </c>
      <c r="M191" s="206">
        <f t="shared" si="236"/>
        <v>1.4731381447098662E-2</v>
      </c>
      <c r="N191" s="206">
        <f t="shared" si="237"/>
        <v>9.9700076017599192E-3</v>
      </c>
      <c r="O191" s="206">
        <f t="shared" si="238"/>
        <v>0.13355693257469306</v>
      </c>
      <c r="P191" s="209">
        <f t="shared" si="239"/>
        <v>0.31860404045057705</v>
      </c>
      <c r="Q191" s="206">
        <f t="shared" si="240"/>
        <v>8.1026652231001348E-2</v>
      </c>
      <c r="R191" s="207">
        <f t="shared" si="241"/>
        <v>0.12031107323028722</v>
      </c>
    </row>
    <row r="192" spans="2:33">
      <c r="B192" s="287"/>
      <c r="C192" s="288"/>
      <c r="E192" s="242" t="s">
        <v>10</v>
      </c>
      <c r="F192" s="243"/>
      <c r="G192" s="244"/>
      <c r="H192" s="28">
        <v>8</v>
      </c>
      <c r="I192" s="202">
        <f t="shared" si="232"/>
        <v>5.1258897514454855E-3</v>
      </c>
      <c r="J192" s="212">
        <f t="shared" si="233"/>
        <v>0.154662919536523</v>
      </c>
      <c r="K192" s="206">
        <f t="shared" si="234"/>
        <v>6.299693626039482E-2</v>
      </c>
      <c r="L192" s="206">
        <f t="shared" si="235"/>
        <v>0.12367759323673723</v>
      </c>
      <c r="M192" s="206">
        <f t="shared" si="236"/>
        <v>3.836631268572482E-3</v>
      </c>
      <c r="N192" s="206">
        <f t="shared" si="237"/>
        <v>7.704775287369561E-3</v>
      </c>
      <c r="O192" s="206">
        <f t="shared" si="238"/>
        <v>9.5469811798852833E-2</v>
      </c>
      <c r="P192" s="206">
        <f t="shared" si="239"/>
        <v>9.5233005459445727E-3</v>
      </c>
      <c r="Q192" s="209">
        <f t="shared" si="240"/>
        <v>0.40277975628296969</v>
      </c>
      <c r="R192" s="207">
        <f t="shared" si="241"/>
        <v>0.134226808873327</v>
      </c>
    </row>
    <row r="193" spans="2:18" ht="15.75" thickBot="1">
      <c r="B193" s="287"/>
      <c r="C193" s="288"/>
      <c r="E193" s="239" t="s">
        <v>11</v>
      </c>
      <c r="F193" s="240"/>
      <c r="G193" s="241"/>
      <c r="H193" s="29">
        <v>9</v>
      </c>
      <c r="I193" s="203">
        <f t="shared" si="232"/>
        <v>3.1756006542120654E-3</v>
      </c>
      <c r="J193" s="182">
        <f t="shared" si="233"/>
        <v>7.7581258206445347E-2</v>
      </c>
      <c r="K193" s="208">
        <f t="shared" si="234"/>
        <v>2.7382184239017757E-2</v>
      </c>
      <c r="L193" s="208">
        <f t="shared" si="235"/>
        <v>7.751436271912647E-2</v>
      </c>
      <c r="M193" s="208">
        <f t="shared" si="236"/>
        <v>1.6539586740687844E-3</v>
      </c>
      <c r="N193" s="208">
        <f t="shared" si="237"/>
        <v>4.432056391237245E-3</v>
      </c>
      <c r="O193" s="208">
        <f t="shared" si="238"/>
        <v>4.0145953790513916E-2</v>
      </c>
      <c r="P193" s="208">
        <f t="shared" si="239"/>
        <v>7.2086798276934424E-3</v>
      </c>
      <c r="Q193" s="208">
        <f t="shared" si="240"/>
        <v>3.723535509433093E-2</v>
      </c>
      <c r="R193" s="210">
        <f t="shared" si="241"/>
        <v>0.72368127893851775</v>
      </c>
    </row>
  </sheetData>
  <mergeCells count="946">
    <mergeCell ref="CQ162:CS162"/>
    <mergeCell ref="DF162:DH162"/>
    <mergeCell ref="E163:G163"/>
    <mergeCell ref="T163:V163"/>
    <mergeCell ref="AI163:AK163"/>
    <mergeCell ref="AX163:AZ163"/>
    <mergeCell ref="BM163:BO163"/>
    <mergeCell ref="CB163:CD163"/>
    <mergeCell ref="CQ163:CS163"/>
    <mergeCell ref="DF163:DH163"/>
    <mergeCell ref="E162:G162"/>
    <mergeCell ref="T162:V162"/>
    <mergeCell ref="AI162:AK162"/>
    <mergeCell ref="AX162:AZ162"/>
    <mergeCell ref="BM162:BO162"/>
    <mergeCell ref="CB162:CD162"/>
    <mergeCell ref="CB161:CD161"/>
    <mergeCell ref="CQ161:CS161"/>
    <mergeCell ref="DF161:DH161"/>
    <mergeCell ref="E160:G160"/>
    <mergeCell ref="T160:V160"/>
    <mergeCell ref="AI160:AK160"/>
    <mergeCell ref="AX160:AZ160"/>
    <mergeCell ref="BM160:BO160"/>
    <mergeCell ref="CB160:CD160"/>
    <mergeCell ref="CQ160:CS160"/>
    <mergeCell ref="DF160:DH160"/>
    <mergeCell ref="E161:G161"/>
    <mergeCell ref="T161:V161"/>
    <mergeCell ref="AI161:AK161"/>
    <mergeCell ref="AX161:AZ161"/>
    <mergeCell ref="BM161:BO161"/>
    <mergeCell ref="T159:V159"/>
    <mergeCell ref="AI159:AK159"/>
    <mergeCell ref="AX159:AZ159"/>
    <mergeCell ref="BM159:BO159"/>
    <mergeCell ref="CB159:CD159"/>
    <mergeCell ref="CQ159:CS159"/>
    <mergeCell ref="DF159:DH159"/>
    <mergeCell ref="E158:G158"/>
    <mergeCell ref="T158:V158"/>
    <mergeCell ref="AI158:AK158"/>
    <mergeCell ref="AX158:AZ158"/>
    <mergeCell ref="BM158:BO158"/>
    <mergeCell ref="CB158:CD158"/>
    <mergeCell ref="T157:V157"/>
    <mergeCell ref="AI157:AK157"/>
    <mergeCell ref="AX157:AZ157"/>
    <mergeCell ref="BM157:BO157"/>
    <mergeCell ref="CB157:CD157"/>
    <mergeCell ref="CQ157:CS157"/>
    <mergeCell ref="DF157:DH157"/>
    <mergeCell ref="CQ158:CS158"/>
    <mergeCell ref="DF158:DH158"/>
    <mergeCell ref="CB155:CD155"/>
    <mergeCell ref="CQ155:CS155"/>
    <mergeCell ref="DF155:DH155"/>
    <mergeCell ref="E156:G156"/>
    <mergeCell ref="T156:V156"/>
    <mergeCell ref="AI156:AK156"/>
    <mergeCell ref="AX156:AZ156"/>
    <mergeCell ref="BM156:BO156"/>
    <mergeCell ref="CB156:CD156"/>
    <mergeCell ref="CQ156:CS156"/>
    <mergeCell ref="DF156:DH156"/>
    <mergeCell ref="T155:V155"/>
    <mergeCell ref="AI155:AK155"/>
    <mergeCell ref="AX155:AZ155"/>
    <mergeCell ref="E144:H144"/>
    <mergeCell ref="BM152:BP152"/>
    <mergeCell ref="CB152:CE152"/>
    <mergeCell ref="CQ152:CT152"/>
    <mergeCell ref="DF152:DI152"/>
    <mergeCell ref="T153:W153"/>
    <mergeCell ref="AI153:AL153"/>
    <mergeCell ref="AX153:BA153"/>
    <mergeCell ref="BM153:BP153"/>
    <mergeCell ref="CB153:CE153"/>
    <mergeCell ref="CQ153:CT153"/>
    <mergeCell ref="DF153:DI153"/>
    <mergeCell ref="E154:G154"/>
    <mergeCell ref="T154:V154"/>
    <mergeCell ref="AI154:AK154"/>
    <mergeCell ref="AX154:AZ154"/>
    <mergeCell ref="BM154:BO154"/>
    <mergeCell ref="CB154:CD154"/>
    <mergeCell ref="CQ154:CS154"/>
    <mergeCell ref="DF154:DH154"/>
    <mergeCell ref="BM155:BO155"/>
    <mergeCell ref="T129:W129"/>
    <mergeCell ref="AI129:AL129"/>
    <mergeCell ref="AX129:BA129"/>
    <mergeCell ref="BM129:BP129"/>
    <mergeCell ref="CB129:CE129"/>
    <mergeCell ref="E138:H138"/>
    <mergeCell ref="E152:H152"/>
    <mergeCell ref="T152:W152"/>
    <mergeCell ref="AI152:AL152"/>
    <mergeCell ref="AX152:BA152"/>
    <mergeCell ref="E136:H136"/>
    <mergeCell ref="E143:H143"/>
    <mergeCell ref="E142:H142"/>
    <mergeCell ref="E141:H141"/>
    <mergeCell ref="E140:H140"/>
    <mergeCell ref="E139:H139"/>
    <mergeCell ref="E137:H137"/>
    <mergeCell ref="E126:H126"/>
    <mergeCell ref="E130:H130"/>
    <mergeCell ref="E129:H129"/>
    <mergeCell ref="T128:W128"/>
    <mergeCell ref="AI128:AL128"/>
    <mergeCell ref="AX128:BA128"/>
    <mergeCell ref="BM128:BP128"/>
    <mergeCell ref="CB128:CE128"/>
    <mergeCell ref="CQ124:CT125"/>
    <mergeCell ref="DF124:DI125"/>
    <mergeCell ref="E127:H127"/>
    <mergeCell ref="T127:W127"/>
    <mergeCell ref="AI127:AL127"/>
    <mergeCell ref="AX127:BA127"/>
    <mergeCell ref="BM127:BP127"/>
    <mergeCell ref="CB127:CE127"/>
    <mergeCell ref="CQ127:CT127"/>
    <mergeCell ref="DF127:DI127"/>
    <mergeCell ref="CQ126:CT126"/>
    <mergeCell ref="DF126:DI126"/>
    <mergeCell ref="BM126:BP126"/>
    <mergeCell ref="T126:W126"/>
    <mergeCell ref="AI126:AL126"/>
    <mergeCell ref="AX126:BA126"/>
    <mergeCell ref="CB126:CE126"/>
    <mergeCell ref="CQ128:CT128"/>
    <mergeCell ref="DF128:DI128"/>
    <mergeCell ref="DF121:DI121"/>
    <mergeCell ref="C124:C129"/>
    <mergeCell ref="E124:H125"/>
    <mergeCell ref="T124:W125"/>
    <mergeCell ref="AX124:BA125"/>
    <mergeCell ref="BM124:BP125"/>
    <mergeCell ref="CB124:CE125"/>
    <mergeCell ref="CQ121:CT121"/>
    <mergeCell ref="CB117:CE118"/>
    <mergeCell ref="CB119:CE119"/>
    <mergeCell ref="CB120:CE120"/>
    <mergeCell ref="CB121:CE121"/>
    <mergeCell ref="BM121:BP121"/>
    <mergeCell ref="AX117:BA118"/>
    <mergeCell ref="AX119:BA119"/>
    <mergeCell ref="AX120:BA120"/>
    <mergeCell ref="AX121:BA121"/>
    <mergeCell ref="E120:H120"/>
    <mergeCell ref="T120:W120"/>
    <mergeCell ref="E121:H121"/>
    <mergeCell ref="T121:W121"/>
    <mergeCell ref="CQ129:CT129"/>
    <mergeCell ref="DF129:DI129"/>
    <mergeCell ref="E128:H128"/>
    <mergeCell ref="DF110:DH110"/>
    <mergeCell ref="DF111:DH111"/>
    <mergeCell ref="DF112:DH112"/>
    <mergeCell ref="CQ117:CT118"/>
    <mergeCell ref="CQ119:CT119"/>
    <mergeCell ref="CQ120:CT120"/>
    <mergeCell ref="CQ110:CS110"/>
    <mergeCell ref="CQ111:CS111"/>
    <mergeCell ref="CQ112:CS112"/>
    <mergeCell ref="DF117:DI118"/>
    <mergeCell ref="DF119:DI119"/>
    <mergeCell ref="DF120:DI120"/>
    <mergeCell ref="DF101:DI101"/>
    <mergeCell ref="DF102:DI102"/>
    <mergeCell ref="DF103:DH103"/>
    <mergeCell ref="DF104:DH104"/>
    <mergeCell ref="DF105:DH105"/>
    <mergeCell ref="DF106:DH106"/>
    <mergeCell ref="CQ107:CS107"/>
    <mergeCell ref="CQ108:CS108"/>
    <mergeCell ref="CQ109:CS109"/>
    <mergeCell ref="CQ101:CT101"/>
    <mergeCell ref="CQ102:CT102"/>
    <mergeCell ref="CQ103:CS103"/>
    <mergeCell ref="CQ104:CS104"/>
    <mergeCell ref="CQ105:CS105"/>
    <mergeCell ref="CQ106:CS106"/>
    <mergeCell ref="DF107:DH107"/>
    <mergeCell ref="DF108:DH108"/>
    <mergeCell ref="DF109:DH109"/>
    <mergeCell ref="CB110:CD110"/>
    <mergeCell ref="CB111:CD111"/>
    <mergeCell ref="CB112:CD112"/>
    <mergeCell ref="BM117:BP118"/>
    <mergeCell ref="BM119:BP119"/>
    <mergeCell ref="BM120:BP120"/>
    <mergeCell ref="BM110:BO110"/>
    <mergeCell ref="BM111:BO111"/>
    <mergeCell ref="BM112:BO112"/>
    <mergeCell ref="CB101:CE101"/>
    <mergeCell ref="CB102:CE102"/>
    <mergeCell ref="CB103:CD103"/>
    <mergeCell ref="CB104:CD104"/>
    <mergeCell ref="CB105:CD105"/>
    <mergeCell ref="CB106:CD106"/>
    <mergeCell ref="BM107:BO107"/>
    <mergeCell ref="BM108:BO108"/>
    <mergeCell ref="BM109:BO109"/>
    <mergeCell ref="BM101:BP101"/>
    <mergeCell ref="BM102:BP102"/>
    <mergeCell ref="BM103:BO103"/>
    <mergeCell ref="BM104:BO104"/>
    <mergeCell ref="BM105:BO105"/>
    <mergeCell ref="BM106:BO106"/>
    <mergeCell ref="CB107:CD107"/>
    <mergeCell ref="CB108:CD108"/>
    <mergeCell ref="CB109:CD109"/>
    <mergeCell ref="AX107:AZ107"/>
    <mergeCell ref="AX108:AZ108"/>
    <mergeCell ref="AX109:AZ109"/>
    <mergeCell ref="AX110:AZ110"/>
    <mergeCell ref="AX111:AZ111"/>
    <mergeCell ref="AX112:AZ112"/>
    <mergeCell ref="AX101:BA101"/>
    <mergeCell ref="AX102:BA102"/>
    <mergeCell ref="AX103:AZ103"/>
    <mergeCell ref="AX104:AZ104"/>
    <mergeCell ref="AX105:AZ105"/>
    <mergeCell ref="AX106:AZ106"/>
    <mergeCell ref="AI110:AK110"/>
    <mergeCell ref="AI111:AK111"/>
    <mergeCell ref="AI112:AK112"/>
    <mergeCell ref="AI121:AL121"/>
    <mergeCell ref="AI119:AL119"/>
    <mergeCell ref="AI120:AL120"/>
    <mergeCell ref="AI101:AL101"/>
    <mergeCell ref="AI102:AL102"/>
    <mergeCell ref="AI103:AK103"/>
    <mergeCell ref="AI104:AK104"/>
    <mergeCell ref="AI105:AK105"/>
    <mergeCell ref="AI106:AK106"/>
    <mergeCell ref="AI107:AK107"/>
    <mergeCell ref="AI108:AK108"/>
    <mergeCell ref="AI109:AK109"/>
    <mergeCell ref="T104:V104"/>
    <mergeCell ref="E105:G105"/>
    <mergeCell ref="T105:V105"/>
    <mergeCell ref="E112:G112"/>
    <mergeCell ref="T112:V112"/>
    <mergeCell ref="C117:C121"/>
    <mergeCell ref="E117:H118"/>
    <mergeCell ref="T117:W118"/>
    <mergeCell ref="E119:H119"/>
    <mergeCell ref="T119:W119"/>
    <mergeCell ref="E110:G110"/>
    <mergeCell ref="T110:V110"/>
    <mergeCell ref="E111:G111"/>
    <mergeCell ref="T111:V111"/>
    <mergeCell ref="CQ98:CS98"/>
    <mergeCell ref="DF98:DH98"/>
    <mergeCell ref="C101:C112"/>
    <mergeCell ref="E101:H101"/>
    <mergeCell ref="T101:W101"/>
    <mergeCell ref="E102:H102"/>
    <mergeCell ref="T102:W102"/>
    <mergeCell ref="E103:G103"/>
    <mergeCell ref="E98:G98"/>
    <mergeCell ref="T98:V98"/>
    <mergeCell ref="AI98:AK98"/>
    <mergeCell ref="AX98:AZ98"/>
    <mergeCell ref="BM98:BO98"/>
    <mergeCell ref="CB98:CD98"/>
    <mergeCell ref="E108:G108"/>
    <mergeCell ref="T108:V108"/>
    <mergeCell ref="E109:G109"/>
    <mergeCell ref="T109:V109"/>
    <mergeCell ref="E106:G106"/>
    <mergeCell ref="T106:V106"/>
    <mergeCell ref="E107:G107"/>
    <mergeCell ref="T107:V107"/>
    <mergeCell ref="T103:V103"/>
    <mergeCell ref="E104:G104"/>
    <mergeCell ref="CQ96:CS96"/>
    <mergeCell ref="DF96:DH96"/>
    <mergeCell ref="E97:G97"/>
    <mergeCell ref="T97:V97"/>
    <mergeCell ref="AI97:AK97"/>
    <mergeCell ref="AX97:AZ97"/>
    <mergeCell ref="BM97:BO97"/>
    <mergeCell ref="CB97:CD97"/>
    <mergeCell ref="CQ97:CS97"/>
    <mergeCell ref="DF97:DH97"/>
    <mergeCell ref="E96:G96"/>
    <mergeCell ref="T96:V96"/>
    <mergeCell ref="AI96:AK96"/>
    <mergeCell ref="AX96:AZ96"/>
    <mergeCell ref="BM96:BO96"/>
    <mergeCell ref="CB96:CD96"/>
    <mergeCell ref="CQ94:CS94"/>
    <mergeCell ref="DF94:DH94"/>
    <mergeCell ref="E95:G95"/>
    <mergeCell ref="T95:V95"/>
    <mergeCell ref="AI95:AK95"/>
    <mergeCell ref="AX95:AZ95"/>
    <mergeCell ref="BM95:BO95"/>
    <mergeCell ref="CB95:CD95"/>
    <mergeCell ref="CQ95:CS95"/>
    <mergeCell ref="DF95:DH95"/>
    <mergeCell ref="E94:G94"/>
    <mergeCell ref="T94:V94"/>
    <mergeCell ref="AI94:AK94"/>
    <mergeCell ref="AX94:AZ94"/>
    <mergeCell ref="BM94:BO94"/>
    <mergeCell ref="CB94:CD94"/>
    <mergeCell ref="CQ92:CS92"/>
    <mergeCell ref="DF92:DH92"/>
    <mergeCell ref="E93:G93"/>
    <mergeCell ref="T93:V93"/>
    <mergeCell ref="AI93:AK93"/>
    <mergeCell ref="AX93:AZ93"/>
    <mergeCell ref="BM93:BO93"/>
    <mergeCell ref="CB93:CD93"/>
    <mergeCell ref="CQ93:CS93"/>
    <mergeCell ref="DF93:DH93"/>
    <mergeCell ref="E92:G92"/>
    <mergeCell ref="T92:V92"/>
    <mergeCell ref="AI92:AK92"/>
    <mergeCell ref="AX92:AZ92"/>
    <mergeCell ref="BM92:BO92"/>
    <mergeCell ref="CB92:CD92"/>
    <mergeCell ref="CQ89:CS89"/>
    <mergeCell ref="DF89:DH89"/>
    <mergeCell ref="CQ90:CS90"/>
    <mergeCell ref="DF90:DH90"/>
    <mergeCell ref="E91:G91"/>
    <mergeCell ref="T91:V91"/>
    <mergeCell ref="AI91:AK91"/>
    <mergeCell ref="AX91:AZ91"/>
    <mergeCell ref="BM91:BO91"/>
    <mergeCell ref="CB91:CD91"/>
    <mergeCell ref="CQ91:CS91"/>
    <mergeCell ref="DF91:DH91"/>
    <mergeCell ref="E90:G90"/>
    <mergeCell ref="T90:V90"/>
    <mergeCell ref="AI90:AK90"/>
    <mergeCell ref="AX90:AZ90"/>
    <mergeCell ref="BM90:BO90"/>
    <mergeCell ref="CB90:CD90"/>
    <mergeCell ref="CQ85:CS85"/>
    <mergeCell ref="DF85:DH85"/>
    <mergeCell ref="C87:C98"/>
    <mergeCell ref="E87:H87"/>
    <mergeCell ref="E88:H88"/>
    <mergeCell ref="T88:W88"/>
    <mergeCell ref="AI88:AL88"/>
    <mergeCell ref="AX88:BA88"/>
    <mergeCell ref="BM88:BP88"/>
    <mergeCell ref="CB88:CE88"/>
    <mergeCell ref="E85:G85"/>
    <mergeCell ref="T85:V85"/>
    <mergeCell ref="AI85:AK85"/>
    <mergeCell ref="AX85:AZ85"/>
    <mergeCell ref="BM85:BO85"/>
    <mergeCell ref="CB85:CD85"/>
    <mergeCell ref="CQ88:CT88"/>
    <mergeCell ref="DF88:DI88"/>
    <mergeCell ref="E89:G89"/>
    <mergeCell ref="T89:V89"/>
    <mergeCell ref="AI89:AK89"/>
    <mergeCell ref="AX89:AZ89"/>
    <mergeCell ref="BM89:BO89"/>
    <mergeCell ref="CB89:CD89"/>
    <mergeCell ref="CQ83:CS83"/>
    <mergeCell ref="DF83:DH83"/>
    <mergeCell ref="E84:G84"/>
    <mergeCell ref="T84:V84"/>
    <mergeCell ref="AI84:AK84"/>
    <mergeCell ref="AX84:AZ84"/>
    <mergeCell ref="BM84:BO84"/>
    <mergeCell ref="CB84:CD84"/>
    <mergeCell ref="CQ84:CS84"/>
    <mergeCell ref="DF84:DH84"/>
    <mergeCell ref="E83:G83"/>
    <mergeCell ref="T83:V83"/>
    <mergeCell ref="AI83:AK83"/>
    <mergeCell ref="AX83:AZ83"/>
    <mergeCell ref="BM83:BO83"/>
    <mergeCell ref="CB83:CD83"/>
    <mergeCell ref="CQ81:CS81"/>
    <mergeCell ref="DF81:DH81"/>
    <mergeCell ref="E82:G82"/>
    <mergeCell ref="T82:V82"/>
    <mergeCell ref="AI82:AK82"/>
    <mergeCell ref="AX82:AZ82"/>
    <mergeCell ref="BM82:BO82"/>
    <mergeCell ref="CB82:CD82"/>
    <mergeCell ref="CQ82:CS82"/>
    <mergeCell ref="DF82:DH82"/>
    <mergeCell ref="E81:G81"/>
    <mergeCell ref="T81:V81"/>
    <mergeCell ref="AI81:AK81"/>
    <mergeCell ref="AX81:AZ81"/>
    <mergeCell ref="BM81:BO81"/>
    <mergeCell ref="CB81:CD81"/>
    <mergeCell ref="CQ79:CS79"/>
    <mergeCell ref="DF79:DH79"/>
    <mergeCell ref="E80:G80"/>
    <mergeCell ref="T80:V80"/>
    <mergeCell ref="AI80:AK80"/>
    <mergeCell ref="AX80:AZ80"/>
    <mergeCell ref="BM80:BO80"/>
    <mergeCell ref="CB80:CD80"/>
    <mergeCell ref="CQ80:CS80"/>
    <mergeCell ref="DF80:DH80"/>
    <mergeCell ref="E79:G79"/>
    <mergeCell ref="T79:V79"/>
    <mergeCell ref="AI79:AK79"/>
    <mergeCell ref="AX79:AZ79"/>
    <mergeCell ref="BM79:BO79"/>
    <mergeCell ref="CB79:CD79"/>
    <mergeCell ref="BM76:BO76"/>
    <mergeCell ref="CB76:CD76"/>
    <mergeCell ref="CQ76:CS76"/>
    <mergeCell ref="DF76:DH76"/>
    <mergeCell ref="CQ77:CS77"/>
    <mergeCell ref="DF77:DH77"/>
    <mergeCell ref="E78:G78"/>
    <mergeCell ref="T78:V78"/>
    <mergeCell ref="AI78:AK78"/>
    <mergeCell ref="AX78:AZ78"/>
    <mergeCell ref="BM78:BO78"/>
    <mergeCell ref="CB78:CD78"/>
    <mergeCell ref="CQ78:CS78"/>
    <mergeCell ref="DF78:DH78"/>
    <mergeCell ref="E77:G77"/>
    <mergeCell ref="T77:V77"/>
    <mergeCell ref="AI77:AK77"/>
    <mergeCell ref="AX77:AZ77"/>
    <mergeCell ref="BM77:BO77"/>
    <mergeCell ref="CB77:CD77"/>
    <mergeCell ref="CQ72:CS72"/>
    <mergeCell ref="DF72:DH72"/>
    <mergeCell ref="C74:C85"/>
    <mergeCell ref="E74:H74"/>
    <mergeCell ref="E75:H75"/>
    <mergeCell ref="T75:W75"/>
    <mergeCell ref="AI75:AL75"/>
    <mergeCell ref="AX75:BA75"/>
    <mergeCell ref="BM75:BP75"/>
    <mergeCell ref="CB75:CE75"/>
    <mergeCell ref="E72:G72"/>
    <mergeCell ref="T72:V72"/>
    <mergeCell ref="AI72:AK72"/>
    <mergeCell ref="AX72:AZ72"/>
    <mergeCell ref="BM72:BO72"/>
    <mergeCell ref="CB72:CD72"/>
    <mergeCell ref="C61:C72"/>
    <mergeCell ref="E61:H61"/>
    <mergeCell ref="CQ75:CT75"/>
    <mergeCell ref="DF75:DI75"/>
    <mergeCell ref="E76:G76"/>
    <mergeCell ref="T76:V76"/>
    <mergeCell ref="AI76:AK76"/>
    <mergeCell ref="AX76:AZ76"/>
    <mergeCell ref="CQ70:CS70"/>
    <mergeCell ref="DF70:DH70"/>
    <mergeCell ref="E71:G71"/>
    <mergeCell ref="T71:V71"/>
    <mergeCell ref="AI71:AK71"/>
    <mergeCell ref="AX71:AZ71"/>
    <mergeCell ref="BM71:BO71"/>
    <mergeCell ref="CB71:CD71"/>
    <mergeCell ref="CQ71:CS71"/>
    <mergeCell ref="DF71:DH71"/>
    <mergeCell ref="E70:G70"/>
    <mergeCell ref="T70:V70"/>
    <mergeCell ref="AI70:AK70"/>
    <mergeCell ref="AX70:AZ70"/>
    <mergeCell ref="BM70:BO70"/>
    <mergeCell ref="CB70:CD70"/>
    <mergeCell ref="CQ68:CS68"/>
    <mergeCell ref="DF68:DH68"/>
    <mergeCell ref="E69:G69"/>
    <mergeCell ref="T69:V69"/>
    <mergeCell ref="AI69:AK69"/>
    <mergeCell ref="AX69:AZ69"/>
    <mergeCell ref="BM69:BO69"/>
    <mergeCell ref="CB69:CD69"/>
    <mergeCell ref="CQ69:CS69"/>
    <mergeCell ref="DF69:DH69"/>
    <mergeCell ref="E68:G68"/>
    <mergeCell ref="T68:V68"/>
    <mergeCell ref="AI68:AK68"/>
    <mergeCell ref="AX68:AZ68"/>
    <mergeCell ref="BM68:BO68"/>
    <mergeCell ref="CB68:CD68"/>
    <mergeCell ref="CQ66:CS66"/>
    <mergeCell ref="DF66:DH66"/>
    <mergeCell ref="E67:G67"/>
    <mergeCell ref="T67:V67"/>
    <mergeCell ref="AI67:AK67"/>
    <mergeCell ref="AX67:AZ67"/>
    <mergeCell ref="BM67:BO67"/>
    <mergeCell ref="CB67:CD67"/>
    <mergeCell ref="CQ67:CS67"/>
    <mergeCell ref="DF67:DH67"/>
    <mergeCell ref="E66:G66"/>
    <mergeCell ref="T66:V66"/>
    <mergeCell ref="AI66:AK66"/>
    <mergeCell ref="AX66:AZ66"/>
    <mergeCell ref="BM66:BO66"/>
    <mergeCell ref="CB66:CD66"/>
    <mergeCell ref="E65:G65"/>
    <mergeCell ref="T65:V65"/>
    <mergeCell ref="AI65:AK65"/>
    <mergeCell ref="AX65:AZ65"/>
    <mergeCell ref="E64:G64"/>
    <mergeCell ref="T64:V64"/>
    <mergeCell ref="AI64:AK64"/>
    <mergeCell ref="AX64:AZ64"/>
    <mergeCell ref="BM64:BO64"/>
    <mergeCell ref="CB64:CD64"/>
    <mergeCell ref="CQ64:CS64"/>
    <mergeCell ref="DF64:DH64"/>
    <mergeCell ref="BM65:BO65"/>
    <mergeCell ref="CB65:CD65"/>
    <mergeCell ref="CQ65:CS65"/>
    <mergeCell ref="DF65:DH65"/>
    <mergeCell ref="BM62:BP62"/>
    <mergeCell ref="CB62:CE62"/>
    <mergeCell ref="CQ62:CT62"/>
    <mergeCell ref="DF62:DI62"/>
    <mergeCell ref="E63:G63"/>
    <mergeCell ref="T63:V63"/>
    <mergeCell ref="AI63:AK63"/>
    <mergeCell ref="AX63:AZ63"/>
    <mergeCell ref="BM63:BO63"/>
    <mergeCell ref="CB63:CD63"/>
    <mergeCell ref="E62:H62"/>
    <mergeCell ref="T62:W62"/>
    <mergeCell ref="AI62:AL62"/>
    <mergeCell ref="AX62:BA62"/>
    <mergeCell ref="CQ63:CS63"/>
    <mergeCell ref="DF63:DH63"/>
    <mergeCell ref="CQ58:CS58"/>
    <mergeCell ref="DF58:DH58"/>
    <mergeCell ref="E59:G59"/>
    <mergeCell ref="T59:V59"/>
    <mergeCell ref="AI59:AK59"/>
    <mergeCell ref="AX59:AZ59"/>
    <mergeCell ref="BM59:BO59"/>
    <mergeCell ref="CB59:CD59"/>
    <mergeCell ref="CQ59:CS59"/>
    <mergeCell ref="DF59:DH59"/>
    <mergeCell ref="E58:G58"/>
    <mergeCell ref="T58:V58"/>
    <mergeCell ref="AI58:AK58"/>
    <mergeCell ref="AX58:AZ58"/>
    <mergeCell ref="BM58:BO58"/>
    <mergeCell ref="CB58:CD58"/>
    <mergeCell ref="CQ56:CS56"/>
    <mergeCell ref="DF56:DH56"/>
    <mergeCell ref="E57:G57"/>
    <mergeCell ref="T57:V57"/>
    <mergeCell ref="AI57:AK57"/>
    <mergeCell ref="AX57:AZ57"/>
    <mergeCell ref="BM57:BO57"/>
    <mergeCell ref="CB57:CD57"/>
    <mergeCell ref="CQ57:CS57"/>
    <mergeCell ref="DF57:DH57"/>
    <mergeCell ref="E56:G56"/>
    <mergeCell ref="T56:V56"/>
    <mergeCell ref="AI56:AK56"/>
    <mergeCell ref="AX56:AZ56"/>
    <mergeCell ref="BM56:BO56"/>
    <mergeCell ref="CB56:CD56"/>
    <mergeCell ref="CQ54:CS54"/>
    <mergeCell ref="DF54:DH54"/>
    <mergeCell ref="E55:G55"/>
    <mergeCell ref="T55:V55"/>
    <mergeCell ref="AI55:AK55"/>
    <mergeCell ref="AX55:AZ55"/>
    <mergeCell ref="BM55:BO55"/>
    <mergeCell ref="CB55:CD55"/>
    <mergeCell ref="CQ55:CS55"/>
    <mergeCell ref="DF55:DH55"/>
    <mergeCell ref="E54:G54"/>
    <mergeCell ref="T54:V54"/>
    <mergeCell ref="AI54:AK54"/>
    <mergeCell ref="AX54:AZ54"/>
    <mergeCell ref="BM54:BO54"/>
    <mergeCell ref="CB54:CD54"/>
    <mergeCell ref="CQ52:CS52"/>
    <mergeCell ref="DF52:DH52"/>
    <mergeCell ref="E53:G53"/>
    <mergeCell ref="T53:V53"/>
    <mergeCell ref="AI53:AK53"/>
    <mergeCell ref="AX53:AZ53"/>
    <mergeCell ref="BM53:BO53"/>
    <mergeCell ref="CB53:CD53"/>
    <mergeCell ref="CQ53:CS53"/>
    <mergeCell ref="DF53:DH53"/>
    <mergeCell ref="E52:G52"/>
    <mergeCell ref="T52:V52"/>
    <mergeCell ref="AI52:AK52"/>
    <mergeCell ref="AX52:AZ52"/>
    <mergeCell ref="BM52:BO52"/>
    <mergeCell ref="CB52:CD52"/>
    <mergeCell ref="T50:V50"/>
    <mergeCell ref="AI50:AK50"/>
    <mergeCell ref="AX50:AZ50"/>
    <mergeCell ref="BM50:BO50"/>
    <mergeCell ref="CB50:CD50"/>
    <mergeCell ref="CQ50:CS50"/>
    <mergeCell ref="DF50:DH50"/>
    <mergeCell ref="E51:G51"/>
    <mergeCell ref="T51:V51"/>
    <mergeCell ref="AI51:AK51"/>
    <mergeCell ref="AX51:AZ51"/>
    <mergeCell ref="BM51:BO51"/>
    <mergeCell ref="CB51:CD51"/>
    <mergeCell ref="CQ51:CS51"/>
    <mergeCell ref="DF51:DH51"/>
    <mergeCell ref="DF43:DH43"/>
    <mergeCell ref="DF44:DH44"/>
    <mergeCell ref="DF45:DH45"/>
    <mergeCell ref="DF46:DH46"/>
    <mergeCell ref="C48:C59"/>
    <mergeCell ref="E48:H48"/>
    <mergeCell ref="E49:H49"/>
    <mergeCell ref="T49:W49"/>
    <mergeCell ref="AI49:AL49"/>
    <mergeCell ref="AX49:BA49"/>
    <mergeCell ref="CQ43:CS43"/>
    <mergeCell ref="CQ44:CS44"/>
    <mergeCell ref="CQ45:CS45"/>
    <mergeCell ref="CQ46:CS46"/>
    <mergeCell ref="CB43:CD43"/>
    <mergeCell ref="CB44:CD44"/>
    <mergeCell ref="CB45:CD45"/>
    <mergeCell ref="CB46:CD46"/>
    <mergeCell ref="AX46:AZ46"/>
    <mergeCell ref="BM49:BP49"/>
    <mergeCell ref="CB49:CE49"/>
    <mergeCell ref="CQ49:CT49"/>
    <mergeCell ref="DF49:DI49"/>
    <mergeCell ref="E50:G50"/>
    <mergeCell ref="DF37:DH37"/>
    <mergeCell ref="DF38:DH38"/>
    <mergeCell ref="DF39:DH39"/>
    <mergeCell ref="DF40:DH40"/>
    <mergeCell ref="DF41:DH41"/>
    <mergeCell ref="DF42:DH42"/>
    <mergeCell ref="DF29:DH29"/>
    <mergeCell ref="DF30:DH30"/>
    <mergeCell ref="DF31:DH31"/>
    <mergeCell ref="DF32:DH32"/>
    <mergeCell ref="DF33:DH33"/>
    <mergeCell ref="DF36:DI36"/>
    <mergeCell ref="DF23:DI23"/>
    <mergeCell ref="DF24:DH24"/>
    <mergeCell ref="DF25:DH25"/>
    <mergeCell ref="DF26:DH26"/>
    <mergeCell ref="DF27:DH27"/>
    <mergeCell ref="DF28:DH28"/>
    <mergeCell ref="DF15:DH15"/>
    <mergeCell ref="DF16:DH16"/>
    <mergeCell ref="DF17:DH17"/>
    <mergeCell ref="DF18:DH18"/>
    <mergeCell ref="DF19:DH19"/>
    <mergeCell ref="DF20:DH20"/>
    <mergeCell ref="DF7:DS7"/>
    <mergeCell ref="DF10:DI10"/>
    <mergeCell ref="DF11:DH11"/>
    <mergeCell ref="DF12:DH12"/>
    <mergeCell ref="DF13:DH13"/>
    <mergeCell ref="DF14:DH14"/>
    <mergeCell ref="CQ37:CS37"/>
    <mergeCell ref="CQ38:CS38"/>
    <mergeCell ref="CQ39:CS39"/>
    <mergeCell ref="CQ23:CT23"/>
    <mergeCell ref="CQ24:CS24"/>
    <mergeCell ref="CQ25:CS25"/>
    <mergeCell ref="CQ26:CS26"/>
    <mergeCell ref="CQ27:CS27"/>
    <mergeCell ref="CQ28:CS28"/>
    <mergeCell ref="CQ15:CS15"/>
    <mergeCell ref="CQ16:CS16"/>
    <mergeCell ref="CQ17:CS17"/>
    <mergeCell ref="CQ18:CS18"/>
    <mergeCell ref="CQ19:CS19"/>
    <mergeCell ref="CQ20:CS20"/>
    <mergeCell ref="CQ7:DD7"/>
    <mergeCell ref="CQ10:CT10"/>
    <mergeCell ref="CQ11:CS11"/>
    <mergeCell ref="CQ40:CS40"/>
    <mergeCell ref="CQ41:CS41"/>
    <mergeCell ref="CQ42:CS42"/>
    <mergeCell ref="CQ29:CS29"/>
    <mergeCell ref="CQ30:CS30"/>
    <mergeCell ref="CQ31:CS31"/>
    <mergeCell ref="CQ32:CS32"/>
    <mergeCell ref="CQ33:CS33"/>
    <mergeCell ref="CQ36:CT36"/>
    <mergeCell ref="CQ12:CS12"/>
    <mergeCell ref="CQ13:CS13"/>
    <mergeCell ref="CQ14:CS14"/>
    <mergeCell ref="CB37:CD37"/>
    <mergeCell ref="CB38:CD38"/>
    <mergeCell ref="CB39:CD39"/>
    <mergeCell ref="CB40:CD40"/>
    <mergeCell ref="CB41:CD41"/>
    <mergeCell ref="CB42:CD42"/>
    <mergeCell ref="CB29:CD29"/>
    <mergeCell ref="CB30:CD30"/>
    <mergeCell ref="CB31:CD31"/>
    <mergeCell ref="CB32:CD32"/>
    <mergeCell ref="CB33:CD33"/>
    <mergeCell ref="CB36:CE36"/>
    <mergeCell ref="CB23:CE23"/>
    <mergeCell ref="CB24:CD24"/>
    <mergeCell ref="CB25:CD25"/>
    <mergeCell ref="CB26:CD26"/>
    <mergeCell ref="CB27:CD27"/>
    <mergeCell ref="CB28:CD28"/>
    <mergeCell ref="CB15:CD15"/>
    <mergeCell ref="CB16:CD16"/>
    <mergeCell ref="CB17:CD17"/>
    <mergeCell ref="CB18:CD18"/>
    <mergeCell ref="CB19:CD19"/>
    <mergeCell ref="CB20:CD20"/>
    <mergeCell ref="BM43:BO43"/>
    <mergeCell ref="BM44:BO44"/>
    <mergeCell ref="BM45:BO45"/>
    <mergeCell ref="BM46:BO46"/>
    <mergeCell ref="CB7:CO7"/>
    <mergeCell ref="CB10:CE10"/>
    <mergeCell ref="CB11:CD11"/>
    <mergeCell ref="CB12:CD12"/>
    <mergeCell ref="CB13:CD13"/>
    <mergeCell ref="CB14:CD14"/>
    <mergeCell ref="BM37:BO37"/>
    <mergeCell ref="BM38:BO38"/>
    <mergeCell ref="BM39:BO39"/>
    <mergeCell ref="BM40:BO40"/>
    <mergeCell ref="BM41:BO41"/>
    <mergeCell ref="BM42:BO42"/>
    <mergeCell ref="BM29:BO29"/>
    <mergeCell ref="BM30:BO30"/>
    <mergeCell ref="BM31:BO31"/>
    <mergeCell ref="BM32:BO32"/>
    <mergeCell ref="BM33:BO33"/>
    <mergeCell ref="BM36:BP36"/>
    <mergeCell ref="BM23:BP23"/>
    <mergeCell ref="BM24:BO24"/>
    <mergeCell ref="BM25:BO25"/>
    <mergeCell ref="BM26:BO26"/>
    <mergeCell ref="BM27:BO27"/>
    <mergeCell ref="BM28:BO28"/>
    <mergeCell ref="BM15:BO15"/>
    <mergeCell ref="BM16:BO16"/>
    <mergeCell ref="BM17:BO17"/>
    <mergeCell ref="BM18:BO18"/>
    <mergeCell ref="BM19:BO19"/>
    <mergeCell ref="BM20:BO20"/>
    <mergeCell ref="BM7:BZ7"/>
    <mergeCell ref="BM10:BP10"/>
    <mergeCell ref="BM11:BO11"/>
    <mergeCell ref="BM12:BO12"/>
    <mergeCell ref="BM13:BO13"/>
    <mergeCell ref="BM14:BO14"/>
    <mergeCell ref="AX43:AZ43"/>
    <mergeCell ref="AX44:AZ44"/>
    <mergeCell ref="AX45:AZ45"/>
    <mergeCell ref="AX7:BK7"/>
    <mergeCell ref="AX10:BA10"/>
    <mergeCell ref="AX11:AZ11"/>
    <mergeCell ref="AX12:AZ12"/>
    <mergeCell ref="AX13:AZ13"/>
    <mergeCell ref="AX14:AZ14"/>
    <mergeCell ref="AX37:AZ37"/>
    <mergeCell ref="AX38:AZ38"/>
    <mergeCell ref="AX39:AZ39"/>
    <mergeCell ref="AX40:AZ40"/>
    <mergeCell ref="AX41:AZ41"/>
    <mergeCell ref="AX42:AZ42"/>
    <mergeCell ref="AX29:AZ29"/>
    <mergeCell ref="AX30:AZ30"/>
    <mergeCell ref="AX31:AZ31"/>
    <mergeCell ref="AX32:AZ32"/>
    <mergeCell ref="AX33:AZ33"/>
    <mergeCell ref="AX36:BA36"/>
    <mergeCell ref="AX23:BA23"/>
    <mergeCell ref="AX24:AZ24"/>
    <mergeCell ref="AX25:AZ25"/>
    <mergeCell ref="AX26:AZ26"/>
    <mergeCell ref="AX27:AZ27"/>
    <mergeCell ref="AX28:AZ28"/>
    <mergeCell ref="AX15:AZ15"/>
    <mergeCell ref="AX16:AZ16"/>
    <mergeCell ref="AX17:AZ17"/>
    <mergeCell ref="AX18:AZ18"/>
    <mergeCell ref="AX19:AZ19"/>
    <mergeCell ref="AX20:AZ20"/>
    <mergeCell ref="E46:G46"/>
    <mergeCell ref="T46:V46"/>
    <mergeCell ref="AI46:AK46"/>
    <mergeCell ref="E44:G44"/>
    <mergeCell ref="T44:V44"/>
    <mergeCell ref="AI44:AK44"/>
    <mergeCell ref="E45:G45"/>
    <mergeCell ref="T45:V45"/>
    <mergeCell ref="AI45:AK45"/>
    <mergeCell ref="E42:G42"/>
    <mergeCell ref="T42:V42"/>
    <mergeCell ref="AI42:AK42"/>
    <mergeCell ref="E43:G43"/>
    <mergeCell ref="T43:V43"/>
    <mergeCell ref="AI43:AK43"/>
    <mergeCell ref="E40:G40"/>
    <mergeCell ref="T40:V40"/>
    <mergeCell ref="AI40:AK40"/>
    <mergeCell ref="E33:G33"/>
    <mergeCell ref="T33:V33"/>
    <mergeCell ref="AI33:AK33"/>
    <mergeCell ref="C35:C46"/>
    <mergeCell ref="E36:H36"/>
    <mergeCell ref="T36:W36"/>
    <mergeCell ref="AI36:AL36"/>
    <mergeCell ref="E37:G37"/>
    <mergeCell ref="T37:V37"/>
    <mergeCell ref="AI37:AK37"/>
    <mergeCell ref="E41:G41"/>
    <mergeCell ref="T41:V41"/>
    <mergeCell ref="AI41:AK41"/>
    <mergeCell ref="E38:G38"/>
    <mergeCell ref="T38:V38"/>
    <mergeCell ref="AI38:AK38"/>
    <mergeCell ref="E39:G39"/>
    <mergeCell ref="T39:V39"/>
    <mergeCell ref="AI39:AK39"/>
    <mergeCell ref="AI31:AK31"/>
    <mergeCell ref="E32:G32"/>
    <mergeCell ref="T32:V32"/>
    <mergeCell ref="AI32:AK32"/>
    <mergeCell ref="E29:G29"/>
    <mergeCell ref="T29:V29"/>
    <mergeCell ref="AI29:AK29"/>
    <mergeCell ref="E30:G30"/>
    <mergeCell ref="T30:V30"/>
    <mergeCell ref="AI30:AK30"/>
    <mergeCell ref="E20:G20"/>
    <mergeCell ref="T20:V20"/>
    <mergeCell ref="AI20:AK20"/>
    <mergeCell ref="C22:C33"/>
    <mergeCell ref="E23:H23"/>
    <mergeCell ref="T23:W23"/>
    <mergeCell ref="AI23:AL23"/>
    <mergeCell ref="E24:G24"/>
    <mergeCell ref="T24:V24"/>
    <mergeCell ref="AI24:AK24"/>
    <mergeCell ref="E27:G27"/>
    <mergeCell ref="T27:V27"/>
    <mergeCell ref="AI27:AK27"/>
    <mergeCell ref="E28:G28"/>
    <mergeCell ref="T28:V28"/>
    <mergeCell ref="AI28:AK28"/>
    <mergeCell ref="E25:G25"/>
    <mergeCell ref="T25:V25"/>
    <mergeCell ref="AI25:AK25"/>
    <mergeCell ref="E26:G26"/>
    <mergeCell ref="T26:V26"/>
    <mergeCell ref="AI26:AK26"/>
    <mergeCell ref="E31:G31"/>
    <mergeCell ref="T31:V31"/>
    <mergeCell ref="T18:V18"/>
    <mergeCell ref="AI18:AK18"/>
    <mergeCell ref="E19:G19"/>
    <mergeCell ref="T19:V19"/>
    <mergeCell ref="AI19:AK19"/>
    <mergeCell ref="E16:G16"/>
    <mergeCell ref="T16:V16"/>
    <mergeCell ref="AI16:AK16"/>
    <mergeCell ref="E17:G17"/>
    <mergeCell ref="T17:V17"/>
    <mergeCell ref="AI17:AK17"/>
    <mergeCell ref="E7:R7"/>
    <mergeCell ref="T7:AG7"/>
    <mergeCell ref="AI7:AV7"/>
    <mergeCell ref="C9:C20"/>
    <mergeCell ref="E9:H9"/>
    <mergeCell ref="E10:H10"/>
    <mergeCell ref="T10:W10"/>
    <mergeCell ref="AI10:AL10"/>
    <mergeCell ref="E11:G11"/>
    <mergeCell ref="T11:V11"/>
    <mergeCell ref="E14:G14"/>
    <mergeCell ref="T14:V14"/>
    <mergeCell ref="AI14:AK14"/>
    <mergeCell ref="E15:G15"/>
    <mergeCell ref="T15:V15"/>
    <mergeCell ref="AI15:AK15"/>
    <mergeCell ref="AI11:AK11"/>
    <mergeCell ref="E12:G12"/>
    <mergeCell ref="T12:V12"/>
    <mergeCell ref="AI12:AK12"/>
    <mergeCell ref="E13:G13"/>
    <mergeCell ref="T13:V13"/>
    <mergeCell ref="AI13:AK13"/>
    <mergeCell ref="E18:G18"/>
    <mergeCell ref="E187:G187"/>
    <mergeCell ref="E188:G188"/>
    <mergeCell ref="B152:C163"/>
    <mergeCell ref="E170:H170"/>
    <mergeCell ref="E171:H171"/>
    <mergeCell ref="E172:H172"/>
    <mergeCell ref="E173:H173"/>
    <mergeCell ref="E174:H174"/>
    <mergeCell ref="E175:H175"/>
    <mergeCell ref="E176:H176"/>
    <mergeCell ref="E177:H177"/>
    <mergeCell ref="E155:G155"/>
    <mergeCell ref="E157:G157"/>
    <mergeCell ref="E159:G159"/>
    <mergeCell ref="E153:G153"/>
    <mergeCell ref="E189:G189"/>
    <mergeCell ref="E190:G190"/>
    <mergeCell ref="E191:G191"/>
    <mergeCell ref="E192:G192"/>
    <mergeCell ref="E193:G193"/>
    <mergeCell ref="B182:C193"/>
    <mergeCell ref="B168:C179"/>
    <mergeCell ref="T170:W170"/>
    <mergeCell ref="T171:W171"/>
    <mergeCell ref="T172:W172"/>
    <mergeCell ref="T173:W173"/>
    <mergeCell ref="T174:W174"/>
    <mergeCell ref="T175:W175"/>
    <mergeCell ref="T176:W176"/>
    <mergeCell ref="T177:W177"/>
    <mergeCell ref="T178:W178"/>
    <mergeCell ref="T179:W179"/>
    <mergeCell ref="E178:H178"/>
    <mergeCell ref="E179:H179"/>
    <mergeCell ref="E182:H182"/>
    <mergeCell ref="E183:H183"/>
    <mergeCell ref="E184:G184"/>
    <mergeCell ref="E185:G185"/>
    <mergeCell ref="E186:G18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C031-5067-4837-A534-4FC26AAE60DF}">
  <dimension ref="B1:AA80"/>
  <sheetViews>
    <sheetView showGridLines="0" workbookViewId="0">
      <selection activeCell="D23" sqref="D23"/>
    </sheetView>
  </sheetViews>
  <sheetFormatPr defaultRowHeight="15"/>
  <cols>
    <col min="1" max="1" width="2.7109375" style="1" customWidth="1"/>
    <col min="2" max="2" width="25.5703125" style="1" bestFit="1" customWidth="1"/>
    <col min="3" max="18" width="12.7109375" style="6" customWidth="1"/>
    <col min="19" max="19" width="1.7109375" style="1" customWidth="1"/>
    <col min="20" max="27" width="11.7109375" style="1" customWidth="1"/>
    <col min="28" max="16384" width="9.140625" style="1"/>
  </cols>
  <sheetData>
    <row r="1" spans="2:27" ht="15.75" thickBot="1"/>
    <row r="2" spans="2:27" ht="24.95" customHeight="1" thickBot="1">
      <c r="B2" s="329"/>
      <c r="C2" s="328" t="s">
        <v>54</v>
      </c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7"/>
      <c r="T2" s="328" t="s">
        <v>54</v>
      </c>
      <c r="U2" s="326"/>
      <c r="V2" s="326"/>
      <c r="W2" s="326"/>
      <c r="X2" s="326"/>
      <c r="Y2" s="326"/>
      <c r="Z2" s="326"/>
      <c r="AA2" s="327"/>
    </row>
    <row r="3" spans="2:27" ht="24.95" customHeight="1" thickBot="1">
      <c r="B3" s="330"/>
      <c r="C3" s="328" t="s">
        <v>55</v>
      </c>
      <c r="D3" s="326"/>
      <c r="E3" s="326"/>
      <c r="F3" s="326"/>
      <c r="G3" s="326"/>
      <c r="H3" s="326"/>
      <c r="I3" s="326"/>
      <c r="J3" s="327"/>
      <c r="K3" s="326" t="s">
        <v>56</v>
      </c>
      <c r="L3" s="326"/>
      <c r="M3" s="326"/>
      <c r="N3" s="326"/>
      <c r="O3" s="326"/>
      <c r="P3" s="326"/>
      <c r="Q3" s="326"/>
      <c r="R3" s="327"/>
      <c r="T3" s="325" t="s">
        <v>57</v>
      </c>
      <c r="U3" s="326"/>
      <c r="V3" s="326"/>
      <c r="W3" s="326"/>
      <c r="X3" s="326"/>
      <c r="Y3" s="326"/>
      <c r="Z3" s="326"/>
      <c r="AA3" s="327"/>
    </row>
    <row r="4" spans="2:27" ht="24.95" customHeight="1" thickBot="1">
      <c r="B4" s="19" t="s">
        <v>58</v>
      </c>
      <c r="C4" s="7" t="s">
        <v>59</v>
      </c>
      <c r="D4" s="8" t="s">
        <v>31</v>
      </c>
      <c r="E4" s="8" t="s">
        <v>32</v>
      </c>
      <c r="F4" s="8" t="s">
        <v>60</v>
      </c>
      <c r="G4" s="8" t="s">
        <v>34</v>
      </c>
      <c r="H4" s="8" t="s">
        <v>35</v>
      </c>
      <c r="I4" s="8" t="s">
        <v>36</v>
      </c>
      <c r="J4" s="9" t="s">
        <v>37</v>
      </c>
      <c r="K4" s="16" t="s">
        <v>61</v>
      </c>
      <c r="L4" s="8" t="s">
        <v>62</v>
      </c>
      <c r="M4" s="8" t="s">
        <v>63</v>
      </c>
      <c r="N4" s="8" t="s">
        <v>64</v>
      </c>
      <c r="O4" s="8" t="s">
        <v>65</v>
      </c>
      <c r="P4" s="8" t="s">
        <v>66</v>
      </c>
      <c r="Q4" s="8" t="s">
        <v>67</v>
      </c>
      <c r="R4" s="9" t="s">
        <v>68</v>
      </c>
      <c r="T4" s="7" t="s">
        <v>69</v>
      </c>
      <c r="U4" s="16" t="s">
        <v>70</v>
      </c>
      <c r="V4" s="16" t="s">
        <v>71</v>
      </c>
      <c r="W4" s="16" t="s">
        <v>72</v>
      </c>
      <c r="X4" s="16" t="s">
        <v>73</v>
      </c>
      <c r="Y4" s="16" t="s">
        <v>74</v>
      </c>
      <c r="Z4" s="16" t="s">
        <v>75</v>
      </c>
      <c r="AA4" s="176" t="s">
        <v>76</v>
      </c>
    </row>
    <row r="5" spans="2:27">
      <c r="B5" s="4" t="s">
        <v>77</v>
      </c>
      <c r="C5" s="20">
        <v>44.972200000000001</v>
      </c>
      <c r="D5" s="21">
        <v>46.197400000000002</v>
      </c>
      <c r="E5" s="21">
        <v>39.263399999999997</v>
      </c>
      <c r="F5" s="21">
        <v>39.263399999999997</v>
      </c>
      <c r="G5" s="21">
        <v>39.263399999999997</v>
      </c>
      <c r="H5" s="21">
        <v>39.275500000000001</v>
      </c>
      <c r="I5" s="21">
        <v>39.263399999999997</v>
      </c>
      <c r="J5" s="22">
        <v>39.2684</v>
      </c>
      <c r="K5" s="23">
        <v>41.744100000000003</v>
      </c>
      <c r="L5" s="21">
        <v>43.2714</v>
      </c>
      <c r="M5" s="21">
        <v>38.482999999999997</v>
      </c>
      <c r="N5" s="21">
        <v>38.482999999999997</v>
      </c>
      <c r="O5" s="21">
        <v>38.482999999999997</v>
      </c>
      <c r="P5" s="21">
        <v>38.482999999999997</v>
      </c>
      <c r="Q5" s="21">
        <v>38.482999999999997</v>
      </c>
      <c r="R5" s="22">
        <v>38.482999999999997</v>
      </c>
      <c r="S5" s="24"/>
      <c r="T5" s="20">
        <f>C5-K5</f>
        <v>3.2280999999999977</v>
      </c>
      <c r="U5" s="21">
        <f t="shared" ref="U5:AA11" si="0">D5-L5</f>
        <v>2.9260000000000019</v>
      </c>
      <c r="V5" s="21">
        <f t="shared" si="0"/>
        <v>0.7804000000000002</v>
      </c>
      <c r="W5" s="21">
        <f t="shared" si="0"/>
        <v>0.7804000000000002</v>
      </c>
      <c r="X5" s="21">
        <f t="shared" si="0"/>
        <v>0.7804000000000002</v>
      </c>
      <c r="Y5" s="21">
        <f t="shared" si="0"/>
        <v>0.79250000000000398</v>
      </c>
      <c r="Z5" s="21">
        <f t="shared" si="0"/>
        <v>0.7804000000000002</v>
      </c>
      <c r="AA5" s="22">
        <f t="shared" si="0"/>
        <v>0.78540000000000276</v>
      </c>
    </row>
    <row r="6" spans="2:27">
      <c r="B6" s="4" t="s">
        <v>78</v>
      </c>
      <c r="C6" s="20">
        <v>44.2637</v>
      </c>
      <c r="D6" s="21">
        <v>44.960999999999999</v>
      </c>
      <c r="E6" s="21">
        <v>39.624000000000002</v>
      </c>
      <c r="F6" s="21">
        <v>39.624000000000002</v>
      </c>
      <c r="G6" s="21">
        <v>39.624000000000002</v>
      </c>
      <c r="H6" s="21">
        <v>39.636200000000002</v>
      </c>
      <c r="I6" s="21">
        <v>39.624000000000002</v>
      </c>
      <c r="J6" s="22">
        <v>39.629100000000001</v>
      </c>
      <c r="K6" s="23">
        <v>41.723399999999998</v>
      </c>
      <c r="L6" s="21">
        <v>43.4572</v>
      </c>
      <c r="M6" s="21">
        <v>38.431399999999996</v>
      </c>
      <c r="N6" s="21">
        <v>38.431399999999996</v>
      </c>
      <c r="O6" s="21">
        <v>38.431399999999996</v>
      </c>
      <c r="P6" s="21">
        <v>38.431399999999996</v>
      </c>
      <c r="Q6" s="21">
        <v>38.431399999999996</v>
      </c>
      <c r="R6" s="22">
        <v>38.431399999999996</v>
      </c>
      <c r="S6" s="24"/>
      <c r="T6" s="20">
        <f>C6-K6</f>
        <v>2.540300000000002</v>
      </c>
      <c r="U6" s="21">
        <f t="shared" si="0"/>
        <v>1.5037999999999982</v>
      </c>
      <c r="V6" s="21">
        <f t="shared" si="0"/>
        <v>1.1926000000000059</v>
      </c>
      <c r="W6" s="21">
        <f t="shared" si="0"/>
        <v>1.1926000000000059</v>
      </c>
      <c r="X6" s="21">
        <f t="shared" si="0"/>
        <v>1.1926000000000059</v>
      </c>
      <c r="Y6" s="21">
        <f t="shared" si="0"/>
        <v>1.2048000000000059</v>
      </c>
      <c r="Z6" s="21">
        <f t="shared" si="0"/>
        <v>1.1926000000000059</v>
      </c>
      <c r="AA6" s="22">
        <f t="shared" si="0"/>
        <v>1.1977000000000046</v>
      </c>
    </row>
    <row r="7" spans="2:27">
      <c r="B7" s="4" t="s">
        <v>79</v>
      </c>
      <c r="C7" s="20">
        <v>45.332999999999998</v>
      </c>
      <c r="D7" s="21">
        <v>45.734900000000003</v>
      </c>
      <c r="E7" s="21">
        <v>39.4955</v>
      </c>
      <c r="F7" s="21">
        <v>39.4955</v>
      </c>
      <c r="G7" s="21">
        <v>39.4955</v>
      </c>
      <c r="H7" s="21">
        <v>39.512700000000002</v>
      </c>
      <c r="I7" s="21">
        <v>39.4955</v>
      </c>
      <c r="J7" s="22">
        <v>39.500599999999999</v>
      </c>
      <c r="K7" s="23">
        <v>41.960799999999999</v>
      </c>
      <c r="L7" s="21">
        <v>43.4985</v>
      </c>
      <c r="M7" s="21">
        <v>38.637799999999999</v>
      </c>
      <c r="N7" s="21">
        <v>38.637799999999999</v>
      </c>
      <c r="O7" s="21">
        <v>38.637799999999999</v>
      </c>
      <c r="P7" s="21">
        <v>38.637799999999999</v>
      </c>
      <c r="Q7" s="21">
        <v>38.637799999999999</v>
      </c>
      <c r="R7" s="22">
        <v>38.637799999999999</v>
      </c>
      <c r="S7" s="24"/>
      <c r="T7" s="20">
        <f>C7-K7</f>
        <v>3.3721999999999994</v>
      </c>
      <c r="U7" s="21">
        <f t="shared" si="0"/>
        <v>2.2364000000000033</v>
      </c>
      <c r="V7" s="21">
        <f t="shared" si="0"/>
        <v>0.85770000000000124</v>
      </c>
      <c r="W7" s="21">
        <f t="shared" si="0"/>
        <v>0.85770000000000124</v>
      </c>
      <c r="X7" s="21">
        <f t="shared" si="0"/>
        <v>0.85770000000000124</v>
      </c>
      <c r="Y7" s="21">
        <f t="shared" si="0"/>
        <v>0.87490000000000379</v>
      </c>
      <c r="Z7" s="21">
        <f t="shared" si="0"/>
        <v>0.85770000000000124</v>
      </c>
      <c r="AA7" s="22">
        <f t="shared" si="0"/>
        <v>0.86280000000000001</v>
      </c>
    </row>
    <row r="8" spans="2:27">
      <c r="B8" s="4" t="s">
        <v>80</v>
      </c>
      <c r="C8" s="10">
        <v>45.136200000000002</v>
      </c>
      <c r="D8" s="11">
        <v>45.136200000000002</v>
      </c>
      <c r="E8" s="11">
        <v>51.338500000000003</v>
      </c>
      <c r="F8" s="11">
        <v>51.338500000000003</v>
      </c>
      <c r="G8" s="11">
        <v>51.338500000000003</v>
      </c>
      <c r="H8" s="11">
        <v>51.338500000000003</v>
      </c>
      <c r="I8" s="11">
        <v>51.338500000000003</v>
      </c>
      <c r="J8" s="12">
        <v>51.338500000000003</v>
      </c>
      <c r="K8" s="23">
        <v>43.797699999999999</v>
      </c>
      <c r="L8" s="21">
        <v>43.797699999999999</v>
      </c>
      <c r="M8" s="21">
        <v>48.245600000000003</v>
      </c>
      <c r="N8" s="21">
        <v>48.245600000000003</v>
      </c>
      <c r="O8" s="21">
        <v>48.245600000000003</v>
      </c>
      <c r="P8" s="21">
        <v>48.245600000000003</v>
      </c>
      <c r="Q8" s="21">
        <v>48.245600000000003</v>
      </c>
      <c r="R8" s="22">
        <v>48.245600000000003</v>
      </c>
      <c r="T8" s="20">
        <f t="shared" ref="T8:T11" si="1">C8-K8</f>
        <v>1.3385000000000034</v>
      </c>
      <c r="U8" s="21">
        <f t="shared" si="0"/>
        <v>1.3385000000000034</v>
      </c>
      <c r="V8" s="21">
        <f t="shared" si="0"/>
        <v>3.0929000000000002</v>
      </c>
      <c r="W8" s="21">
        <f t="shared" si="0"/>
        <v>3.0929000000000002</v>
      </c>
      <c r="X8" s="21">
        <f t="shared" si="0"/>
        <v>3.0929000000000002</v>
      </c>
      <c r="Y8" s="21">
        <f t="shared" si="0"/>
        <v>3.0929000000000002</v>
      </c>
      <c r="Z8" s="21">
        <f t="shared" si="0"/>
        <v>3.0929000000000002</v>
      </c>
      <c r="AA8" s="22">
        <f t="shared" si="0"/>
        <v>3.0929000000000002</v>
      </c>
    </row>
    <row r="9" spans="2:27">
      <c r="B9" s="4" t="s">
        <v>81</v>
      </c>
      <c r="C9" s="10">
        <v>44.770400000000002</v>
      </c>
      <c r="D9" s="11">
        <v>45.715600000000002</v>
      </c>
      <c r="E9" s="11">
        <v>50.868400000000001</v>
      </c>
      <c r="F9" s="11">
        <v>50.868400000000001</v>
      </c>
      <c r="G9" s="11">
        <v>50.868400000000001</v>
      </c>
      <c r="H9" s="11">
        <v>50.868400000000001</v>
      </c>
      <c r="I9" s="11">
        <v>50.868400000000001</v>
      </c>
      <c r="J9" s="12">
        <v>50.868400000000001</v>
      </c>
      <c r="K9" s="17">
        <v>41.888500000000001</v>
      </c>
      <c r="L9" s="11">
        <v>43.973199999999999</v>
      </c>
      <c r="M9" s="21">
        <v>46.13</v>
      </c>
      <c r="N9" s="21">
        <v>46.13</v>
      </c>
      <c r="O9" s="21">
        <v>46.13</v>
      </c>
      <c r="P9" s="21">
        <v>46.13</v>
      </c>
      <c r="Q9" s="21">
        <v>46.13</v>
      </c>
      <c r="R9" s="22">
        <v>46.13</v>
      </c>
      <c r="T9" s="20">
        <f t="shared" si="1"/>
        <v>2.8819000000000017</v>
      </c>
      <c r="U9" s="21">
        <f t="shared" si="0"/>
        <v>1.7424000000000035</v>
      </c>
      <c r="V9" s="21">
        <f t="shared" si="0"/>
        <v>4.7383999999999986</v>
      </c>
      <c r="W9" s="21">
        <f t="shared" si="0"/>
        <v>4.7383999999999986</v>
      </c>
      <c r="X9" s="21">
        <f t="shared" si="0"/>
        <v>4.7383999999999986</v>
      </c>
      <c r="Y9" s="21">
        <f t="shared" si="0"/>
        <v>4.7383999999999986</v>
      </c>
      <c r="Z9" s="21">
        <f t="shared" si="0"/>
        <v>4.7383999999999986</v>
      </c>
      <c r="AA9" s="22">
        <f t="shared" si="0"/>
        <v>4.7383999999999986</v>
      </c>
    </row>
    <row r="10" spans="2:27">
      <c r="B10" s="4" t="s">
        <v>82</v>
      </c>
      <c r="C10" s="10">
        <v>44.962200000000003</v>
      </c>
      <c r="D10" s="11">
        <v>44.962200000000003</v>
      </c>
      <c r="E10" s="11">
        <v>47.4861</v>
      </c>
      <c r="F10" s="11">
        <v>47.4861</v>
      </c>
      <c r="G10" s="11">
        <v>47.4861</v>
      </c>
      <c r="H10" s="11">
        <v>47.4861</v>
      </c>
      <c r="I10" s="11">
        <v>47.4861</v>
      </c>
      <c r="J10" s="12">
        <v>47.4861</v>
      </c>
      <c r="K10" s="17">
        <v>44.4788</v>
      </c>
      <c r="L10" s="11">
        <v>44.4788</v>
      </c>
      <c r="M10" s="11">
        <v>44.231200000000001</v>
      </c>
      <c r="N10" s="11">
        <v>44.231200000000001</v>
      </c>
      <c r="O10" s="11">
        <v>44.231200000000001</v>
      </c>
      <c r="P10" s="11">
        <v>44.231200000000001</v>
      </c>
      <c r="Q10" s="11">
        <v>44.231200000000001</v>
      </c>
      <c r="R10" s="12">
        <v>44.231200000000001</v>
      </c>
      <c r="T10" s="20">
        <f t="shared" si="1"/>
        <v>0.48340000000000316</v>
      </c>
      <c r="U10" s="21">
        <f t="shared" si="0"/>
        <v>0.48340000000000316</v>
      </c>
      <c r="V10" s="21">
        <f t="shared" si="0"/>
        <v>3.2548999999999992</v>
      </c>
      <c r="W10" s="21">
        <f t="shared" si="0"/>
        <v>3.2548999999999992</v>
      </c>
      <c r="X10" s="21">
        <f t="shared" si="0"/>
        <v>3.2548999999999992</v>
      </c>
      <c r="Y10" s="21">
        <f t="shared" si="0"/>
        <v>3.2548999999999992</v>
      </c>
      <c r="Z10" s="21">
        <f t="shared" si="0"/>
        <v>3.2548999999999992</v>
      </c>
      <c r="AA10" s="22">
        <f t="shared" si="0"/>
        <v>3.2548999999999992</v>
      </c>
    </row>
    <row r="11" spans="2:27" ht="15.75" thickBot="1">
      <c r="B11" s="5" t="s">
        <v>83</v>
      </c>
      <c r="C11" s="13">
        <v>44.700499999999998</v>
      </c>
      <c r="D11" s="14">
        <v>43.514299999999999</v>
      </c>
      <c r="E11" s="14">
        <v>47.113799999999998</v>
      </c>
      <c r="F11" s="14">
        <v>47.113799999999998</v>
      </c>
      <c r="G11" s="14">
        <v>47.113799999999998</v>
      </c>
      <c r="H11" s="14">
        <v>47.113799999999998</v>
      </c>
      <c r="I11" s="14">
        <v>47.113799999999998</v>
      </c>
      <c r="J11" s="15">
        <v>47.113799999999998</v>
      </c>
      <c r="K11" s="18">
        <v>44.354999999999997</v>
      </c>
      <c r="L11" s="14">
        <v>42.868899999999996</v>
      </c>
      <c r="M11" s="14">
        <v>41.744100000000003</v>
      </c>
      <c r="N11" s="14">
        <v>41.744100000000003</v>
      </c>
      <c r="O11" s="14">
        <v>41.744100000000003</v>
      </c>
      <c r="P11" s="14">
        <v>41.744100000000003</v>
      </c>
      <c r="Q11" s="14">
        <v>41.744100000000003</v>
      </c>
      <c r="R11" s="15">
        <v>41.744100000000003</v>
      </c>
      <c r="T11" s="58">
        <f t="shared" si="1"/>
        <v>0.34550000000000125</v>
      </c>
      <c r="U11" s="59">
        <f t="shared" si="0"/>
        <v>0.64540000000000219</v>
      </c>
      <c r="V11" s="59">
        <f t="shared" si="0"/>
        <v>5.3696999999999946</v>
      </c>
      <c r="W11" s="59">
        <f t="shared" si="0"/>
        <v>5.3696999999999946</v>
      </c>
      <c r="X11" s="59">
        <f t="shared" si="0"/>
        <v>5.3696999999999946</v>
      </c>
      <c r="Y11" s="59">
        <f t="shared" si="0"/>
        <v>5.3696999999999946</v>
      </c>
      <c r="Z11" s="59">
        <f t="shared" si="0"/>
        <v>5.3696999999999946</v>
      </c>
      <c r="AA11" s="60">
        <f t="shared" si="0"/>
        <v>5.3696999999999946</v>
      </c>
    </row>
    <row r="12" spans="2:27" ht="15.75" thickBot="1">
      <c r="C12" s="138"/>
      <c r="D12" s="138"/>
      <c r="E12" s="138"/>
      <c r="F12" s="138"/>
      <c r="G12" s="138"/>
      <c r="H12" s="138"/>
      <c r="I12" s="138"/>
      <c r="J12" s="138"/>
    </row>
    <row r="13" spans="2:27" ht="24.95" customHeight="1" thickBot="1">
      <c r="B13" s="329"/>
      <c r="C13" s="328" t="s">
        <v>84</v>
      </c>
      <c r="D13" s="326"/>
      <c r="E13" s="326"/>
      <c r="F13" s="326"/>
      <c r="G13" s="326"/>
      <c r="H13" s="326"/>
      <c r="I13" s="326"/>
      <c r="J13" s="326"/>
      <c r="K13" s="326"/>
      <c r="L13" s="326"/>
      <c r="M13" s="326"/>
      <c r="N13" s="326"/>
      <c r="O13" s="326"/>
      <c r="P13" s="326"/>
      <c r="Q13" s="326"/>
      <c r="R13" s="327"/>
    </row>
    <row r="14" spans="2:27" ht="24.95" customHeight="1" thickBot="1">
      <c r="B14" s="330"/>
      <c r="C14" s="328" t="s">
        <v>55</v>
      </c>
      <c r="D14" s="326"/>
      <c r="E14" s="326"/>
      <c r="F14" s="326"/>
      <c r="G14" s="326"/>
      <c r="H14" s="326"/>
      <c r="I14" s="326"/>
      <c r="J14" s="327"/>
      <c r="K14" s="326" t="s">
        <v>56</v>
      </c>
      <c r="L14" s="326"/>
      <c r="M14" s="326"/>
      <c r="N14" s="326"/>
      <c r="O14" s="326"/>
      <c r="P14" s="326"/>
      <c r="Q14" s="326"/>
      <c r="R14" s="327"/>
    </row>
    <row r="15" spans="2:27" ht="24.95" customHeight="1" thickBot="1">
      <c r="B15" s="19" t="s">
        <v>58</v>
      </c>
      <c r="C15" s="7" t="s">
        <v>59</v>
      </c>
      <c r="D15" s="8" t="s">
        <v>31</v>
      </c>
      <c r="E15" s="8" t="s">
        <v>32</v>
      </c>
      <c r="F15" s="8" t="s">
        <v>60</v>
      </c>
      <c r="G15" s="8" t="s">
        <v>34</v>
      </c>
      <c r="H15" s="8" t="s">
        <v>35</v>
      </c>
      <c r="I15" s="8" t="s">
        <v>36</v>
      </c>
      <c r="J15" s="9" t="s">
        <v>37</v>
      </c>
      <c r="K15" s="16" t="s">
        <v>61</v>
      </c>
      <c r="L15" s="8" t="s">
        <v>85</v>
      </c>
      <c r="M15" s="8" t="s">
        <v>86</v>
      </c>
      <c r="N15" s="8" t="s">
        <v>64</v>
      </c>
      <c r="O15" s="8" t="s">
        <v>65</v>
      </c>
      <c r="P15" s="8" t="s">
        <v>66</v>
      </c>
      <c r="Q15" s="8" t="s">
        <v>67</v>
      </c>
      <c r="R15" s="9" t="s">
        <v>68</v>
      </c>
    </row>
    <row r="16" spans="2:27">
      <c r="B16" s="4" t="s">
        <v>77</v>
      </c>
      <c r="C16" s="10">
        <v>0.85399999999999998</v>
      </c>
      <c r="D16" s="11">
        <v>0.85899999999999999</v>
      </c>
      <c r="E16" s="11">
        <v>0.78600000000000003</v>
      </c>
      <c r="F16" s="11">
        <v>0.78600000000000003</v>
      </c>
      <c r="G16" s="11">
        <v>0.78700000000000003</v>
      </c>
      <c r="H16" s="11">
        <v>0.78600000000000003</v>
      </c>
      <c r="I16" s="11">
        <v>0.78600000000000003</v>
      </c>
      <c r="J16" s="12">
        <v>0.78700000000000003</v>
      </c>
      <c r="K16" s="17">
        <v>0.78700000000000003</v>
      </c>
      <c r="L16" s="11">
        <v>0.79700000000000004</v>
      </c>
      <c r="M16" s="11">
        <v>0.72099999999999997</v>
      </c>
      <c r="N16" s="11">
        <v>0.72099999999999997</v>
      </c>
      <c r="O16" s="11">
        <v>0.72099999999999997</v>
      </c>
      <c r="P16" s="11">
        <v>0.72099999999999997</v>
      </c>
      <c r="Q16" s="11">
        <v>0.72099999999999997</v>
      </c>
      <c r="R16" s="12">
        <v>0.72099999999999997</v>
      </c>
    </row>
    <row r="17" spans="2:18">
      <c r="B17" s="4" t="s">
        <v>78</v>
      </c>
      <c r="C17" s="10">
        <v>0.85299999999999998</v>
      </c>
      <c r="D17" s="11">
        <v>0.85799999999999998</v>
      </c>
      <c r="E17" s="11">
        <v>0.78600000000000003</v>
      </c>
      <c r="F17" s="11">
        <v>0.78600000000000003</v>
      </c>
      <c r="G17" s="11">
        <v>0.78600000000000003</v>
      </c>
      <c r="H17" s="11">
        <v>0.78600000000000003</v>
      </c>
      <c r="I17" s="11">
        <v>0.78500000000000003</v>
      </c>
      <c r="J17" s="12">
        <v>0.78600000000000003</v>
      </c>
      <c r="K17" s="17">
        <v>0.78700000000000003</v>
      </c>
      <c r="L17" s="11">
        <v>0.79600000000000004</v>
      </c>
      <c r="M17" s="11">
        <v>0.72099999999999997</v>
      </c>
      <c r="N17" s="11">
        <v>0.72099999999999997</v>
      </c>
      <c r="O17" s="11">
        <v>0.72099999999999997</v>
      </c>
      <c r="P17" s="11">
        <v>0.72099999999999997</v>
      </c>
      <c r="Q17" s="11">
        <v>0.72099999999999997</v>
      </c>
      <c r="R17" s="12">
        <v>0.72099999999999997</v>
      </c>
    </row>
    <row r="18" spans="2:18">
      <c r="B18" s="4" t="s">
        <v>79</v>
      </c>
      <c r="C18" s="10">
        <v>0.85299999999999998</v>
      </c>
      <c r="D18" s="11">
        <v>0.85799999999999998</v>
      </c>
      <c r="E18" s="11">
        <v>0.78800000000000003</v>
      </c>
      <c r="F18" s="11">
        <v>0.78800000000000003</v>
      </c>
      <c r="G18" s="11">
        <v>0.78800000000000003</v>
      </c>
      <c r="H18" s="11">
        <v>0.78800000000000003</v>
      </c>
      <c r="I18" s="11">
        <v>0.78800000000000003</v>
      </c>
      <c r="J18" s="12">
        <v>0.78800000000000003</v>
      </c>
      <c r="K18" s="17">
        <v>0.78600000000000003</v>
      </c>
      <c r="L18" s="11">
        <v>0.79600000000000004</v>
      </c>
      <c r="M18" s="11">
        <v>0.72099999999999997</v>
      </c>
      <c r="N18" s="11">
        <v>0.72099999999999997</v>
      </c>
      <c r="O18" s="11">
        <v>0.72199999999999998</v>
      </c>
      <c r="P18" s="11">
        <v>0.72199999999999998</v>
      </c>
      <c r="Q18" s="11">
        <v>0.72099999999999997</v>
      </c>
      <c r="R18" s="12">
        <v>0.72199999999999998</v>
      </c>
    </row>
    <row r="19" spans="2:18">
      <c r="B19" s="4" t="s">
        <v>80</v>
      </c>
      <c r="C19" s="10">
        <v>0.85599999999999998</v>
      </c>
      <c r="D19" s="11">
        <v>0.85599999999999998</v>
      </c>
      <c r="E19" s="11">
        <v>0.89</v>
      </c>
      <c r="F19" s="11">
        <v>0.89</v>
      </c>
      <c r="G19" s="11">
        <v>0.89</v>
      </c>
      <c r="H19" s="11">
        <v>0.89</v>
      </c>
      <c r="I19" s="11">
        <v>0.89</v>
      </c>
      <c r="J19" s="12">
        <v>0.89</v>
      </c>
      <c r="K19" s="17">
        <v>0.79600000000000004</v>
      </c>
      <c r="L19" s="11">
        <v>0.79600000000000004</v>
      </c>
      <c r="M19" s="11">
        <v>0.82099999999999995</v>
      </c>
      <c r="N19" s="11">
        <v>0.82099999999999995</v>
      </c>
      <c r="O19" s="11">
        <v>0.82099999999999995</v>
      </c>
      <c r="P19" s="11">
        <v>0.82099999999999995</v>
      </c>
      <c r="Q19" s="11">
        <v>0.82099999999999995</v>
      </c>
      <c r="R19" s="12">
        <v>0.82099999999999995</v>
      </c>
    </row>
    <row r="20" spans="2:18">
      <c r="B20" s="4" t="s">
        <v>81</v>
      </c>
      <c r="C20" s="10">
        <v>0.85399999999999998</v>
      </c>
      <c r="D20" s="11">
        <v>0.85899999999999999</v>
      </c>
      <c r="E20" s="11">
        <v>0.88500000000000001</v>
      </c>
      <c r="F20" s="11">
        <v>0.88500000000000001</v>
      </c>
      <c r="G20" s="11">
        <v>0.88500000000000001</v>
      </c>
      <c r="H20" s="11">
        <v>0.88500000000000001</v>
      </c>
      <c r="I20" s="11">
        <v>0.88500000000000001</v>
      </c>
      <c r="J20" s="12">
        <v>0.88500000000000001</v>
      </c>
      <c r="K20" s="17">
        <v>0.78500000000000003</v>
      </c>
      <c r="L20" s="11">
        <v>0.79500000000000004</v>
      </c>
      <c r="M20" s="11">
        <v>0.81</v>
      </c>
      <c r="N20" s="11">
        <v>0.81</v>
      </c>
      <c r="O20" s="11">
        <v>0.81</v>
      </c>
      <c r="P20" s="11">
        <v>0.81</v>
      </c>
      <c r="Q20" s="11">
        <v>0.81</v>
      </c>
      <c r="R20" s="12">
        <v>0.81</v>
      </c>
    </row>
    <row r="21" spans="2:18">
      <c r="B21" s="4" t="s">
        <v>82</v>
      </c>
      <c r="C21" s="10">
        <v>0.85499999999999998</v>
      </c>
      <c r="D21" s="11">
        <v>0.85499999999999998</v>
      </c>
      <c r="E21" s="11">
        <v>0.874</v>
      </c>
      <c r="F21" s="11">
        <v>0.874</v>
      </c>
      <c r="G21" s="11">
        <v>0.874</v>
      </c>
      <c r="H21" s="11">
        <v>0.874</v>
      </c>
      <c r="I21" s="11">
        <v>0.874</v>
      </c>
      <c r="J21" s="12">
        <v>0.874</v>
      </c>
      <c r="K21" s="17">
        <v>0.79600000000000004</v>
      </c>
      <c r="L21" s="11">
        <v>0.79600000000000004</v>
      </c>
      <c r="M21" s="11">
        <v>0.80100000000000005</v>
      </c>
      <c r="N21" s="11">
        <v>0.80100000000000005</v>
      </c>
      <c r="O21" s="11">
        <v>0.80100000000000005</v>
      </c>
      <c r="P21" s="11">
        <v>0.80100000000000005</v>
      </c>
      <c r="Q21" s="11">
        <v>0.80100000000000005</v>
      </c>
      <c r="R21" s="12">
        <v>0.80100000000000005</v>
      </c>
    </row>
    <row r="22" spans="2:18" ht="15.75" thickBot="1">
      <c r="B22" s="5" t="s">
        <v>83</v>
      </c>
      <c r="C22" s="13">
        <v>0.85299999999999998</v>
      </c>
      <c r="D22" s="14">
        <v>0.85</v>
      </c>
      <c r="E22" s="14">
        <v>0.86099999999999999</v>
      </c>
      <c r="F22" s="14">
        <v>0.86099999999999999</v>
      </c>
      <c r="G22" s="14">
        <v>0.86099999999999999</v>
      </c>
      <c r="H22" s="14">
        <v>0.86099999999999999</v>
      </c>
      <c r="I22" s="14">
        <v>0.86099999999999999</v>
      </c>
      <c r="J22" s="15">
        <v>0.86099999999999999</v>
      </c>
      <c r="K22" s="18">
        <v>0.79300000000000004</v>
      </c>
      <c r="L22" s="14">
        <v>0.78700000000000003</v>
      </c>
      <c r="M22" s="14">
        <v>0.78800000000000003</v>
      </c>
      <c r="N22" s="14">
        <v>0.78800000000000003</v>
      </c>
      <c r="O22" s="14">
        <v>0.78800000000000003</v>
      </c>
      <c r="P22" s="14">
        <v>0.78800000000000003</v>
      </c>
      <c r="Q22" s="14">
        <v>0.78800000000000003</v>
      </c>
      <c r="R22" s="15">
        <v>0.78800000000000003</v>
      </c>
    </row>
    <row r="68" spans="2:27" ht="15.75" thickBot="1"/>
    <row r="69" spans="2:27" ht="15.75" thickBot="1">
      <c r="B69" s="329"/>
      <c r="C69" s="328" t="s">
        <v>54</v>
      </c>
      <c r="D69" s="326"/>
      <c r="E69" s="326"/>
      <c r="F69" s="326"/>
      <c r="G69" s="326"/>
      <c r="H69" s="326"/>
      <c r="I69" s="326"/>
      <c r="J69" s="326"/>
      <c r="K69" s="326"/>
      <c r="L69" s="326"/>
      <c r="M69" s="326"/>
      <c r="N69" s="326"/>
      <c r="O69" s="326"/>
      <c r="P69" s="326"/>
      <c r="Q69" s="326"/>
      <c r="R69" s="327"/>
      <c r="T69" s="331"/>
      <c r="U69" s="331"/>
      <c r="V69" s="331"/>
      <c r="W69" s="331"/>
      <c r="X69" s="331"/>
      <c r="Y69" s="331"/>
      <c r="Z69" s="331"/>
      <c r="AA69" s="331"/>
    </row>
    <row r="70" spans="2:27" ht="15.75" thickBot="1">
      <c r="B70" s="330"/>
      <c r="C70" s="328"/>
      <c r="D70" s="326"/>
      <c r="E70" s="326"/>
      <c r="F70" s="326"/>
      <c r="G70" s="326"/>
      <c r="H70" s="326"/>
      <c r="I70" s="326"/>
      <c r="J70" s="327"/>
      <c r="K70" s="326"/>
      <c r="L70" s="326"/>
      <c r="M70" s="326"/>
      <c r="N70" s="326"/>
      <c r="O70" s="326"/>
      <c r="P70" s="326"/>
      <c r="Q70" s="326"/>
      <c r="R70" s="327"/>
      <c r="T70" s="332"/>
      <c r="U70" s="331"/>
      <c r="V70" s="331"/>
      <c r="W70" s="331"/>
      <c r="X70" s="331"/>
      <c r="Y70" s="331"/>
      <c r="Z70" s="331"/>
      <c r="AA70" s="331"/>
    </row>
    <row r="71" spans="2:27" ht="15.75" thickBot="1">
      <c r="B71" s="19" t="s">
        <v>58</v>
      </c>
      <c r="C71" s="7" t="s">
        <v>59</v>
      </c>
      <c r="D71" s="16" t="s">
        <v>61</v>
      </c>
      <c r="E71" s="8" t="s">
        <v>31</v>
      </c>
      <c r="F71" s="8" t="s">
        <v>62</v>
      </c>
      <c r="G71" s="8" t="s">
        <v>32</v>
      </c>
      <c r="H71" s="8" t="s">
        <v>63</v>
      </c>
      <c r="I71" s="8" t="s">
        <v>60</v>
      </c>
      <c r="J71" s="8" t="s">
        <v>64</v>
      </c>
      <c r="K71" s="8" t="s">
        <v>34</v>
      </c>
      <c r="L71" s="8" t="s">
        <v>65</v>
      </c>
      <c r="M71" s="8" t="s">
        <v>35</v>
      </c>
      <c r="N71" s="8" t="s">
        <v>66</v>
      </c>
      <c r="O71" s="8" t="s">
        <v>36</v>
      </c>
      <c r="P71" s="8" t="s">
        <v>67</v>
      </c>
      <c r="Q71" s="8" t="s">
        <v>37</v>
      </c>
      <c r="R71" s="176" t="s">
        <v>68</v>
      </c>
      <c r="T71" s="177"/>
      <c r="U71" s="177"/>
      <c r="V71" s="177"/>
      <c r="W71" s="177"/>
      <c r="X71" s="177"/>
      <c r="Y71" s="177"/>
      <c r="Z71" s="177"/>
      <c r="AA71" s="177"/>
    </row>
    <row r="72" spans="2:27">
      <c r="B72" s="4" t="s">
        <v>77</v>
      </c>
      <c r="C72" s="20">
        <v>44.972200000000001</v>
      </c>
      <c r="D72" s="23">
        <v>41.744100000000003</v>
      </c>
      <c r="E72" s="21">
        <v>46.197400000000002</v>
      </c>
      <c r="F72" s="21">
        <v>43.2714</v>
      </c>
      <c r="G72" s="21">
        <v>39.263399999999997</v>
      </c>
      <c r="H72" s="21">
        <v>38.482999999999997</v>
      </c>
      <c r="I72" s="21">
        <v>39.263399999999997</v>
      </c>
      <c r="J72" s="21">
        <v>38.482999999999997</v>
      </c>
      <c r="K72" s="21">
        <v>39.263399999999997</v>
      </c>
      <c r="L72" s="21">
        <v>38.482999999999997</v>
      </c>
      <c r="M72" s="21">
        <v>39.275500000000001</v>
      </c>
      <c r="N72" s="21">
        <v>38.482999999999997</v>
      </c>
      <c r="O72" s="21">
        <v>39.263399999999997</v>
      </c>
      <c r="P72" s="21">
        <v>38.482999999999997</v>
      </c>
      <c r="Q72" s="21">
        <v>39.2684</v>
      </c>
      <c r="R72" s="57">
        <v>38.482999999999997</v>
      </c>
      <c r="S72" s="24"/>
      <c r="T72" s="54"/>
      <c r="U72" s="54"/>
      <c r="V72" s="54"/>
      <c r="W72" s="54"/>
      <c r="X72" s="54"/>
      <c r="Y72" s="54"/>
      <c r="Z72" s="54"/>
      <c r="AA72" s="54"/>
    </row>
    <row r="73" spans="2:27">
      <c r="B73" s="4" t="s">
        <v>78</v>
      </c>
      <c r="C73" s="20">
        <v>44.2637</v>
      </c>
      <c r="D73" s="23">
        <v>41.723399999999998</v>
      </c>
      <c r="E73" s="21">
        <v>44.960999999999999</v>
      </c>
      <c r="F73" s="21">
        <v>43.4572</v>
      </c>
      <c r="G73" s="21">
        <v>39.624000000000002</v>
      </c>
      <c r="H73" s="21">
        <v>38.431399999999996</v>
      </c>
      <c r="I73" s="21">
        <v>39.624000000000002</v>
      </c>
      <c r="J73" s="21">
        <v>38.431399999999996</v>
      </c>
      <c r="K73" s="21">
        <v>39.624000000000002</v>
      </c>
      <c r="L73" s="21">
        <v>38.431399999999996</v>
      </c>
      <c r="M73" s="21">
        <v>39.636200000000002</v>
      </c>
      <c r="N73" s="21">
        <v>38.431399999999996</v>
      </c>
      <c r="O73" s="21">
        <v>39.624000000000002</v>
      </c>
      <c r="P73" s="21">
        <v>38.431399999999996</v>
      </c>
      <c r="Q73" s="21">
        <v>39.629100000000001</v>
      </c>
      <c r="R73" s="57">
        <v>38.431399999999996</v>
      </c>
      <c r="S73" s="24"/>
      <c r="T73" s="54"/>
      <c r="U73" s="54"/>
      <c r="V73" s="54"/>
      <c r="W73" s="54"/>
      <c r="X73" s="54"/>
      <c r="Y73" s="54"/>
      <c r="Z73" s="54"/>
      <c r="AA73" s="54"/>
    </row>
    <row r="74" spans="2:27">
      <c r="B74" s="4" t="s">
        <v>79</v>
      </c>
      <c r="C74" s="20">
        <v>45.332999999999998</v>
      </c>
      <c r="D74" s="23">
        <v>41.960799999999999</v>
      </c>
      <c r="E74" s="21">
        <v>45.734900000000003</v>
      </c>
      <c r="F74" s="21">
        <v>43.4985</v>
      </c>
      <c r="G74" s="21">
        <v>39.4955</v>
      </c>
      <c r="H74" s="21">
        <v>38.637799999999999</v>
      </c>
      <c r="I74" s="21">
        <v>39.4955</v>
      </c>
      <c r="J74" s="21">
        <v>38.637799999999999</v>
      </c>
      <c r="K74" s="21">
        <v>39.4955</v>
      </c>
      <c r="L74" s="21">
        <v>38.637799999999999</v>
      </c>
      <c r="M74" s="21">
        <v>39.512700000000002</v>
      </c>
      <c r="N74" s="21">
        <v>38.637799999999999</v>
      </c>
      <c r="O74" s="21">
        <v>39.4955</v>
      </c>
      <c r="P74" s="21">
        <v>38.637799999999999</v>
      </c>
      <c r="Q74" s="21">
        <v>39.500599999999999</v>
      </c>
      <c r="R74" s="57">
        <v>38.637799999999999</v>
      </c>
      <c r="S74" s="24"/>
      <c r="T74" s="54"/>
      <c r="U74" s="54"/>
      <c r="V74" s="54"/>
      <c r="W74" s="54"/>
      <c r="X74" s="54"/>
      <c r="Y74" s="54"/>
      <c r="Z74" s="54"/>
      <c r="AA74" s="54"/>
    </row>
    <row r="75" spans="2:27">
      <c r="B75" s="4" t="s">
        <v>80</v>
      </c>
      <c r="C75" s="10">
        <v>45.136200000000002</v>
      </c>
      <c r="D75" s="23">
        <v>43.797699999999999</v>
      </c>
      <c r="E75" s="11">
        <v>45.136200000000002</v>
      </c>
      <c r="F75" s="21">
        <v>43.797699999999999</v>
      </c>
      <c r="G75" s="11">
        <v>51.338500000000003</v>
      </c>
      <c r="H75" s="21">
        <v>48.245600000000003</v>
      </c>
      <c r="I75" s="11">
        <v>51.338500000000003</v>
      </c>
      <c r="J75" s="21">
        <v>48.245600000000003</v>
      </c>
      <c r="K75" s="11">
        <v>51.338500000000003</v>
      </c>
      <c r="L75" s="21">
        <v>48.245600000000003</v>
      </c>
      <c r="M75" s="11">
        <v>51.338500000000003</v>
      </c>
      <c r="N75" s="21">
        <v>48.245600000000003</v>
      </c>
      <c r="O75" s="11">
        <v>51.338500000000003</v>
      </c>
      <c r="P75" s="21">
        <v>48.245600000000003</v>
      </c>
      <c r="Q75" s="11">
        <v>51.338500000000003</v>
      </c>
      <c r="R75" s="22">
        <v>48.245600000000003</v>
      </c>
      <c r="T75" s="55"/>
      <c r="U75" s="55"/>
      <c r="V75" s="55"/>
      <c r="W75" s="55"/>
      <c r="X75" s="55"/>
      <c r="Y75" s="55"/>
      <c r="Z75" s="55"/>
      <c r="AA75" s="55"/>
    </row>
    <row r="76" spans="2:27">
      <c r="B76" s="4" t="s">
        <v>81</v>
      </c>
      <c r="C76" s="10">
        <v>44.770400000000002</v>
      </c>
      <c r="D76" s="17">
        <v>41.888500000000001</v>
      </c>
      <c r="E76" s="11">
        <v>45.715600000000002</v>
      </c>
      <c r="F76" s="11">
        <v>43.973199999999999</v>
      </c>
      <c r="G76" s="11">
        <v>50.868400000000001</v>
      </c>
      <c r="H76" s="21">
        <v>46.13</v>
      </c>
      <c r="I76" s="11">
        <v>50.868400000000001</v>
      </c>
      <c r="J76" s="21">
        <v>46.13</v>
      </c>
      <c r="K76" s="11">
        <v>50.868400000000001</v>
      </c>
      <c r="L76" s="21">
        <v>46.13</v>
      </c>
      <c r="M76" s="11">
        <v>50.868400000000001</v>
      </c>
      <c r="N76" s="21">
        <v>46.13</v>
      </c>
      <c r="O76" s="11">
        <v>50.868400000000001</v>
      </c>
      <c r="P76" s="21">
        <v>46.13</v>
      </c>
      <c r="Q76" s="11">
        <v>50.868400000000001</v>
      </c>
      <c r="R76" s="22">
        <v>46.13</v>
      </c>
      <c r="T76" s="55"/>
      <c r="U76" s="55"/>
      <c r="V76" s="55"/>
      <c r="W76" s="55"/>
      <c r="X76" s="55"/>
      <c r="Y76" s="55"/>
      <c r="Z76" s="55"/>
      <c r="AA76" s="55"/>
    </row>
    <row r="77" spans="2:27">
      <c r="B77" s="4" t="s">
        <v>82</v>
      </c>
      <c r="C77" s="10">
        <v>44.962200000000003</v>
      </c>
      <c r="D77" s="17">
        <v>44.4788</v>
      </c>
      <c r="E77" s="11">
        <v>44.962200000000003</v>
      </c>
      <c r="F77" s="11">
        <v>44.4788</v>
      </c>
      <c r="G77" s="11">
        <v>47.4861</v>
      </c>
      <c r="H77" s="11">
        <v>44.231200000000001</v>
      </c>
      <c r="I77" s="11">
        <v>47.4861</v>
      </c>
      <c r="J77" s="11">
        <v>44.231200000000001</v>
      </c>
      <c r="K77" s="11">
        <v>47.4861</v>
      </c>
      <c r="L77" s="11">
        <v>44.231200000000001</v>
      </c>
      <c r="M77" s="11">
        <v>47.4861</v>
      </c>
      <c r="N77" s="11">
        <v>44.231200000000001</v>
      </c>
      <c r="O77" s="11">
        <v>47.4861</v>
      </c>
      <c r="P77" s="11">
        <v>44.231200000000001</v>
      </c>
      <c r="Q77" s="11">
        <v>47.4861</v>
      </c>
      <c r="R77" s="12">
        <v>44.231200000000001</v>
      </c>
      <c r="T77" s="55"/>
      <c r="U77" s="55"/>
      <c r="V77" s="55"/>
      <c r="W77" s="55"/>
      <c r="X77" s="55"/>
      <c r="Y77" s="55"/>
      <c r="Z77" s="55"/>
      <c r="AA77" s="55"/>
    </row>
    <row r="78" spans="2:27" ht="15.75" thickBot="1">
      <c r="B78" s="5" t="s">
        <v>83</v>
      </c>
      <c r="C78" s="13">
        <v>44.700499999999998</v>
      </c>
      <c r="D78" s="18">
        <v>44.354999999999997</v>
      </c>
      <c r="E78" s="14">
        <v>43.514299999999999</v>
      </c>
      <c r="F78" s="14">
        <v>42.868899999999996</v>
      </c>
      <c r="G78" s="14">
        <v>47.113799999999998</v>
      </c>
      <c r="H78" s="14">
        <v>41.744100000000003</v>
      </c>
      <c r="I78" s="14">
        <v>47.113799999999998</v>
      </c>
      <c r="J78" s="14">
        <v>41.744100000000003</v>
      </c>
      <c r="K78" s="14">
        <v>47.113799999999998</v>
      </c>
      <c r="L78" s="14">
        <v>41.744100000000003</v>
      </c>
      <c r="M78" s="14">
        <v>47.113799999999998</v>
      </c>
      <c r="N78" s="14">
        <v>41.744100000000003</v>
      </c>
      <c r="O78" s="14">
        <v>47.113799999999998</v>
      </c>
      <c r="P78" s="14">
        <v>41.744100000000003</v>
      </c>
      <c r="Q78" s="14">
        <v>47.113799999999998</v>
      </c>
      <c r="R78" s="15">
        <v>41.744100000000003</v>
      </c>
      <c r="T78" s="55"/>
      <c r="U78" s="55"/>
      <c r="V78" s="55"/>
      <c r="W78" s="55"/>
      <c r="X78" s="55"/>
      <c r="Y78" s="55"/>
      <c r="Z78" s="55"/>
      <c r="AA78" s="55"/>
    </row>
    <row r="79" spans="2:27">
      <c r="T79" s="56"/>
      <c r="U79" s="56"/>
      <c r="V79" s="56"/>
      <c r="W79" s="56"/>
      <c r="X79" s="56"/>
      <c r="Y79" s="56"/>
      <c r="Z79" s="56"/>
      <c r="AA79" s="56"/>
    </row>
    <row r="80" spans="2:27">
      <c r="T80" s="56"/>
      <c r="U80" s="56"/>
      <c r="V80" s="56"/>
      <c r="W80" s="56"/>
      <c r="X80" s="56"/>
      <c r="Y80" s="56"/>
      <c r="Z80" s="56"/>
      <c r="AA80" s="56"/>
    </row>
  </sheetData>
  <mergeCells count="16">
    <mergeCell ref="B69:B70"/>
    <mergeCell ref="C69:R69"/>
    <mergeCell ref="T69:AA69"/>
    <mergeCell ref="C70:J70"/>
    <mergeCell ref="K70:R70"/>
    <mergeCell ref="T70:AA70"/>
    <mergeCell ref="T3:AA3"/>
    <mergeCell ref="T2:AA2"/>
    <mergeCell ref="B13:B14"/>
    <mergeCell ref="C13:R13"/>
    <mergeCell ref="C14:J14"/>
    <mergeCell ref="K14:R14"/>
    <mergeCell ref="C3:J3"/>
    <mergeCell ref="K3:R3"/>
    <mergeCell ref="C2:R2"/>
    <mergeCell ref="B2:B3"/>
  </mergeCells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7B6A-CBDE-445E-9CA0-6C53E9E3B20A}">
  <dimension ref="B1:F21"/>
  <sheetViews>
    <sheetView showGridLines="0" zoomScale="90" zoomScaleNormal="90" workbookViewId="0">
      <selection activeCell="C29" sqref="C29"/>
    </sheetView>
  </sheetViews>
  <sheetFormatPr defaultRowHeight="15"/>
  <cols>
    <col min="1" max="1" width="2.7109375" style="1" customWidth="1"/>
    <col min="2" max="2" width="8.28515625" style="1" customWidth="1"/>
    <col min="3" max="16384" width="9.140625" style="1"/>
  </cols>
  <sheetData>
    <row r="1" spans="2:6" ht="15.75" thickBot="1"/>
    <row r="2" spans="2:6" ht="19.5" thickBot="1">
      <c r="B2" s="68" t="s">
        <v>87</v>
      </c>
      <c r="C2" s="69"/>
      <c r="D2" s="69"/>
      <c r="E2" s="69"/>
      <c r="F2" s="70"/>
    </row>
    <row r="3" spans="2:6" ht="15.75" thickBot="1">
      <c r="B3" s="61"/>
      <c r="C3" s="333" t="s">
        <v>88</v>
      </c>
      <c r="D3" s="334"/>
      <c r="E3" s="333" t="s">
        <v>89</v>
      </c>
      <c r="F3" s="334"/>
    </row>
    <row r="4" spans="2:6" ht="15.75" thickBot="1">
      <c r="B4" s="62"/>
      <c r="C4" s="178" t="s">
        <v>90</v>
      </c>
      <c r="D4" s="179" t="s">
        <v>91</v>
      </c>
      <c r="E4" s="178" t="s">
        <v>90</v>
      </c>
      <c r="F4" s="179" t="s">
        <v>91</v>
      </c>
    </row>
    <row r="5" spans="2:6">
      <c r="B5" s="65" t="s">
        <v>92</v>
      </c>
      <c r="C5" s="63">
        <v>44.981900000000003</v>
      </c>
      <c r="D5" s="64">
        <v>43.446899999999999</v>
      </c>
      <c r="E5" s="63">
        <v>0.82299999999999995</v>
      </c>
      <c r="F5" s="64">
        <v>0.81100000000000005</v>
      </c>
    </row>
    <row r="6" spans="2:6">
      <c r="B6" s="66" t="s">
        <v>93</v>
      </c>
      <c r="C6" s="10">
        <v>44.981900000000003</v>
      </c>
      <c r="D6" s="12">
        <v>43.446899999999999</v>
      </c>
      <c r="E6" s="10">
        <v>0.82299999999999995</v>
      </c>
      <c r="F6" s="12">
        <v>0.81100000000000005</v>
      </c>
    </row>
    <row r="7" spans="2:6">
      <c r="B7" s="66" t="s">
        <v>94</v>
      </c>
      <c r="C7" s="10">
        <v>87.938599999999994</v>
      </c>
      <c r="D7" s="12">
        <v>84.158900000000003</v>
      </c>
      <c r="E7" s="10">
        <v>0.98499999999999999</v>
      </c>
      <c r="F7" s="12">
        <v>0.97499999999999998</v>
      </c>
    </row>
    <row r="8" spans="2:6">
      <c r="B8" s="66" t="s">
        <v>95</v>
      </c>
      <c r="C8" s="10">
        <v>93.769300000000001</v>
      </c>
      <c r="D8" s="12">
        <v>84.571700000000007</v>
      </c>
      <c r="E8" s="10">
        <v>0.996</v>
      </c>
      <c r="F8" s="12">
        <v>0.98099999999999998</v>
      </c>
    </row>
    <row r="9" spans="2:6">
      <c r="B9" s="66" t="s">
        <v>96</v>
      </c>
      <c r="C9" s="10">
        <v>94.091800000000006</v>
      </c>
      <c r="D9" s="12">
        <v>86.119699999999995</v>
      </c>
      <c r="E9" s="10">
        <v>0.996</v>
      </c>
      <c r="F9" s="12">
        <v>0.98399999999999999</v>
      </c>
    </row>
    <row r="10" spans="2:6">
      <c r="B10" s="66" t="s">
        <v>97</v>
      </c>
      <c r="C10" s="10">
        <v>93.911199999999994</v>
      </c>
      <c r="D10" s="12">
        <v>86.068100000000001</v>
      </c>
      <c r="E10" s="10">
        <v>0.996</v>
      </c>
      <c r="F10" s="12">
        <v>0.98099999999999998</v>
      </c>
    </row>
    <row r="11" spans="2:6" ht="15.75" thickBot="1">
      <c r="B11" s="67" t="s">
        <v>98</v>
      </c>
      <c r="C11" s="13">
        <v>87.164599999999993</v>
      </c>
      <c r="D11" s="15">
        <v>81.372500000000002</v>
      </c>
      <c r="E11" s="13">
        <v>0.98499999999999999</v>
      </c>
      <c r="F11" s="15">
        <v>0.96899999999999997</v>
      </c>
    </row>
    <row r="12" spans="2:6" ht="15.75" thickBot="1"/>
    <row r="13" spans="2:6" ht="19.5" thickBot="1">
      <c r="B13" s="68" t="s">
        <v>99</v>
      </c>
      <c r="C13" s="69"/>
      <c r="D13" s="69"/>
      <c r="E13" s="69"/>
      <c r="F13" s="70"/>
    </row>
    <row r="14" spans="2:6" ht="15.75" thickBot="1">
      <c r="B14" s="61"/>
      <c r="C14" s="333" t="s">
        <v>88</v>
      </c>
      <c r="D14" s="334"/>
      <c r="E14" s="333" t="s">
        <v>89</v>
      </c>
      <c r="F14" s="334"/>
    </row>
    <row r="15" spans="2:6" ht="15.75" thickBot="1">
      <c r="B15" s="62"/>
      <c r="C15" s="178" t="s">
        <v>90</v>
      </c>
      <c r="D15" s="179" t="s">
        <v>91</v>
      </c>
      <c r="E15" s="178" t="s">
        <v>90</v>
      </c>
      <c r="F15" s="179" t="s">
        <v>91</v>
      </c>
    </row>
    <row r="16" spans="2:6">
      <c r="B16" s="65" t="s">
        <v>92</v>
      </c>
      <c r="C16" s="63">
        <v>41.150700000000001</v>
      </c>
      <c r="D16" s="64">
        <v>38.493299999999998</v>
      </c>
      <c r="E16" s="63">
        <v>0.80800000000000005</v>
      </c>
      <c r="F16" s="64">
        <v>0.79400000000000004</v>
      </c>
    </row>
    <row r="17" spans="2:6">
      <c r="B17" s="66" t="s">
        <v>93</v>
      </c>
      <c r="C17" s="10">
        <v>41.150700000000001</v>
      </c>
      <c r="D17" s="12">
        <v>38.493299999999998</v>
      </c>
      <c r="E17" s="10">
        <v>0.80800000000000005</v>
      </c>
      <c r="F17" s="12">
        <v>0.79400000000000004</v>
      </c>
    </row>
    <row r="18" spans="2:6">
      <c r="B18" s="66" t="s">
        <v>94</v>
      </c>
      <c r="C18" s="10">
        <v>89.241500000000002</v>
      </c>
      <c r="D18" s="12">
        <v>82.456100000000006</v>
      </c>
      <c r="E18" s="10">
        <v>0.98699999999999999</v>
      </c>
      <c r="F18" s="71">
        <v>0.97</v>
      </c>
    </row>
    <row r="19" spans="2:6">
      <c r="B19" s="66" t="s">
        <v>95</v>
      </c>
      <c r="C19" s="10">
        <v>93.098600000000005</v>
      </c>
      <c r="D19" s="12">
        <v>83.384900000000002</v>
      </c>
      <c r="E19" s="10">
        <v>0.995</v>
      </c>
      <c r="F19" s="71">
        <v>0.97299999999999998</v>
      </c>
    </row>
    <row r="20" spans="2:6">
      <c r="B20" s="66" t="s">
        <v>96</v>
      </c>
      <c r="C20" s="10">
        <v>93.421099999999996</v>
      </c>
      <c r="D20" s="12">
        <v>83.591300000000004</v>
      </c>
      <c r="E20" s="10">
        <v>0.995</v>
      </c>
      <c r="F20" s="12">
        <v>0.97499999999999998</v>
      </c>
    </row>
    <row r="21" spans="2:6" ht="15.75" thickBot="1">
      <c r="B21" s="67" t="s">
        <v>98</v>
      </c>
      <c r="C21" s="13">
        <v>88.622299999999996</v>
      </c>
      <c r="D21" s="15">
        <v>80.392200000000003</v>
      </c>
      <c r="E21" s="13">
        <v>0.98599999999999999</v>
      </c>
      <c r="F21" s="15">
        <v>0.96799999999999997</v>
      </c>
    </row>
  </sheetData>
  <mergeCells count="4">
    <mergeCell ref="C3:D3"/>
    <mergeCell ref="E3:F3"/>
    <mergeCell ref="C14:D14"/>
    <mergeCell ref="E14:F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59680EE403C479B1C63607F609D87" ma:contentTypeVersion="8" ma:contentTypeDescription="Create a new document." ma:contentTypeScope="" ma:versionID="11918d70d8d3065df309ac5ae35a2eb5">
  <xsd:schema xmlns:xsd="http://www.w3.org/2001/XMLSchema" xmlns:xs="http://www.w3.org/2001/XMLSchema" xmlns:p="http://schemas.microsoft.com/office/2006/metadata/properties" xmlns:ns2="804e8fd3-6c94-4aaf-a7fe-71d4db2b51fb" targetNamespace="http://schemas.microsoft.com/office/2006/metadata/properties" ma:root="true" ma:fieldsID="9c96ab15c9dc4b0dd846d063ccd56cba" ns2:_="">
    <xsd:import namespace="804e8fd3-6c94-4aaf-a7fe-71d4db2b51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4e8fd3-6c94-4aaf-a7fe-71d4db2b51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60B80D-98BD-4B45-A858-91627ABA4B8E}"/>
</file>

<file path=customXml/itemProps2.xml><?xml version="1.0" encoding="utf-8"?>
<ds:datastoreItem xmlns:ds="http://schemas.openxmlformats.org/officeDocument/2006/customXml" ds:itemID="{BD0367D5-79DC-481B-A1D3-25442CCF59FE}"/>
</file>

<file path=customXml/itemProps3.xml><?xml version="1.0" encoding="utf-8"?>
<ds:datastoreItem xmlns:ds="http://schemas.openxmlformats.org/officeDocument/2006/customXml" ds:itemID="{B7C08978-42E8-463D-9E5C-25024E52B7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lynsey</dc:creator>
  <cp:keywords/>
  <dc:description/>
  <cp:lastModifiedBy>Patel, Rachana</cp:lastModifiedBy>
  <cp:revision/>
  <dcterms:created xsi:type="dcterms:W3CDTF">2020-11-05T17:14:58Z</dcterms:created>
  <dcterms:modified xsi:type="dcterms:W3CDTF">2020-11-07T15:00:32Z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0x01010035259680EE403C479B1C63607F609D87</vt:lpwstr>
  </property>
</Properties>
</file>