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esktop/"/>
    </mc:Choice>
  </mc:AlternateContent>
  <xr:revisionPtr revIDLastSave="2" documentId="13_ncr:1_{D78C5511-D24B-6243-A724-4263E53C25D6}" xr6:coauthVersionLast="45" xr6:coauthVersionMax="45" xr10:uidLastSave="{33A2E830-3E2C-4624-9373-C54BAF3F7FEE}"/>
  <bookViews>
    <workbookView xWindow="0" yWindow="0" windowWidth="25600" windowHeight="16000" firstSheet="3" activeTab="2" xr2:uid="{B261AB1B-F836-8E4A-BC5E-AA6D419EE39B}"/>
  </bookViews>
  <sheets>
    <sheet name="Models 1-3" sheetId="1" r:id="rId1"/>
    <sheet name="Models 1.1-1.8noCB" sheetId="2" r:id="rId2"/>
    <sheet name="Data Exploration" sheetId="3" r:id="rId3"/>
    <sheet name="What confuses Models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" l="1"/>
  <c r="X45" i="4" l="1"/>
  <c r="N59" i="4" s="1"/>
  <c r="X44" i="4"/>
  <c r="Q58" i="4" s="1"/>
  <c r="X43" i="4"/>
  <c r="P57" i="4" s="1"/>
  <c r="X42" i="4"/>
  <c r="O56" i="4" s="1"/>
  <c r="X41" i="4"/>
  <c r="N55" i="4" s="1"/>
  <c r="X40" i="4"/>
  <c r="Q54" i="4" s="1"/>
  <c r="X39" i="4"/>
  <c r="P53" i="4" s="1"/>
  <c r="X38" i="4"/>
  <c r="O52" i="4" s="1"/>
  <c r="X37" i="4"/>
  <c r="N51" i="4" s="1"/>
  <c r="X36" i="4"/>
  <c r="P50" i="4" s="1"/>
  <c r="W50" i="4" l="1"/>
  <c r="S50" i="4"/>
  <c r="O50" i="4"/>
  <c r="U59" i="4"/>
  <c r="Q59" i="4"/>
  <c r="T58" i="4"/>
  <c r="P58" i="4"/>
  <c r="W57" i="4"/>
  <c r="S57" i="4"/>
  <c r="O57" i="4"/>
  <c r="V56" i="4"/>
  <c r="R56" i="4"/>
  <c r="N56" i="4"/>
  <c r="U55" i="4"/>
  <c r="Q55" i="4"/>
  <c r="T54" i="4"/>
  <c r="P54" i="4"/>
  <c r="W53" i="4"/>
  <c r="S53" i="4"/>
  <c r="O53" i="4"/>
  <c r="V52" i="4"/>
  <c r="R52" i="4"/>
  <c r="N52" i="4"/>
  <c r="U51" i="4"/>
  <c r="Q51" i="4"/>
  <c r="V50" i="4"/>
  <c r="R50" i="4"/>
  <c r="T59" i="4"/>
  <c r="P59" i="4"/>
  <c r="W58" i="4"/>
  <c r="S58" i="4"/>
  <c r="O58" i="4"/>
  <c r="V57" i="4"/>
  <c r="R57" i="4"/>
  <c r="N57" i="4"/>
  <c r="U56" i="4"/>
  <c r="Q56" i="4"/>
  <c r="T55" i="4"/>
  <c r="P55" i="4"/>
  <c r="W54" i="4"/>
  <c r="S54" i="4"/>
  <c r="O54" i="4"/>
  <c r="V53" i="4"/>
  <c r="R53" i="4"/>
  <c r="N53" i="4"/>
  <c r="U52" i="4"/>
  <c r="Q52" i="4"/>
  <c r="T51" i="4"/>
  <c r="P51" i="4"/>
  <c r="U50" i="4"/>
  <c r="Q50" i="4"/>
  <c r="W59" i="4"/>
  <c r="S59" i="4"/>
  <c r="O59" i="4"/>
  <c r="V58" i="4"/>
  <c r="R58" i="4"/>
  <c r="N58" i="4"/>
  <c r="U57" i="4"/>
  <c r="Q57" i="4"/>
  <c r="T56" i="4"/>
  <c r="P56" i="4"/>
  <c r="W55" i="4"/>
  <c r="S55" i="4"/>
  <c r="O55" i="4"/>
  <c r="V54" i="4"/>
  <c r="R54" i="4"/>
  <c r="N54" i="4"/>
  <c r="U53" i="4"/>
  <c r="Q53" i="4"/>
  <c r="T52" i="4"/>
  <c r="P52" i="4"/>
  <c r="W51" i="4"/>
  <c r="S51" i="4"/>
  <c r="O51" i="4"/>
  <c r="T50" i="4"/>
  <c r="V59" i="4"/>
  <c r="R59" i="4"/>
  <c r="U58" i="4"/>
  <c r="T57" i="4"/>
  <c r="W56" i="4"/>
  <c r="S56" i="4"/>
  <c r="V55" i="4"/>
  <c r="R55" i="4"/>
  <c r="U54" i="4"/>
  <c r="T53" i="4"/>
  <c r="W52" i="4"/>
  <c r="S52" i="4"/>
  <c r="V51" i="4"/>
  <c r="R51" i="4"/>
  <c r="K44" i="4"/>
  <c r="H58" i="4" s="1"/>
  <c r="K43" i="4"/>
  <c r="H57" i="4" s="1"/>
  <c r="K42" i="4"/>
  <c r="H56" i="4" s="1"/>
  <c r="K41" i="4"/>
  <c r="H55" i="4" s="1"/>
  <c r="K40" i="4"/>
  <c r="H54" i="4" s="1"/>
  <c r="K39" i="4"/>
  <c r="H53" i="4" s="1"/>
  <c r="K38" i="4"/>
  <c r="H52" i="4" s="1"/>
  <c r="K37" i="4"/>
  <c r="H51" i="4" s="1"/>
  <c r="K36" i="4"/>
  <c r="H50" i="4" s="1"/>
  <c r="K35" i="4"/>
  <c r="H49" i="4" s="1"/>
  <c r="X15" i="4"/>
  <c r="P29" i="4" s="1"/>
  <c r="X14" i="4"/>
  <c r="N28" i="4" s="1"/>
  <c r="X13" i="4"/>
  <c r="P27" i="4" s="1"/>
  <c r="X12" i="4"/>
  <c r="N26" i="4" s="1"/>
  <c r="X11" i="4"/>
  <c r="P25" i="4" s="1"/>
  <c r="X10" i="4"/>
  <c r="N24" i="4" s="1"/>
  <c r="X9" i="4"/>
  <c r="P23" i="4" s="1"/>
  <c r="X8" i="4"/>
  <c r="N22" i="4" s="1"/>
  <c r="X7" i="4"/>
  <c r="P21" i="4" s="1"/>
  <c r="X6" i="4"/>
  <c r="O20" i="4" s="1"/>
  <c r="K7" i="4"/>
  <c r="A21" i="4" s="1"/>
  <c r="K8" i="4"/>
  <c r="A22" i="4" s="1"/>
  <c r="K9" i="4"/>
  <c r="A23" i="4" s="1"/>
  <c r="K10" i="4"/>
  <c r="C24" i="4" s="1"/>
  <c r="K11" i="4"/>
  <c r="A25" i="4" s="1"/>
  <c r="K12" i="4"/>
  <c r="C26" i="4" s="1"/>
  <c r="K13" i="4"/>
  <c r="A27" i="4" s="1"/>
  <c r="K14" i="4"/>
  <c r="C28" i="4" s="1"/>
  <c r="K15" i="4"/>
  <c r="A29" i="4" s="1"/>
  <c r="K6" i="4"/>
  <c r="D20" i="4" s="1"/>
  <c r="Q7" i="3"/>
  <c r="Q6" i="3"/>
  <c r="C20" i="4" l="1"/>
  <c r="H27" i="4"/>
  <c r="B26" i="4"/>
  <c r="H23" i="4"/>
  <c r="H22" i="4"/>
  <c r="D22" i="4"/>
  <c r="V20" i="4"/>
  <c r="R20" i="4"/>
  <c r="W29" i="4"/>
  <c r="S29" i="4"/>
  <c r="O29" i="4"/>
  <c r="U28" i="4"/>
  <c r="Q28" i="4"/>
  <c r="W27" i="4"/>
  <c r="S27" i="4"/>
  <c r="O27" i="4"/>
  <c r="U26" i="4"/>
  <c r="Q26" i="4"/>
  <c r="W25" i="4"/>
  <c r="S25" i="4"/>
  <c r="O25" i="4"/>
  <c r="U24" i="4"/>
  <c r="Q24" i="4"/>
  <c r="W23" i="4"/>
  <c r="S23" i="4"/>
  <c r="O23" i="4"/>
  <c r="U22" i="4"/>
  <c r="Q22" i="4"/>
  <c r="W21" i="4"/>
  <c r="S21" i="4"/>
  <c r="O21" i="4"/>
  <c r="J28" i="4"/>
  <c r="D27" i="4"/>
  <c r="J24" i="4"/>
  <c r="D23" i="4"/>
  <c r="G22" i="4"/>
  <c r="C22" i="4"/>
  <c r="U20" i="4"/>
  <c r="Q20" i="4"/>
  <c r="V29" i="4"/>
  <c r="R29" i="4"/>
  <c r="N29" i="4"/>
  <c r="T28" i="4"/>
  <c r="P28" i="4"/>
  <c r="V27" i="4"/>
  <c r="R27" i="4"/>
  <c r="N27" i="4"/>
  <c r="T26" i="4"/>
  <c r="P26" i="4"/>
  <c r="V25" i="4"/>
  <c r="R25" i="4"/>
  <c r="N25" i="4"/>
  <c r="T24" i="4"/>
  <c r="P24" i="4"/>
  <c r="V23" i="4"/>
  <c r="R23" i="4"/>
  <c r="N23" i="4"/>
  <c r="T22" i="4"/>
  <c r="P22" i="4"/>
  <c r="V21" i="4"/>
  <c r="R21" i="4"/>
  <c r="N21" i="4"/>
  <c r="F28" i="4"/>
  <c r="J26" i="4"/>
  <c r="F24" i="4"/>
  <c r="J22" i="4"/>
  <c r="F22" i="4"/>
  <c r="B22" i="4"/>
  <c r="N20" i="4"/>
  <c r="T20" i="4"/>
  <c r="P20" i="4"/>
  <c r="U29" i="4"/>
  <c r="Q29" i="4"/>
  <c r="W28" i="4"/>
  <c r="S28" i="4"/>
  <c r="O28" i="4"/>
  <c r="U27" i="4"/>
  <c r="Q27" i="4"/>
  <c r="W26" i="4"/>
  <c r="S26" i="4"/>
  <c r="O26" i="4"/>
  <c r="U25" i="4"/>
  <c r="Q25" i="4"/>
  <c r="W24" i="4"/>
  <c r="S24" i="4"/>
  <c r="O24" i="4"/>
  <c r="U23" i="4"/>
  <c r="Q23" i="4"/>
  <c r="W22" i="4"/>
  <c r="S22" i="4"/>
  <c r="O22" i="4"/>
  <c r="U21" i="4"/>
  <c r="Q21" i="4"/>
  <c r="G20" i="4"/>
  <c r="B28" i="4"/>
  <c r="F26" i="4"/>
  <c r="B24" i="4"/>
  <c r="I22" i="4"/>
  <c r="E22" i="4"/>
  <c r="W20" i="4"/>
  <c r="S20" i="4"/>
  <c r="T29" i="4"/>
  <c r="V28" i="4"/>
  <c r="R28" i="4"/>
  <c r="T27" i="4"/>
  <c r="V26" i="4"/>
  <c r="R26" i="4"/>
  <c r="T25" i="4"/>
  <c r="V24" i="4"/>
  <c r="R24" i="4"/>
  <c r="T23" i="4"/>
  <c r="V22" i="4"/>
  <c r="R22" i="4"/>
  <c r="T21" i="4"/>
  <c r="I58" i="4"/>
  <c r="A52" i="4"/>
  <c r="I50" i="4"/>
  <c r="E56" i="4"/>
  <c r="I56" i="4"/>
  <c r="E54" i="4"/>
  <c r="A54" i="4"/>
  <c r="A50" i="4"/>
  <c r="E52" i="4"/>
  <c r="I54" i="4"/>
  <c r="A58" i="4"/>
  <c r="E50" i="4"/>
  <c r="I52" i="4"/>
  <c r="A56" i="4"/>
  <c r="E58" i="4"/>
  <c r="E49" i="4"/>
  <c r="I51" i="4"/>
  <c r="E53" i="4"/>
  <c r="E55" i="4"/>
  <c r="E57" i="4"/>
  <c r="B49" i="4"/>
  <c r="F49" i="4"/>
  <c r="J49" i="4"/>
  <c r="B50" i="4"/>
  <c r="F50" i="4"/>
  <c r="J50" i="4"/>
  <c r="B51" i="4"/>
  <c r="F51" i="4"/>
  <c r="J51" i="4"/>
  <c r="B52" i="4"/>
  <c r="F52" i="4"/>
  <c r="J52" i="4"/>
  <c r="B53" i="4"/>
  <c r="F53" i="4"/>
  <c r="J53" i="4"/>
  <c r="B54" i="4"/>
  <c r="F54" i="4"/>
  <c r="J54" i="4"/>
  <c r="B55" i="4"/>
  <c r="F55" i="4"/>
  <c r="J55" i="4"/>
  <c r="B56" i="4"/>
  <c r="F56" i="4"/>
  <c r="J56" i="4"/>
  <c r="B57" i="4"/>
  <c r="F57" i="4"/>
  <c r="J57" i="4"/>
  <c r="B58" i="4"/>
  <c r="F58" i="4"/>
  <c r="J58" i="4"/>
  <c r="I49" i="4"/>
  <c r="E51" i="4"/>
  <c r="A53" i="4"/>
  <c r="I53" i="4"/>
  <c r="A55" i="4"/>
  <c r="I55" i="4"/>
  <c r="I57" i="4"/>
  <c r="C49" i="4"/>
  <c r="G49" i="4"/>
  <c r="C50" i="4"/>
  <c r="G50" i="4"/>
  <c r="C51" i="4"/>
  <c r="G51" i="4"/>
  <c r="C52" i="4"/>
  <c r="G52" i="4"/>
  <c r="C53" i="4"/>
  <c r="G53" i="4"/>
  <c r="C54" i="4"/>
  <c r="G54" i="4"/>
  <c r="C55" i="4"/>
  <c r="G55" i="4"/>
  <c r="C56" i="4"/>
  <c r="G56" i="4"/>
  <c r="C57" i="4"/>
  <c r="G57" i="4"/>
  <c r="C58" i="4"/>
  <c r="G58" i="4"/>
  <c r="A49" i="4"/>
  <c r="A51" i="4"/>
  <c r="A57" i="4"/>
  <c r="D49" i="4"/>
  <c r="D50" i="4"/>
  <c r="D51" i="4"/>
  <c r="D52" i="4"/>
  <c r="D53" i="4"/>
  <c r="D54" i="4"/>
  <c r="D55" i="4"/>
  <c r="D56" i="4"/>
  <c r="D57" i="4"/>
  <c r="D58" i="4"/>
  <c r="H29" i="4"/>
  <c r="D29" i="4"/>
  <c r="H25" i="4"/>
  <c r="H21" i="4"/>
  <c r="J20" i="4"/>
  <c r="F20" i="4"/>
  <c r="B20" i="4"/>
  <c r="G29" i="4"/>
  <c r="C29" i="4"/>
  <c r="I28" i="4"/>
  <c r="E28" i="4"/>
  <c r="A28" i="4"/>
  <c r="G27" i="4"/>
  <c r="C27" i="4"/>
  <c r="I26" i="4"/>
  <c r="E26" i="4"/>
  <c r="A26" i="4"/>
  <c r="G25" i="4"/>
  <c r="C25" i="4"/>
  <c r="I24" i="4"/>
  <c r="E24" i="4"/>
  <c r="A24" i="4"/>
  <c r="G23" i="4"/>
  <c r="C23" i="4"/>
  <c r="G21" i="4"/>
  <c r="C21" i="4"/>
  <c r="D25" i="4"/>
  <c r="D21" i="4"/>
  <c r="I20" i="4"/>
  <c r="E20" i="4"/>
  <c r="J29" i="4"/>
  <c r="F29" i="4"/>
  <c r="B29" i="4"/>
  <c r="H28" i="4"/>
  <c r="D28" i="4"/>
  <c r="J27" i="4"/>
  <c r="F27" i="4"/>
  <c r="B27" i="4"/>
  <c r="H26" i="4"/>
  <c r="D26" i="4"/>
  <c r="J25" i="4"/>
  <c r="F25" i="4"/>
  <c r="B25" i="4"/>
  <c r="H24" i="4"/>
  <c r="D24" i="4"/>
  <c r="J23" i="4"/>
  <c r="F23" i="4"/>
  <c r="B23" i="4"/>
  <c r="J21" i="4"/>
  <c r="F21" i="4"/>
  <c r="B21" i="4"/>
  <c r="H20" i="4"/>
  <c r="I29" i="4"/>
  <c r="E29" i="4"/>
  <c r="G28" i="4"/>
  <c r="I27" i="4"/>
  <c r="E27" i="4"/>
  <c r="G26" i="4"/>
  <c r="I25" i="4"/>
  <c r="E25" i="4"/>
  <c r="G24" i="4"/>
  <c r="I23" i="4"/>
  <c r="E23" i="4"/>
  <c r="I21" i="4"/>
  <c r="E21" i="4"/>
  <c r="A20" i="4"/>
</calcChain>
</file>

<file path=xl/sharedStrings.xml><?xml version="1.0" encoding="utf-8"?>
<sst xmlns="http://schemas.openxmlformats.org/spreadsheetml/2006/main" count="190" uniqueCount="77">
  <si>
    <t xml:space="preserve">Dataset </t>
  </si>
  <si>
    <t>Model 1</t>
  </si>
  <si>
    <t xml:space="preserve">Model 2 </t>
  </si>
  <si>
    <t>Model 3</t>
  </si>
  <si>
    <t>top20_exploratory</t>
  </si>
  <si>
    <t>top20</t>
  </si>
  <si>
    <t>top10</t>
  </si>
  <si>
    <t>top5</t>
  </si>
  <si>
    <t xml:space="preserve">Sample </t>
  </si>
  <si>
    <t xml:space="preserve">Model 1.1 </t>
  </si>
  <si>
    <t>Model 1.1noCB</t>
  </si>
  <si>
    <t>Model 1.2</t>
  </si>
  <si>
    <t>Model 1.2noCB</t>
  </si>
  <si>
    <t>model 1.3</t>
  </si>
  <si>
    <t>Model 1.3noCB</t>
  </si>
  <si>
    <t>Model1.4</t>
  </si>
  <si>
    <t>Model 1.4noCB</t>
  </si>
  <si>
    <t>Model 1.5</t>
  </si>
  <si>
    <t>Model 1.5noCB</t>
  </si>
  <si>
    <t>model 1.6</t>
  </si>
  <si>
    <t>Model 1.6 no CB</t>
  </si>
  <si>
    <t>Model 1.7</t>
  </si>
  <si>
    <t>Model 1.7noCB</t>
  </si>
  <si>
    <t>Model 1.8</t>
  </si>
  <si>
    <t>Model 1.8noCB</t>
  </si>
  <si>
    <t>Used for pasting into word</t>
  </si>
  <si>
    <t>Min / Max table</t>
  </si>
  <si>
    <t>value</t>
  </si>
  <si>
    <t>Model(s)</t>
  </si>
  <si>
    <t>Dataset</t>
  </si>
  <si>
    <t>Min</t>
  </si>
  <si>
    <t>Max</t>
  </si>
  <si>
    <t>1.3, 1.4, 1.5, 1.6, 1.7, 1.8</t>
  </si>
  <si>
    <t>Heatmap of results</t>
  </si>
  <si>
    <t>randomSam1</t>
  </si>
  <si>
    <t>randomSam2</t>
  </si>
  <si>
    <t>randomSam3</t>
  </si>
  <si>
    <t>Hill_Results</t>
  </si>
  <si>
    <t>K2P1</t>
  </si>
  <si>
    <t>K2P2</t>
  </si>
  <si>
    <t>K2P3</t>
  </si>
  <si>
    <t>K2P4</t>
  </si>
  <si>
    <t>TAN</t>
  </si>
  <si>
    <t>top_20_train</t>
  </si>
  <si>
    <t>top_20_test</t>
  </si>
  <si>
    <t>top_10_train</t>
  </si>
  <si>
    <t>top_10_test</t>
  </si>
  <si>
    <t>top_5_train</t>
  </si>
  <si>
    <t>top_5_test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</si>
  <si>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</si>
  <si>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</si>
  <si>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</si>
  <si>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</si>
  <si>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</si>
  <si>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</si>
  <si>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</si>
  <si>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</si>
  <si>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</si>
  <si>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</si>
  <si>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</si>
  <si>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Heatmap of the confusoion matrix of model 1.3 on data top20 exploratory</t>
  </si>
  <si>
    <t>Heatmap of the confusoion matrix of model 1.3noCB on data top20 exploratory</t>
  </si>
  <si>
    <t>Heatmap of the confusoion matrix of Model 1 on data top5</t>
  </si>
  <si>
    <t>Heatmap of the confusoion matrix of K2P4 on data top20 exploratory</t>
  </si>
  <si>
    <t xml:space="preserve">Key </t>
  </si>
  <si>
    <t>Class</t>
  </si>
  <si>
    <t>Sign</t>
  </si>
  <si>
    <t>Speed 20</t>
  </si>
  <si>
    <t>Speed 30</t>
  </si>
  <si>
    <t>Speed 50</t>
  </si>
  <si>
    <t>Speed 60</t>
  </si>
  <si>
    <t>Speed 70</t>
  </si>
  <si>
    <t>Left Turn</t>
  </si>
  <si>
    <t>Right Turn</t>
  </si>
  <si>
    <t>Pedestrian Crossing</t>
  </si>
  <si>
    <t>Beware Children</t>
  </si>
  <si>
    <t>Cycle Route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</si>
</sst>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3" xfId="0" applyFill="1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0" fillId="0" borderId="4" xfId="0" applyBorder="1"/>
    <xf numFmtId="0" fontId="1" fillId="0" borderId="0" xfId="0" applyFont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4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/>
    <xf numFmtId="0" fontId="3" fillId="0" borderId="0" xfId="0" applyFont="1" applyBorder="1" applyAlignme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0" xfId="0" applyFont="1" applyFill="1" applyBorder="1"/>
    <xf numFmtId="0" fontId="5" fillId="0" borderId="0" xfId="0" applyFont="1" applyBorder="1"/>
    <xf numFmtId="0" fontId="5" fillId="0" borderId="4" xfId="0" applyFont="1" applyBorder="1"/>
    <xf numFmtId="0" fontId="5" fillId="0" borderId="13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1426"/>
      <color rgb="FFFF05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CCCC-FF7A-9449-9ADB-0D2EA502E2A1}">
  <dimension ref="A1:D5"/>
  <sheetViews>
    <sheetView workbookViewId="0">
      <selection sqref="A1:D5"/>
    </sheetView>
  </sheetViews>
  <sheetFormatPr defaultColWidth="11" defaultRowHeight="15.95"/>
  <cols>
    <col min="1" max="1" width="16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>
        <v>42.239400000000003</v>
      </c>
      <c r="C2">
        <v>48.245600000000003</v>
      </c>
      <c r="D2">
        <v>48.245600000000003</v>
      </c>
    </row>
    <row r="3" spans="1:4">
      <c r="A3" s="3" t="s">
        <v>5</v>
      </c>
      <c r="B3">
        <v>36.738900000000001</v>
      </c>
      <c r="C3">
        <v>46.13</v>
      </c>
      <c r="D3">
        <v>46.13</v>
      </c>
    </row>
    <row r="4" spans="1:4">
      <c r="A4" s="3" t="s">
        <v>6</v>
      </c>
      <c r="B4">
        <v>31.919499999999999</v>
      </c>
      <c r="C4">
        <v>44.231200000000001</v>
      </c>
      <c r="D4">
        <v>44.231200000000001</v>
      </c>
    </row>
    <row r="5" spans="1:4">
      <c r="A5" s="4" t="s">
        <v>7</v>
      </c>
      <c r="B5">
        <v>28.307500000000001</v>
      </c>
      <c r="C5">
        <v>41.744100000000003</v>
      </c>
      <c r="D5">
        <v>41.744100000000003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9E84-89B4-104F-B258-F1BB698E50E7}">
  <dimension ref="A1:Q5"/>
  <sheetViews>
    <sheetView workbookViewId="0">
      <selection activeCell="A14" sqref="A14:Y50"/>
    </sheetView>
  </sheetViews>
  <sheetFormatPr defaultColWidth="11" defaultRowHeight="15.95"/>
  <cols>
    <col min="1" max="2" width="16" bestFit="1" customWidth="1"/>
    <col min="3" max="5" width="13.5" bestFit="1" customWidth="1"/>
    <col min="6" max="6" width="14.5" bestFit="1" customWidth="1"/>
    <col min="7" max="12" width="13.5" bestFit="1" customWidth="1"/>
    <col min="13" max="14" width="14.5" bestFit="1" customWidth="1"/>
    <col min="15" max="16" width="13.5" bestFit="1" customWidth="1"/>
    <col min="17" max="17" width="14.5" bestFit="1" customWidth="1"/>
    <col min="18" max="19" width="13.5" bestFit="1" customWidth="1"/>
    <col min="20" max="20" width="9.375" bestFit="1" customWidth="1"/>
    <col min="21" max="21" width="13.5" bestFit="1" customWidth="1"/>
  </cols>
  <sheetData>
    <row r="1" spans="1:17">
      <c r="A1" s="5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</row>
    <row r="2" spans="1:17">
      <c r="A2" s="3" t="s">
        <v>4</v>
      </c>
      <c r="B2">
        <v>45.136200000000002</v>
      </c>
      <c r="C2">
        <v>43.797699999999999</v>
      </c>
      <c r="D2">
        <v>45.136200000000002</v>
      </c>
      <c r="E2">
        <v>43.797699999999999</v>
      </c>
      <c r="F2">
        <v>51.338500000000003</v>
      </c>
      <c r="G2">
        <v>48.245600000000003</v>
      </c>
      <c r="H2">
        <v>51.338500000000003</v>
      </c>
      <c r="I2">
        <v>48.245600000000003</v>
      </c>
      <c r="J2">
        <v>51.338500000000003</v>
      </c>
      <c r="K2">
        <v>48.245600000000003</v>
      </c>
      <c r="L2">
        <v>51.338500000000003</v>
      </c>
      <c r="M2">
        <v>48.245600000000003</v>
      </c>
      <c r="N2">
        <v>51.338500000000003</v>
      </c>
      <c r="O2">
        <v>48.245600000000003</v>
      </c>
      <c r="P2">
        <v>51.338500000000003</v>
      </c>
      <c r="Q2">
        <v>48.245600000000003</v>
      </c>
    </row>
    <row r="3" spans="1:17">
      <c r="A3" s="3" t="s">
        <v>5</v>
      </c>
      <c r="B3">
        <v>44.770400000000002</v>
      </c>
      <c r="C3">
        <v>41.888500000000001</v>
      </c>
      <c r="D3">
        <v>45.715600000000002</v>
      </c>
      <c r="E3">
        <v>43.973199999999999</v>
      </c>
      <c r="F3">
        <v>50.868400000000001</v>
      </c>
      <c r="G3">
        <v>46.13</v>
      </c>
      <c r="H3">
        <v>50.868400000000001</v>
      </c>
      <c r="I3">
        <v>46.13</v>
      </c>
      <c r="J3">
        <v>50.868400000000001</v>
      </c>
      <c r="K3">
        <v>46.13</v>
      </c>
      <c r="L3">
        <v>50.868400000000001</v>
      </c>
      <c r="M3">
        <v>46.13</v>
      </c>
      <c r="N3">
        <v>50.868400000000001</v>
      </c>
      <c r="O3">
        <v>46.13</v>
      </c>
      <c r="P3">
        <v>50.868400000000001</v>
      </c>
      <c r="Q3">
        <v>46.13</v>
      </c>
    </row>
    <row r="4" spans="1:17">
      <c r="A4" s="3" t="s">
        <v>6</v>
      </c>
      <c r="B4">
        <v>44.962200000000003</v>
      </c>
      <c r="C4">
        <v>44.4788</v>
      </c>
      <c r="D4">
        <v>44.962200000000003</v>
      </c>
      <c r="E4">
        <v>44.4788</v>
      </c>
      <c r="F4">
        <v>47.4861</v>
      </c>
      <c r="G4">
        <v>44.231200000000001</v>
      </c>
      <c r="H4">
        <v>47.4861</v>
      </c>
      <c r="I4">
        <v>44.231200000000001</v>
      </c>
      <c r="J4">
        <v>47.4861</v>
      </c>
      <c r="K4">
        <v>44.231200000000001</v>
      </c>
      <c r="L4">
        <v>47.4861</v>
      </c>
      <c r="M4">
        <v>44.231200000000001</v>
      </c>
      <c r="N4">
        <v>47.4861</v>
      </c>
      <c r="O4">
        <v>44.231200000000001</v>
      </c>
      <c r="P4">
        <v>47.4861</v>
      </c>
      <c r="Q4">
        <v>44.231200000000001</v>
      </c>
    </row>
    <row r="5" spans="1:17">
      <c r="A5" s="3" t="s">
        <v>7</v>
      </c>
      <c r="B5">
        <v>44.700499999999998</v>
      </c>
      <c r="C5">
        <v>44.354999999999997</v>
      </c>
      <c r="D5">
        <v>43.514299999999999</v>
      </c>
      <c r="E5">
        <v>42.868899999999996</v>
      </c>
      <c r="F5">
        <v>47.113799999999998</v>
      </c>
      <c r="G5">
        <v>41.744100000000003</v>
      </c>
      <c r="H5">
        <v>47.113799999999998</v>
      </c>
      <c r="I5">
        <v>41.744100000000003</v>
      </c>
      <c r="J5">
        <v>47.113799999999998</v>
      </c>
      <c r="K5">
        <v>41.744100000000003</v>
      </c>
      <c r="L5">
        <v>47.113799999999998</v>
      </c>
      <c r="M5">
        <v>41.744100000000003</v>
      </c>
      <c r="N5">
        <v>47.113799999999998</v>
      </c>
      <c r="O5">
        <v>41.744100000000003</v>
      </c>
      <c r="P5">
        <v>47.113799999999998</v>
      </c>
      <c r="Q5">
        <v>41.744100000000003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9FEB-569C-4748-9478-D14636527970}">
  <dimension ref="A1:AB47"/>
  <sheetViews>
    <sheetView tabSelected="1" zoomScaleNormal="100" workbookViewId="0">
      <selection activeCell="G7" sqref="G7"/>
    </sheetView>
  </sheetViews>
  <sheetFormatPr defaultColWidth="11" defaultRowHeight="15.95"/>
  <cols>
    <col min="2" max="2" width="16" bestFit="1" customWidth="1"/>
    <col min="18" max="18" width="21.5" bestFit="1" customWidth="1"/>
    <col min="19" max="19" width="16" bestFit="1" customWidth="1"/>
  </cols>
  <sheetData>
    <row r="1" spans="1:24" ht="17.100000000000001" thickBot="1"/>
    <row r="2" spans="1:24">
      <c r="A2" s="7"/>
      <c r="B2" s="33" t="s">
        <v>25</v>
      </c>
      <c r="C2" s="34"/>
      <c r="D2" s="34"/>
      <c r="E2" s="34"/>
      <c r="F2" s="34"/>
      <c r="G2" s="34"/>
      <c r="H2" s="34"/>
      <c r="I2" s="34"/>
      <c r="J2" s="35"/>
      <c r="K2" s="8"/>
      <c r="L2" s="9"/>
      <c r="N2" s="7"/>
      <c r="O2" s="39" t="s">
        <v>26</v>
      </c>
      <c r="P2" s="40"/>
      <c r="Q2" s="40"/>
      <c r="R2" s="40"/>
      <c r="S2" s="40"/>
      <c r="T2" s="40"/>
      <c r="U2" s="40"/>
      <c r="V2" s="40"/>
      <c r="W2" s="41"/>
      <c r="X2" s="9"/>
    </row>
    <row r="3" spans="1:24" ht="17.100000000000001" thickBot="1">
      <c r="A3" s="10"/>
      <c r="B3" s="36"/>
      <c r="C3" s="37"/>
      <c r="D3" s="37"/>
      <c r="E3" s="37"/>
      <c r="F3" s="37"/>
      <c r="G3" s="37"/>
      <c r="H3" s="37"/>
      <c r="I3" s="37"/>
      <c r="J3" s="38"/>
      <c r="K3" s="11"/>
      <c r="L3" s="12"/>
      <c r="N3" s="10"/>
      <c r="O3" s="42"/>
      <c r="P3" s="43"/>
      <c r="Q3" s="43"/>
      <c r="R3" s="43"/>
      <c r="S3" s="43"/>
      <c r="T3" s="43"/>
      <c r="U3" s="43"/>
      <c r="V3" s="43"/>
      <c r="W3" s="44"/>
      <c r="X3" s="12"/>
    </row>
    <row r="4" spans="1:24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N4" s="10"/>
      <c r="O4" s="11"/>
      <c r="P4" s="11"/>
      <c r="Q4" s="11"/>
      <c r="R4" s="11"/>
      <c r="S4" s="11"/>
      <c r="T4" s="11"/>
      <c r="U4" s="11"/>
      <c r="V4" s="11"/>
      <c r="W4" s="11"/>
      <c r="X4" s="12"/>
    </row>
    <row r="5" spans="1:24">
      <c r="A5" s="10"/>
      <c r="B5" s="5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11"/>
      <c r="L5" s="12"/>
      <c r="N5" s="10"/>
      <c r="O5" s="11"/>
      <c r="Q5" s="6" t="s">
        <v>27</v>
      </c>
      <c r="R5" s="6" t="s">
        <v>28</v>
      </c>
      <c r="S5" s="6" t="s">
        <v>29</v>
      </c>
      <c r="T5" s="11"/>
      <c r="U5" s="11"/>
      <c r="V5" s="11"/>
      <c r="W5" s="11"/>
      <c r="X5" s="12"/>
    </row>
    <row r="6" spans="1:24">
      <c r="A6" s="10"/>
      <c r="B6" s="3" t="s">
        <v>4</v>
      </c>
      <c r="C6" s="11">
        <v>45.136200000000002</v>
      </c>
      <c r="D6" s="11">
        <v>43.797699999999999</v>
      </c>
      <c r="E6" s="11">
        <v>45.136200000000002</v>
      </c>
      <c r="F6" s="11">
        <v>43.797699999999999</v>
      </c>
      <c r="G6" s="11">
        <v>51.338500000000003</v>
      </c>
      <c r="H6" s="11">
        <v>48.245600000000003</v>
      </c>
      <c r="I6" s="11">
        <v>51.338500000000003</v>
      </c>
      <c r="J6" s="11">
        <v>48.245600000000003</v>
      </c>
      <c r="K6" s="11"/>
      <c r="L6" s="12"/>
      <c r="N6" s="10"/>
      <c r="O6" s="11"/>
      <c r="P6" t="s">
        <v>30</v>
      </c>
      <c r="Q6">
        <f>MIN('Models 1.1-1.8noCB'!B2:Q5)</f>
        <v>41.744100000000003</v>
      </c>
      <c r="R6" t="s">
        <v>1</v>
      </c>
      <c r="S6" t="s">
        <v>7</v>
      </c>
      <c r="T6" s="11"/>
      <c r="U6" s="11"/>
      <c r="V6" s="11"/>
      <c r="W6" s="11"/>
      <c r="X6" s="12"/>
    </row>
    <row r="7" spans="1:24">
      <c r="A7" s="10"/>
      <c r="B7" s="3" t="s">
        <v>5</v>
      </c>
      <c r="C7" s="11">
        <v>44.770400000000002</v>
      </c>
      <c r="D7" s="11">
        <v>41.888500000000001</v>
      </c>
      <c r="E7" s="11">
        <v>45.715600000000002</v>
      </c>
      <c r="F7" s="11">
        <v>43.973199999999999</v>
      </c>
      <c r="G7" s="11">
        <v>50.868400000000001</v>
      </c>
      <c r="H7" s="11">
        <v>46.13</v>
      </c>
      <c r="I7" s="11">
        <v>50.868400000000001</v>
      </c>
      <c r="J7" s="11">
        <v>46.13</v>
      </c>
      <c r="K7" s="11"/>
      <c r="L7" s="12"/>
      <c r="N7" s="10"/>
      <c r="O7" s="11"/>
      <c r="P7" t="s">
        <v>31</v>
      </c>
      <c r="Q7">
        <f>MAX('Models 1.1-1.8noCB'!B2:Q5)</f>
        <v>51.338500000000003</v>
      </c>
      <c r="R7" t="s">
        <v>32</v>
      </c>
      <c r="S7" t="s">
        <v>4</v>
      </c>
      <c r="T7" s="11"/>
      <c r="U7" s="11"/>
      <c r="V7" s="11"/>
      <c r="W7" s="11"/>
      <c r="X7" s="12"/>
    </row>
    <row r="8" spans="1:24">
      <c r="A8" s="10"/>
      <c r="B8" s="3" t="s">
        <v>6</v>
      </c>
      <c r="C8" s="11">
        <v>44.962200000000003</v>
      </c>
      <c r="D8" s="11">
        <v>44.4788</v>
      </c>
      <c r="E8" s="11">
        <v>44.962200000000003</v>
      </c>
      <c r="F8" s="11">
        <v>44.4788</v>
      </c>
      <c r="G8" s="11">
        <v>47.4861</v>
      </c>
      <c r="H8" s="11">
        <v>44.231200000000001</v>
      </c>
      <c r="I8" s="11">
        <v>47.4861</v>
      </c>
      <c r="J8" s="11">
        <v>44.231200000000001</v>
      </c>
      <c r="K8" s="11"/>
      <c r="L8" s="12"/>
      <c r="N8" s="10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>
      <c r="A9" s="10"/>
      <c r="B9" s="3" t="s">
        <v>7</v>
      </c>
      <c r="C9" s="11">
        <v>44.700499999999998</v>
      </c>
      <c r="D9" s="11">
        <v>44.354999999999997</v>
      </c>
      <c r="E9" s="11">
        <v>43.514299999999999</v>
      </c>
      <c r="F9" s="11">
        <v>42.868899999999996</v>
      </c>
      <c r="G9" s="11">
        <v>47.113799999999998</v>
      </c>
      <c r="H9" s="11">
        <v>41.744100000000003</v>
      </c>
      <c r="I9" s="11">
        <v>47.113799999999998</v>
      </c>
      <c r="J9" s="11">
        <v>41.744100000000003</v>
      </c>
      <c r="K9" s="11"/>
      <c r="L9" s="12"/>
      <c r="N9" s="10"/>
      <c r="O9" s="11"/>
      <c r="P9" s="11"/>
      <c r="Q9" s="11"/>
      <c r="R9" s="11"/>
      <c r="S9" s="11"/>
      <c r="T9" s="11"/>
      <c r="U9" s="11"/>
      <c r="V9" s="11"/>
      <c r="W9" s="11"/>
      <c r="X9" s="12"/>
    </row>
    <row r="10" spans="1:24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>
      <c r="A12" s="10"/>
      <c r="B12" s="5" t="s">
        <v>8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24</v>
      </c>
      <c r="K12" s="11"/>
      <c r="L12" s="12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2"/>
    </row>
    <row r="13" spans="1:24">
      <c r="A13" s="10"/>
      <c r="B13" s="3" t="s">
        <v>4</v>
      </c>
      <c r="C13" s="11">
        <v>51.338500000000003</v>
      </c>
      <c r="D13" s="11">
        <v>48.245600000000003</v>
      </c>
      <c r="E13" s="11">
        <v>51.338500000000003</v>
      </c>
      <c r="F13" s="11">
        <v>48.245600000000003</v>
      </c>
      <c r="G13" s="11">
        <v>51.338500000000003</v>
      </c>
      <c r="H13" s="11">
        <v>48.245600000000003</v>
      </c>
      <c r="I13" s="11">
        <v>51.338500000000003</v>
      </c>
      <c r="J13" s="11">
        <v>48.245600000000003</v>
      </c>
      <c r="K13" s="11"/>
      <c r="L13" s="12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2"/>
    </row>
    <row r="14" spans="1:24">
      <c r="A14" s="10"/>
      <c r="B14" s="3" t="s">
        <v>5</v>
      </c>
      <c r="C14" s="11">
        <v>50.868400000000001</v>
      </c>
      <c r="D14" s="11">
        <v>46.13</v>
      </c>
      <c r="E14" s="11">
        <v>50.868400000000001</v>
      </c>
      <c r="F14" s="11">
        <v>46.13</v>
      </c>
      <c r="G14" s="11">
        <v>50.868400000000001</v>
      </c>
      <c r="H14" s="11">
        <v>46.13</v>
      </c>
      <c r="I14" s="11">
        <v>50.868400000000001</v>
      </c>
      <c r="J14" s="11">
        <v>46.13</v>
      </c>
      <c r="K14" s="11"/>
      <c r="L14" s="12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2"/>
    </row>
    <row r="15" spans="1:24">
      <c r="A15" s="10"/>
      <c r="B15" s="3" t="s">
        <v>6</v>
      </c>
      <c r="C15" s="11">
        <v>47.4861</v>
      </c>
      <c r="D15" s="11">
        <v>44.231200000000001</v>
      </c>
      <c r="E15" s="11">
        <v>47.4861</v>
      </c>
      <c r="F15" s="11">
        <v>44.231200000000001</v>
      </c>
      <c r="G15" s="11">
        <v>47.4861</v>
      </c>
      <c r="H15" s="11">
        <v>44.231200000000001</v>
      </c>
      <c r="I15" s="11">
        <v>47.4861</v>
      </c>
      <c r="J15" s="11">
        <v>44.231200000000001</v>
      </c>
      <c r="K15" s="11"/>
      <c r="L15" s="12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2"/>
    </row>
    <row r="16" spans="1:24">
      <c r="A16" s="10"/>
      <c r="B16" s="3" t="s">
        <v>7</v>
      </c>
      <c r="C16" s="11">
        <v>47.113799999999998</v>
      </c>
      <c r="D16" s="11">
        <v>41.744100000000003</v>
      </c>
      <c r="E16" s="11">
        <v>47.113799999999998</v>
      </c>
      <c r="F16" s="11">
        <v>41.744100000000003</v>
      </c>
      <c r="G16" s="11">
        <v>47.113799999999998</v>
      </c>
      <c r="H16" s="11">
        <v>41.744100000000003</v>
      </c>
      <c r="I16" s="11">
        <v>47.113799999999998</v>
      </c>
      <c r="J16" s="11">
        <v>41.744100000000003</v>
      </c>
      <c r="K16" s="11"/>
      <c r="L16" s="12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1:28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1:2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2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1:28" ht="17.100000000000001" thickBo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5"/>
    </row>
    <row r="21" spans="1:28" ht="17.100000000000001" thickBot="1"/>
    <row r="22" spans="1:28" ht="15.95" customHeight="1">
      <c r="A22" s="7"/>
      <c r="B22" s="8"/>
      <c r="C22" s="8"/>
      <c r="D22" s="39" t="s">
        <v>33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8"/>
      <c r="AA22" s="8"/>
      <c r="AB22" s="9"/>
    </row>
    <row r="23" spans="1:28" ht="17.100000000000001" customHeight="1" thickBot="1">
      <c r="A23" s="10"/>
      <c r="B23" s="11"/>
      <c r="C23" s="11"/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4"/>
      <c r="Z23" s="11"/>
      <c r="AA23" s="11"/>
      <c r="AB23" s="12"/>
    </row>
    <row r="24" spans="1:28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</row>
    <row r="25" spans="1:28">
      <c r="A25" s="10"/>
      <c r="B25" s="5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  <c r="H25" s="2" t="s">
        <v>14</v>
      </c>
      <c r="I25" s="2" t="s">
        <v>15</v>
      </c>
      <c r="J25" s="2" t="s">
        <v>16</v>
      </c>
      <c r="K25" s="2" t="s">
        <v>17</v>
      </c>
      <c r="L25" s="2" t="s">
        <v>18</v>
      </c>
      <c r="M25" s="2" t="s">
        <v>19</v>
      </c>
      <c r="N25" s="2" t="s">
        <v>20</v>
      </c>
      <c r="O25" s="2" t="s">
        <v>21</v>
      </c>
      <c r="P25" s="2" t="s">
        <v>22</v>
      </c>
      <c r="Q25" s="2" t="s">
        <v>23</v>
      </c>
      <c r="R25" s="2" t="s">
        <v>24</v>
      </c>
      <c r="S25" s="16"/>
      <c r="T25" s="16"/>
      <c r="U25" s="16"/>
      <c r="V25" s="1" t="s">
        <v>0</v>
      </c>
      <c r="W25" s="2" t="s">
        <v>1</v>
      </c>
      <c r="X25" s="2" t="s">
        <v>2</v>
      </c>
      <c r="Y25" s="2" t="s">
        <v>3</v>
      </c>
      <c r="Z25" s="11"/>
      <c r="AA25" s="11"/>
      <c r="AB25" s="12"/>
    </row>
    <row r="26" spans="1:28">
      <c r="A26" s="10"/>
      <c r="B26" s="3" t="s">
        <v>4</v>
      </c>
      <c r="C26" s="11">
        <v>45.136200000000002</v>
      </c>
      <c r="D26" s="11">
        <v>43.797699999999999</v>
      </c>
      <c r="E26" s="11">
        <v>45.136200000000002</v>
      </c>
      <c r="F26" s="11">
        <v>43.797699999999999</v>
      </c>
      <c r="G26" s="11">
        <v>51.338500000000003</v>
      </c>
      <c r="H26" s="11">
        <v>48.245600000000003</v>
      </c>
      <c r="I26" s="11">
        <v>51.338500000000003</v>
      </c>
      <c r="J26" s="11">
        <v>48.245600000000003</v>
      </c>
      <c r="K26" s="11">
        <v>51.338500000000003</v>
      </c>
      <c r="L26" s="11">
        <v>48.245600000000003</v>
      </c>
      <c r="M26" s="11">
        <v>51.338500000000003</v>
      </c>
      <c r="N26" s="11">
        <v>48.245600000000003</v>
      </c>
      <c r="O26" s="11">
        <v>51.338500000000003</v>
      </c>
      <c r="P26" s="11">
        <v>48.245600000000003</v>
      </c>
      <c r="Q26" s="11">
        <v>51.338500000000003</v>
      </c>
      <c r="R26" s="11">
        <v>48.245600000000003</v>
      </c>
      <c r="S26" s="11"/>
      <c r="T26" s="11"/>
      <c r="U26" s="11"/>
      <c r="V26" s="3" t="s">
        <v>4</v>
      </c>
      <c r="W26">
        <v>42.239400000000003</v>
      </c>
      <c r="X26">
        <v>48.245600000000003</v>
      </c>
      <c r="Y26">
        <v>48.245600000000003</v>
      </c>
      <c r="Z26" s="11"/>
      <c r="AA26" s="11"/>
      <c r="AB26" s="12"/>
    </row>
    <row r="27" spans="1:28">
      <c r="A27" s="10"/>
      <c r="B27" s="3" t="s">
        <v>5</v>
      </c>
      <c r="C27" s="11">
        <v>44.770400000000002</v>
      </c>
      <c r="D27" s="11">
        <v>41.888500000000001</v>
      </c>
      <c r="E27" s="11">
        <v>45.715600000000002</v>
      </c>
      <c r="F27" s="11">
        <v>43.973199999999999</v>
      </c>
      <c r="G27" s="11">
        <v>50.868400000000001</v>
      </c>
      <c r="H27" s="11">
        <v>46.13</v>
      </c>
      <c r="I27" s="11">
        <v>50.868400000000001</v>
      </c>
      <c r="J27" s="11">
        <v>46.13</v>
      </c>
      <c r="K27" s="11">
        <v>50.868400000000001</v>
      </c>
      <c r="L27" s="11">
        <v>46.13</v>
      </c>
      <c r="M27" s="11">
        <v>50.868400000000001</v>
      </c>
      <c r="N27" s="11">
        <v>46.13</v>
      </c>
      <c r="O27" s="11">
        <v>50.868400000000001</v>
      </c>
      <c r="P27" s="11">
        <v>46.13</v>
      </c>
      <c r="Q27" s="11">
        <v>50.868400000000001</v>
      </c>
      <c r="R27" s="11">
        <v>46.13</v>
      </c>
      <c r="S27" s="11"/>
      <c r="T27" s="11"/>
      <c r="U27" s="11"/>
      <c r="V27" s="3" t="s">
        <v>5</v>
      </c>
      <c r="W27">
        <v>36.738900000000001</v>
      </c>
      <c r="X27">
        <v>46.13</v>
      </c>
      <c r="Y27">
        <v>46.13</v>
      </c>
      <c r="Z27" s="11"/>
      <c r="AA27" s="11"/>
      <c r="AB27" s="12"/>
    </row>
    <row r="28" spans="1:28">
      <c r="A28" s="10"/>
      <c r="B28" s="3" t="s">
        <v>6</v>
      </c>
      <c r="C28" s="11">
        <v>44.962200000000003</v>
      </c>
      <c r="D28" s="11">
        <v>44.4788</v>
      </c>
      <c r="E28" s="11">
        <v>44.962200000000003</v>
      </c>
      <c r="F28" s="11">
        <v>44.4788</v>
      </c>
      <c r="G28" s="11">
        <v>47.4861</v>
      </c>
      <c r="H28" s="11">
        <v>44.231200000000001</v>
      </c>
      <c r="I28" s="11">
        <v>47.4861</v>
      </c>
      <c r="J28" s="11">
        <v>44.231200000000001</v>
      </c>
      <c r="K28" s="11">
        <v>47.4861</v>
      </c>
      <c r="L28" s="11">
        <v>44.231200000000001</v>
      </c>
      <c r="M28" s="11">
        <v>47.4861</v>
      </c>
      <c r="N28" s="11">
        <v>44.231200000000001</v>
      </c>
      <c r="O28" s="11">
        <v>47.4861</v>
      </c>
      <c r="P28" s="11">
        <v>44.231200000000001</v>
      </c>
      <c r="Q28" s="11">
        <v>47.4861</v>
      </c>
      <c r="R28" s="11">
        <v>44.231200000000001</v>
      </c>
      <c r="S28" s="11"/>
      <c r="T28" s="11"/>
      <c r="U28" s="11"/>
      <c r="V28" s="3" t="s">
        <v>6</v>
      </c>
      <c r="W28">
        <v>31.919499999999999</v>
      </c>
      <c r="X28">
        <v>44.231200000000001</v>
      </c>
      <c r="Y28">
        <v>44.231200000000001</v>
      </c>
      <c r="Z28" s="11"/>
      <c r="AA28" s="11"/>
      <c r="AB28" s="12"/>
    </row>
    <row r="29" spans="1:28">
      <c r="A29" s="10"/>
      <c r="B29" s="3" t="s">
        <v>7</v>
      </c>
      <c r="C29" s="11">
        <v>44.700499999999998</v>
      </c>
      <c r="D29" s="11">
        <v>44.354999999999997</v>
      </c>
      <c r="E29" s="11">
        <v>43.514299999999999</v>
      </c>
      <c r="F29" s="11">
        <v>42.868899999999996</v>
      </c>
      <c r="G29" s="11">
        <v>47.113799999999998</v>
      </c>
      <c r="H29" s="11">
        <v>41.744100000000003</v>
      </c>
      <c r="I29" s="11">
        <v>47.113799999999998</v>
      </c>
      <c r="J29" s="11">
        <v>41.744100000000003</v>
      </c>
      <c r="K29" s="11">
        <v>47.113799999999998</v>
      </c>
      <c r="L29" s="11">
        <v>41.744100000000003</v>
      </c>
      <c r="M29" s="11">
        <v>47.113799999999998</v>
      </c>
      <c r="N29" s="11">
        <v>41.744100000000003</v>
      </c>
      <c r="O29" s="11">
        <v>47.113799999999998</v>
      </c>
      <c r="P29" s="11">
        <v>41.744100000000003</v>
      </c>
      <c r="Q29" s="11">
        <v>47.113799999999998</v>
      </c>
      <c r="R29" s="11">
        <v>41.744100000000003</v>
      </c>
      <c r="S29" s="11"/>
      <c r="T29" s="11"/>
      <c r="U29" s="11"/>
      <c r="V29" s="4" t="s">
        <v>7</v>
      </c>
      <c r="W29">
        <v>28.307500000000001</v>
      </c>
      <c r="X29">
        <v>41.744100000000003</v>
      </c>
      <c r="Y29">
        <v>41.744100000000003</v>
      </c>
      <c r="Z29" s="11"/>
      <c r="AA29" s="11"/>
      <c r="AB29" s="12"/>
    </row>
    <row r="30" spans="1:28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2"/>
    </row>
    <row r="31" spans="1:28">
      <c r="A31" s="10"/>
      <c r="B31" s="5" t="s">
        <v>8</v>
      </c>
      <c r="C31" s="2" t="s">
        <v>9</v>
      </c>
      <c r="D31" s="2" t="s">
        <v>10</v>
      </c>
      <c r="E31" s="2" t="s">
        <v>11</v>
      </c>
      <c r="F31" s="2" t="s">
        <v>12</v>
      </c>
      <c r="G31" s="2" t="s">
        <v>13</v>
      </c>
      <c r="H31" s="2" t="s">
        <v>14</v>
      </c>
      <c r="I31" s="2" t="s">
        <v>15</v>
      </c>
      <c r="J31" s="2" t="s">
        <v>16</v>
      </c>
      <c r="K31" s="2" t="s">
        <v>17</v>
      </c>
      <c r="L31" s="2" t="s">
        <v>18</v>
      </c>
      <c r="M31" s="2" t="s">
        <v>19</v>
      </c>
      <c r="N31" s="2" t="s">
        <v>20</v>
      </c>
      <c r="O31" s="2" t="s">
        <v>21</v>
      </c>
      <c r="P31" s="2" t="s">
        <v>22</v>
      </c>
      <c r="Q31" s="2" t="s">
        <v>23</v>
      </c>
      <c r="R31" s="2" t="s">
        <v>24</v>
      </c>
      <c r="S31" s="16"/>
      <c r="T31" s="16"/>
      <c r="U31" s="16"/>
      <c r="V31" s="1" t="s">
        <v>0</v>
      </c>
      <c r="W31" s="2" t="s">
        <v>1</v>
      </c>
      <c r="X31" s="2" t="s">
        <v>2</v>
      </c>
      <c r="Y31" s="2" t="s">
        <v>3</v>
      </c>
      <c r="Z31" s="11"/>
      <c r="AA31" s="11"/>
      <c r="AB31" s="12"/>
    </row>
    <row r="32" spans="1:28">
      <c r="A32" s="10"/>
      <c r="B32" s="3" t="s">
        <v>34</v>
      </c>
      <c r="C32">
        <v>44.972200000000001</v>
      </c>
      <c r="D32">
        <v>41.744100000000003</v>
      </c>
      <c r="E32">
        <v>46.197400000000002</v>
      </c>
      <c r="F32">
        <v>43.2714</v>
      </c>
      <c r="G32">
        <v>39.263399999999997</v>
      </c>
      <c r="H32">
        <v>38.482999999999997</v>
      </c>
      <c r="I32">
        <v>39.263399999999997</v>
      </c>
      <c r="J32">
        <v>38.482999999999997</v>
      </c>
      <c r="K32">
        <v>39.263399999999997</v>
      </c>
      <c r="L32">
        <v>38.482999999999997</v>
      </c>
      <c r="M32">
        <v>39.275500000000001</v>
      </c>
      <c r="N32">
        <v>38.482999999999997</v>
      </c>
      <c r="O32">
        <v>39.263399999999997</v>
      </c>
      <c r="P32">
        <v>38.482999999999997</v>
      </c>
      <c r="Q32">
        <v>39.2684</v>
      </c>
      <c r="R32">
        <v>38.482999999999997</v>
      </c>
      <c r="V32" s="3">
        <v>1</v>
      </c>
      <c r="W32">
        <v>38.637799999999999</v>
      </c>
      <c r="X32">
        <v>38.503599999999999</v>
      </c>
      <c r="Y32">
        <v>38.503599999999999</v>
      </c>
      <c r="Z32" s="11"/>
      <c r="AA32" s="11"/>
      <c r="AB32" s="12"/>
    </row>
    <row r="33" spans="1:28">
      <c r="A33" s="10"/>
      <c r="B33" s="3" t="s">
        <v>35</v>
      </c>
      <c r="C33">
        <v>44.2637</v>
      </c>
      <c r="D33">
        <v>41.723399999999998</v>
      </c>
      <c r="E33">
        <v>44.960999999999999</v>
      </c>
      <c r="F33">
        <v>43.4572</v>
      </c>
      <c r="G33">
        <v>39.624000000000002</v>
      </c>
      <c r="H33">
        <v>38.431399999999996</v>
      </c>
      <c r="I33">
        <v>39.624000000000002</v>
      </c>
      <c r="J33">
        <v>38.431399999999996</v>
      </c>
      <c r="K33">
        <v>39.624000000000002</v>
      </c>
      <c r="L33">
        <v>38.431399999999996</v>
      </c>
      <c r="M33">
        <v>39.636200000000002</v>
      </c>
      <c r="N33">
        <v>38.431399999999996</v>
      </c>
      <c r="O33">
        <v>39.624000000000002</v>
      </c>
      <c r="P33">
        <v>38.431399999999996</v>
      </c>
      <c r="Q33">
        <v>39.629100000000001</v>
      </c>
      <c r="R33">
        <v>38.431399999999996</v>
      </c>
      <c r="V33" s="3">
        <v>2</v>
      </c>
      <c r="W33">
        <v>31.589300000000001</v>
      </c>
      <c r="X33">
        <v>38.462299999999999</v>
      </c>
      <c r="Y33">
        <v>38.462299999999999</v>
      </c>
      <c r="Z33" s="11"/>
      <c r="AA33" s="11"/>
      <c r="AB33" s="12"/>
    </row>
    <row r="34" spans="1:28">
      <c r="A34" s="10"/>
      <c r="B34" s="3" t="s">
        <v>36</v>
      </c>
      <c r="C34">
        <v>45.332999999999998</v>
      </c>
      <c r="D34">
        <v>41.960799999999999</v>
      </c>
      <c r="E34">
        <v>45.734900000000003</v>
      </c>
      <c r="F34">
        <v>43.4985</v>
      </c>
      <c r="G34">
        <v>39.4955</v>
      </c>
      <c r="H34">
        <v>38.637799999999999</v>
      </c>
      <c r="I34">
        <v>39.4955</v>
      </c>
      <c r="J34">
        <v>38.637799999999999</v>
      </c>
      <c r="K34">
        <v>39.4955</v>
      </c>
      <c r="L34">
        <v>38.637799999999999</v>
      </c>
      <c r="M34">
        <v>39.512700000000002</v>
      </c>
      <c r="N34">
        <v>38.637799999999999</v>
      </c>
      <c r="O34">
        <v>39.4955</v>
      </c>
      <c r="P34">
        <v>38.637799999999999</v>
      </c>
      <c r="Q34">
        <v>39.500599999999999</v>
      </c>
      <c r="R34">
        <v>38.637799999999999</v>
      </c>
      <c r="V34" s="3">
        <v>3</v>
      </c>
      <c r="W34">
        <v>31.785299999999999</v>
      </c>
      <c r="X34">
        <v>38.6584</v>
      </c>
      <c r="Y34">
        <v>38.6584</v>
      </c>
      <c r="Z34" s="11"/>
      <c r="AA34" s="11"/>
      <c r="AB34" s="12"/>
    </row>
    <row r="35" spans="1:28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2"/>
    </row>
    <row r="36" spans="1:28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2"/>
    </row>
    <row r="37" spans="1:28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2"/>
    </row>
    <row r="38" spans="1:28">
      <c r="A38" s="10"/>
      <c r="B38" s="5" t="s">
        <v>8</v>
      </c>
      <c r="C38" s="2" t="s">
        <v>37</v>
      </c>
      <c r="D38" s="2" t="s">
        <v>38</v>
      </c>
      <c r="E38" s="2" t="s">
        <v>39</v>
      </c>
      <c r="F38" s="2" t="s">
        <v>40</v>
      </c>
      <c r="G38" s="2" t="s">
        <v>41</v>
      </c>
      <c r="H38" s="2" t="s">
        <v>42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2"/>
    </row>
    <row r="39" spans="1:28">
      <c r="A39" s="10"/>
      <c r="B39" s="19" t="s">
        <v>43</v>
      </c>
      <c r="C39">
        <v>41.150700000000001</v>
      </c>
      <c r="D39">
        <v>41.150700000000001</v>
      </c>
      <c r="E39">
        <v>87.990200000000002</v>
      </c>
      <c r="F39">
        <v>93.098600000000005</v>
      </c>
      <c r="G39">
        <v>93.421099999999996</v>
      </c>
      <c r="H39">
        <v>88.622299999999996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2"/>
    </row>
    <row r="40" spans="1:28">
      <c r="A40" s="10"/>
      <c r="B40" s="19" t="s">
        <v>44</v>
      </c>
      <c r="C40">
        <v>38.493299999999998</v>
      </c>
      <c r="D40">
        <v>38.493299999999998</v>
      </c>
      <c r="E40">
        <v>82.094899999999996</v>
      </c>
      <c r="F40">
        <v>83.384900000000002</v>
      </c>
      <c r="G40">
        <v>83.591300000000004</v>
      </c>
      <c r="H40">
        <v>80.392200000000003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2"/>
    </row>
    <row r="41" spans="1:28">
      <c r="A41" s="10"/>
      <c r="B41" s="19" t="s">
        <v>45</v>
      </c>
      <c r="C41">
        <v>37.822499999999998</v>
      </c>
      <c r="D41">
        <v>37.822499999999998</v>
      </c>
      <c r="E41">
        <v>85.706900000000005</v>
      </c>
      <c r="F41">
        <v>90.866900000000001</v>
      </c>
      <c r="G41">
        <v>90.3767</v>
      </c>
      <c r="H41">
        <v>86.313199999999995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2"/>
    </row>
    <row r="42" spans="1:28">
      <c r="A42" s="10"/>
      <c r="B42" s="19" t="s">
        <v>46</v>
      </c>
      <c r="C42">
        <v>34.5717</v>
      </c>
      <c r="D42">
        <v>34.5717</v>
      </c>
      <c r="E42">
        <v>80.082599999999999</v>
      </c>
      <c r="F42">
        <v>82.972099999999998</v>
      </c>
      <c r="G42">
        <v>81.475700000000003</v>
      </c>
      <c r="H42">
        <v>78.586200000000005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2"/>
    </row>
    <row r="43" spans="1:28">
      <c r="A43" s="10"/>
      <c r="B43" s="16" t="s">
        <v>47</v>
      </c>
      <c r="C43" s="11">
        <v>35.061900000000001</v>
      </c>
      <c r="D43" s="11">
        <v>35.061900000000001</v>
      </c>
      <c r="E43" s="11">
        <v>81.127499999999998</v>
      </c>
      <c r="F43" s="11">
        <v>85.500500000000002</v>
      </c>
      <c r="G43" s="11">
        <v>85.010300000000001</v>
      </c>
      <c r="H43" s="11">
        <v>83.307500000000005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/>
    </row>
    <row r="44" spans="1:28">
      <c r="A44" s="10"/>
      <c r="B44" s="19" t="s">
        <v>48</v>
      </c>
      <c r="C44">
        <v>34.984499999999997</v>
      </c>
      <c r="D44">
        <v>34.984499999999997</v>
      </c>
      <c r="E44">
        <v>74.148600000000002</v>
      </c>
      <c r="F44">
        <v>76.522199999999998</v>
      </c>
      <c r="G44">
        <v>77.347800000000007</v>
      </c>
      <c r="H44">
        <v>76.677000000000007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2"/>
    </row>
    <row r="45" spans="1:28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2"/>
    </row>
    <row r="46" spans="1:28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2"/>
    </row>
    <row r="47" spans="1:28" ht="17.100000000000001" thickBo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5"/>
    </row>
  </sheetData>
  <mergeCells count="3">
    <mergeCell ref="B2:J3"/>
    <mergeCell ref="O2:W3"/>
    <mergeCell ref="D22:Y23"/>
  </mergeCells>
  <conditionalFormatting sqref="C26:R2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R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W26:Y2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32:Y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H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900D-4F2D-2F4C-B46F-CBE1C5ED04B0}">
  <dimension ref="A1:AC86"/>
  <sheetViews>
    <sheetView zoomScale="80" zoomScaleNormal="80" workbookViewId="0">
      <selection activeCell="A17" sqref="A17:K18"/>
    </sheetView>
  </sheetViews>
  <sheetFormatPr defaultColWidth="11" defaultRowHeight="15.95"/>
  <cols>
    <col min="16" max="16" width="17.625" bestFit="1" customWidth="1"/>
    <col min="26" max="26" width="11.375" customWidth="1"/>
    <col min="27" max="27" width="17.625" bestFit="1" customWidth="1"/>
  </cols>
  <sheetData>
    <row r="1" spans="1:24">
      <c r="A1" s="2" t="s">
        <v>13</v>
      </c>
      <c r="B1" s="2" t="s">
        <v>15</v>
      </c>
      <c r="C1" s="2" t="s">
        <v>17</v>
      </c>
      <c r="D1" s="2" t="s">
        <v>19</v>
      </c>
      <c r="E1" s="2" t="s">
        <v>21</v>
      </c>
      <c r="F1" s="2" t="s">
        <v>23</v>
      </c>
    </row>
    <row r="5" spans="1:24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 s="53"/>
      <c r="M5" s="53"/>
      <c r="N5" t="s">
        <v>49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56</v>
      </c>
      <c r="V5" t="s">
        <v>57</v>
      </c>
      <c r="W5" t="s">
        <v>58</v>
      </c>
      <c r="X5" t="s">
        <v>59</v>
      </c>
    </row>
    <row r="6" spans="1:24">
      <c r="A6">
        <v>332.23</v>
      </c>
      <c r="B6">
        <v>512.19000000000005</v>
      </c>
      <c r="C6">
        <v>59.99</v>
      </c>
      <c r="D6">
        <v>55.37</v>
      </c>
      <c r="E6">
        <v>4.6100000000000003</v>
      </c>
      <c r="F6">
        <v>0</v>
      </c>
      <c r="G6">
        <v>0</v>
      </c>
      <c r="H6">
        <v>0</v>
      </c>
      <c r="I6">
        <v>0</v>
      </c>
      <c r="J6">
        <v>4.6100000000000003</v>
      </c>
      <c r="K6">
        <f>SUM(A6:J6)</f>
        <v>969.00000000000011</v>
      </c>
      <c r="L6" s="53"/>
      <c r="M6" s="53"/>
      <c r="N6">
        <v>124</v>
      </c>
      <c r="O6">
        <v>56</v>
      </c>
      <c r="P6">
        <v>16</v>
      </c>
      <c r="Q6">
        <v>12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f>SUM(N6:W6)</f>
        <v>210</v>
      </c>
    </row>
    <row r="7" spans="1:24">
      <c r="A7">
        <v>11.35</v>
      </c>
      <c r="B7">
        <v>641.20000000000005</v>
      </c>
      <c r="C7">
        <v>120.03</v>
      </c>
      <c r="D7">
        <v>184.63</v>
      </c>
      <c r="E7">
        <v>1.75</v>
      </c>
      <c r="F7">
        <v>0</v>
      </c>
      <c r="G7">
        <v>2.62</v>
      </c>
      <c r="H7">
        <v>0</v>
      </c>
      <c r="I7">
        <v>0.44</v>
      </c>
      <c r="J7">
        <v>6.98</v>
      </c>
      <c r="K7">
        <f t="shared" ref="K7:K15" si="0">SUM(A7:J7)</f>
        <v>969.00000000000011</v>
      </c>
      <c r="L7" s="53"/>
      <c r="M7" s="53"/>
      <c r="N7">
        <v>223</v>
      </c>
      <c r="O7">
        <v>1272</v>
      </c>
      <c r="P7">
        <v>284</v>
      </c>
      <c r="Q7">
        <v>404</v>
      </c>
      <c r="R7">
        <v>1</v>
      </c>
      <c r="S7">
        <v>4</v>
      </c>
      <c r="T7">
        <v>1</v>
      </c>
      <c r="U7">
        <v>0</v>
      </c>
      <c r="V7">
        <v>3</v>
      </c>
      <c r="W7">
        <v>28</v>
      </c>
      <c r="X7">
        <f t="shared" ref="X7:X15" si="1">SUM(N7:W7)</f>
        <v>2220</v>
      </c>
    </row>
    <row r="8" spans="1:24">
      <c r="A8">
        <v>0.86</v>
      </c>
      <c r="B8">
        <v>251.08</v>
      </c>
      <c r="C8">
        <v>478.9</v>
      </c>
      <c r="D8">
        <v>212.32</v>
      </c>
      <c r="E8">
        <v>0</v>
      </c>
      <c r="F8">
        <v>0</v>
      </c>
      <c r="G8">
        <v>9.0399999999999991</v>
      </c>
      <c r="H8">
        <v>0</v>
      </c>
      <c r="I8">
        <v>1.29</v>
      </c>
      <c r="J8">
        <v>15.5</v>
      </c>
      <c r="K8">
        <f t="shared" si="0"/>
        <v>968.99</v>
      </c>
      <c r="L8" s="53"/>
      <c r="M8" s="53"/>
      <c r="N8">
        <v>70</v>
      </c>
      <c r="O8">
        <v>532</v>
      </c>
      <c r="P8">
        <v>1118</v>
      </c>
      <c r="Q8">
        <v>488</v>
      </c>
      <c r="R8">
        <v>0</v>
      </c>
      <c r="S8">
        <v>9</v>
      </c>
      <c r="T8">
        <v>4</v>
      </c>
      <c r="U8">
        <v>6</v>
      </c>
      <c r="V8">
        <v>5</v>
      </c>
      <c r="W8">
        <v>18</v>
      </c>
      <c r="X8">
        <f t="shared" si="1"/>
        <v>2250</v>
      </c>
    </row>
    <row r="9" spans="1:24">
      <c r="A9">
        <v>0</v>
      </c>
      <c r="B9">
        <v>88.65</v>
      </c>
      <c r="C9">
        <v>81.78</v>
      </c>
      <c r="D9">
        <v>782.07</v>
      </c>
      <c r="E9">
        <v>0.69</v>
      </c>
      <c r="F9">
        <v>0.69</v>
      </c>
      <c r="G9">
        <v>8.93</v>
      </c>
      <c r="H9">
        <v>0</v>
      </c>
      <c r="I9">
        <v>0</v>
      </c>
      <c r="J9">
        <v>6.19</v>
      </c>
      <c r="K9">
        <f t="shared" si="0"/>
        <v>969.00000000000011</v>
      </c>
      <c r="L9" s="53"/>
      <c r="M9" s="53"/>
      <c r="N9">
        <v>15</v>
      </c>
      <c r="O9">
        <v>112</v>
      </c>
      <c r="P9">
        <v>139</v>
      </c>
      <c r="Q9">
        <v>1126</v>
      </c>
      <c r="R9">
        <v>1</v>
      </c>
      <c r="S9">
        <v>2</v>
      </c>
      <c r="T9">
        <v>3</v>
      </c>
      <c r="U9">
        <v>1</v>
      </c>
      <c r="V9">
        <v>0</v>
      </c>
      <c r="W9">
        <v>11</v>
      </c>
      <c r="X9">
        <f t="shared" si="1"/>
        <v>1410</v>
      </c>
    </row>
    <row r="10" spans="1:24">
      <c r="A10">
        <v>7.74</v>
      </c>
      <c r="B10">
        <v>251.55</v>
      </c>
      <c r="C10">
        <v>159.54</v>
      </c>
      <c r="D10">
        <v>437.52</v>
      </c>
      <c r="E10">
        <v>99.84</v>
      </c>
      <c r="F10">
        <v>0</v>
      </c>
      <c r="G10">
        <v>8.32</v>
      </c>
      <c r="H10">
        <v>0</v>
      </c>
      <c r="I10">
        <v>0</v>
      </c>
      <c r="J10">
        <v>4.8899999999999997</v>
      </c>
      <c r="K10">
        <f t="shared" si="0"/>
        <v>969.40000000000009</v>
      </c>
      <c r="L10" s="53"/>
      <c r="M10" s="53"/>
      <c r="N10">
        <v>76</v>
      </c>
      <c r="O10">
        <v>474</v>
      </c>
      <c r="P10">
        <v>329</v>
      </c>
      <c r="Q10">
        <v>880</v>
      </c>
      <c r="R10">
        <v>201</v>
      </c>
      <c r="S10">
        <v>5</v>
      </c>
      <c r="T10">
        <v>0</v>
      </c>
      <c r="U10">
        <v>9</v>
      </c>
      <c r="V10">
        <v>2</v>
      </c>
      <c r="W10">
        <v>4</v>
      </c>
      <c r="X10">
        <f t="shared" si="1"/>
        <v>1980</v>
      </c>
    </row>
    <row r="11" spans="1:24">
      <c r="A11">
        <v>0</v>
      </c>
      <c r="B11">
        <v>59.99</v>
      </c>
      <c r="C11">
        <v>143.04</v>
      </c>
      <c r="D11">
        <v>32.299999999999997</v>
      </c>
      <c r="E11">
        <v>4.6100000000000003</v>
      </c>
      <c r="F11">
        <v>304.54000000000002</v>
      </c>
      <c r="G11">
        <v>27.69</v>
      </c>
      <c r="H11">
        <v>4.6100000000000003</v>
      </c>
      <c r="I11">
        <v>156.88999999999999</v>
      </c>
      <c r="J11">
        <v>235.83</v>
      </c>
      <c r="K11">
        <f t="shared" si="0"/>
        <v>969.50000000000011</v>
      </c>
      <c r="L11" s="53"/>
      <c r="M11" s="53"/>
      <c r="N11">
        <v>4</v>
      </c>
      <c r="O11">
        <v>4</v>
      </c>
      <c r="P11">
        <v>18</v>
      </c>
      <c r="Q11">
        <v>12</v>
      </c>
      <c r="R11">
        <v>0</v>
      </c>
      <c r="S11">
        <v>83</v>
      </c>
      <c r="T11">
        <v>3</v>
      </c>
      <c r="U11">
        <v>13</v>
      </c>
      <c r="V11">
        <v>26</v>
      </c>
      <c r="W11">
        <v>47</v>
      </c>
      <c r="X11">
        <f t="shared" si="1"/>
        <v>210</v>
      </c>
    </row>
    <row r="12" spans="1:24">
      <c r="A12">
        <v>0</v>
      </c>
      <c r="B12">
        <v>45.76</v>
      </c>
      <c r="C12">
        <v>21.53</v>
      </c>
      <c r="D12">
        <v>104.98</v>
      </c>
      <c r="E12">
        <v>5.38</v>
      </c>
      <c r="F12">
        <v>0</v>
      </c>
      <c r="G12">
        <v>656.77</v>
      </c>
      <c r="H12">
        <v>2.69</v>
      </c>
      <c r="I12">
        <v>24.23</v>
      </c>
      <c r="J12">
        <v>107.67</v>
      </c>
      <c r="K12">
        <f t="shared" si="0"/>
        <v>969.01</v>
      </c>
      <c r="L12" s="53"/>
      <c r="M12" s="53"/>
      <c r="N12">
        <v>0</v>
      </c>
      <c r="O12">
        <v>133</v>
      </c>
      <c r="P12">
        <v>6</v>
      </c>
      <c r="Q12">
        <v>135</v>
      </c>
      <c r="R12">
        <v>1</v>
      </c>
      <c r="S12">
        <v>1</v>
      </c>
      <c r="T12">
        <v>149</v>
      </c>
      <c r="U12">
        <v>2</v>
      </c>
      <c r="V12">
        <v>5</v>
      </c>
      <c r="W12">
        <v>48</v>
      </c>
      <c r="X12">
        <f t="shared" si="1"/>
        <v>480</v>
      </c>
    </row>
    <row r="13" spans="1:24">
      <c r="A13">
        <v>0</v>
      </c>
      <c r="B13">
        <v>52.49</v>
      </c>
      <c r="C13">
        <v>64.599999999999994</v>
      </c>
      <c r="D13">
        <v>60.56</v>
      </c>
      <c r="E13">
        <v>8.07</v>
      </c>
      <c r="F13">
        <v>4.04</v>
      </c>
      <c r="G13">
        <v>197.84</v>
      </c>
      <c r="H13">
        <v>367.41</v>
      </c>
      <c r="I13">
        <v>88.82</v>
      </c>
      <c r="J13">
        <v>125.16</v>
      </c>
      <c r="K13">
        <f t="shared" si="0"/>
        <v>968.9899999999999</v>
      </c>
      <c r="L13" s="53"/>
      <c r="M13" s="53"/>
      <c r="N13">
        <v>6</v>
      </c>
      <c r="O13">
        <v>1</v>
      </c>
      <c r="P13">
        <v>1</v>
      </c>
      <c r="Q13">
        <v>39</v>
      </c>
      <c r="R13">
        <v>0</v>
      </c>
      <c r="S13">
        <v>4</v>
      </c>
      <c r="T13">
        <v>35</v>
      </c>
      <c r="U13">
        <v>114</v>
      </c>
      <c r="V13">
        <v>7</v>
      </c>
      <c r="W13">
        <v>33</v>
      </c>
      <c r="X13">
        <f t="shared" si="1"/>
        <v>240</v>
      </c>
    </row>
    <row r="14" spans="1:24">
      <c r="A14">
        <v>0</v>
      </c>
      <c r="B14">
        <v>52.04</v>
      </c>
      <c r="C14">
        <v>23.33</v>
      </c>
      <c r="D14">
        <v>129.19999999999999</v>
      </c>
      <c r="E14">
        <v>0</v>
      </c>
      <c r="F14">
        <v>0</v>
      </c>
      <c r="G14">
        <v>98.69</v>
      </c>
      <c r="H14">
        <v>1.99</v>
      </c>
      <c r="I14">
        <v>525.77</v>
      </c>
      <c r="J14">
        <v>138.16999999999999</v>
      </c>
      <c r="K14">
        <f t="shared" si="0"/>
        <v>969.18999999999994</v>
      </c>
      <c r="L14" s="53"/>
      <c r="M14" s="53"/>
      <c r="N14">
        <v>28</v>
      </c>
      <c r="O14">
        <v>2</v>
      </c>
      <c r="P14">
        <v>5</v>
      </c>
      <c r="Q14">
        <v>111</v>
      </c>
      <c r="R14">
        <v>1</v>
      </c>
      <c r="S14">
        <v>2</v>
      </c>
      <c r="T14">
        <v>16</v>
      </c>
      <c r="U14">
        <v>11</v>
      </c>
      <c r="V14">
        <v>269</v>
      </c>
      <c r="W14">
        <v>95</v>
      </c>
      <c r="X14">
        <f t="shared" si="1"/>
        <v>540</v>
      </c>
    </row>
    <row r="15" spans="1:24">
      <c r="A15">
        <v>0</v>
      </c>
      <c r="B15">
        <v>57.42</v>
      </c>
      <c r="C15">
        <v>25.12</v>
      </c>
      <c r="D15">
        <v>46.66</v>
      </c>
      <c r="E15">
        <v>0</v>
      </c>
      <c r="F15">
        <v>0</v>
      </c>
      <c r="G15">
        <v>32.299999999999997</v>
      </c>
      <c r="H15">
        <v>0</v>
      </c>
      <c r="I15">
        <v>21.53</v>
      </c>
      <c r="J15">
        <v>785.97</v>
      </c>
      <c r="K15">
        <f t="shared" si="0"/>
        <v>969</v>
      </c>
      <c r="L15" s="53"/>
      <c r="M15" s="53"/>
      <c r="N15">
        <v>2</v>
      </c>
      <c r="O15">
        <v>11</v>
      </c>
      <c r="P15">
        <v>10</v>
      </c>
      <c r="Q15">
        <v>19</v>
      </c>
      <c r="R15">
        <v>0</v>
      </c>
      <c r="S15">
        <v>0</v>
      </c>
      <c r="T15">
        <v>6</v>
      </c>
      <c r="U15">
        <v>0</v>
      </c>
      <c r="V15">
        <v>3</v>
      </c>
      <c r="W15">
        <v>219</v>
      </c>
      <c r="X15">
        <f t="shared" si="1"/>
        <v>270</v>
      </c>
    </row>
    <row r="16" spans="1:24">
      <c r="L16" s="53"/>
      <c r="M16" s="53"/>
    </row>
    <row r="17" spans="1:24">
      <c r="A17" s="54" t="s">
        <v>60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4" t="s">
        <v>61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ht="17.100000000000001" thickBot="1">
      <c r="A19" s="18">
        <v>0</v>
      </c>
      <c r="B19" s="18">
        <v>1</v>
      </c>
      <c r="C19" s="18">
        <v>2</v>
      </c>
      <c r="D19" s="18">
        <v>3</v>
      </c>
      <c r="E19" s="18">
        <v>4</v>
      </c>
      <c r="F19" s="18">
        <v>5</v>
      </c>
      <c r="G19" s="18">
        <v>6</v>
      </c>
      <c r="H19" s="18">
        <v>7</v>
      </c>
      <c r="I19" s="18">
        <v>8</v>
      </c>
      <c r="J19" s="18">
        <v>9</v>
      </c>
      <c r="L19" s="53"/>
      <c r="M19" s="53"/>
      <c r="N19" s="18">
        <v>0</v>
      </c>
      <c r="O19" s="18">
        <v>1</v>
      </c>
      <c r="P19" s="18">
        <v>2</v>
      </c>
      <c r="Q19" s="18">
        <v>3</v>
      </c>
      <c r="R19" s="18">
        <v>4</v>
      </c>
      <c r="S19" s="18">
        <v>5</v>
      </c>
      <c r="T19" s="18">
        <v>6</v>
      </c>
      <c r="U19" s="18">
        <v>7</v>
      </c>
      <c r="V19" s="18">
        <v>8</v>
      </c>
      <c r="W19" s="18">
        <v>9</v>
      </c>
    </row>
    <row r="20" spans="1:24" ht="17.100000000000001" thickBot="1">
      <c r="A20" s="31">
        <f>A6/$K6*100</f>
        <v>34.285861713106293</v>
      </c>
      <c r="B20" s="30">
        <f t="shared" ref="B20:J20" si="2">B6/$K6*100</f>
        <v>52.857585139318886</v>
      </c>
      <c r="C20" s="11">
        <f t="shared" si="2"/>
        <v>6.1909184726522177</v>
      </c>
      <c r="D20" s="11">
        <f t="shared" si="2"/>
        <v>5.7141382868937036</v>
      </c>
      <c r="E20" s="11">
        <f t="shared" si="2"/>
        <v>0.4757481940144479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0.4757481940144479</v>
      </c>
      <c r="K20" s="18">
        <v>0</v>
      </c>
      <c r="L20" s="53"/>
      <c r="M20" s="53"/>
      <c r="N20" s="17">
        <f>N6/$X6*100</f>
        <v>59.047619047619051</v>
      </c>
      <c r="O20" s="11">
        <f t="shared" ref="O20:W20" si="3">O6/$X6*100</f>
        <v>26.666666666666668</v>
      </c>
      <c r="P20" s="11">
        <f t="shared" si="3"/>
        <v>7.6190476190476195</v>
      </c>
      <c r="Q20" s="11">
        <f t="shared" si="3"/>
        <v>5.7142857142857144</v>
      </c>
      <c r="R20" s="11">
        <f t="shared" si="3"/>
        <v>0</v>
      </c>
      <c r="S20" s="11">
        <f t="shared" si="3"/>
        <v>0</v>
      </c>
      <c r="T20" s="11">
        <f t="shared" si="3"/>
        <v>0.47619047619047622</v>
      </c>
      <c r="U20" s="11">
        <f t="shared" si="3"/>
        <v>0</v>
      </c>
      <c r="V20" s="11">
        <f t="shared" si="3"/>
        <v>0</v>
      </c>
      <c r="W20" s="11">
        <f t="shared" si="3"/>
        <v>0.47619047619047622</v>
      </c>
      <c r="X20" s="18">
        <v>0</v>
      </c>
    </row>
    <row r="21" spans="1:24" ht="17.100000000000001" thickBot="1">
      <c r="A21" s="11">
        <f t="shared" ref="A21:J21" si="4">A7/$K7*100</f>
        <v>1.1713106295149636</v>
      </c>
      <c r="B21" s="31">
        <f t="shared" si="4"/>
        <v>66.171310629514963</v>
      </c>
      <c r="C21" s="11">
        <f t="shared" si="4"/>
        <v>12.386996904024766</v>
      </c>
      <c r="D21" s="11">
        <f t="shared" si="4"/>
        <v>19.05366357069143</v>
      </c>
      <c r="E21" s="11">
        <f t="shared" si="4"/>
        <v>0.18059855521155829</v>
      </c>
      <c r="F21" s="11">
        <f t="shared" si="4"/>
        <v>0</v>
      </c>
      <c r="G21" s="11">
        <f t="shared" si="4"/>
        <v>0.27038183694530443</v>
      </c>
      <c r="H21" s="11">
        <f t="shared" si="4"/>
        <v>0</v>
      </c>
      <c r="I21" s="11">
        <f t="shared" si="4"/>
        <v>4.5407636738906083E-2</v>
      </c>
      <c r="J21" s="11">
        <f t="shared" si="4"/>
        <v>0.72033023735810109</v>
      </c>
      <c r="K21" s="18">
        <v>1</v>
      </c>
      <c r="L21" s="53"/>
      <c r="M21" s="53"/>
      <c r="N21" s="11">
        <f t="shared" ref="N21:W21" si="5">N7/$X7*100</f>
        <v>10.045045045045045</v>
      </c>
      <c r="O21" s="17">
        <f t="shared" si="5"/>
        <v>57.297297297297298</v>
      </c>
      <c r="P21" s="11">
        <f t="shared" si="5"/>
        <v>12.792792792792792</v>
      </c>
      <c r="Q21" s="11">
        <f t="shared" si="5"/>
        <v>18.198198198198199</v>
      </c>
      <c r="R21" s="11">
        <f t="shared" si="5"/>
        <v>4.5045045045045043E-2</v>
      </c>
      <c r="S21" s="11">
        <f t="shared" si="5"/>
        <v>0.18018018018018017</v>
      </c>
      <c r="T21" s="11">
        <f t="shared" si="5"/>
        <v>4.5045045045045043E-2</v>
      </c>
      <c r="U21" s="11">
        <f t="shared" si="5"/>
        <v>0</v>
      </c>
      <c r="V21" s="11">
        <f t="shared" si="5"/>
        <v>0.13513513513513514</v>
      </c>
      <c r="W21" s="11">
        <f t="shared" si="5"/>
        <v>1.2612612612612613</v>
      </c>
      <c r="X21" s="18">
        <v>1</v>
      </c>
    </row>
    <row r="22" spans="1:24" ht="17.100000000000001" thickBot="1">
      <c r="A22" s="11">
        <f t="shared" ref="A22:J22" si="6">A8/$K8*100</f>
        <v>8.8752205905117704E-2</v>
      </c>
      <c r="B22" s="11">
        <f t="shared" si="6"/>
        <v>25.911516114717386</v>
      </c>
      <c r="C22" s="31">
        <f t="shared" si="6"/>
        <v>49.422594660419612</v>
      </c>
      <c r="D22" s="11">
        <f t="shared" si="6"/>
        <v>21.911474834621618</v>
      </c>
      <c r="E22" s="11">
        <f t="shared" si="6"/>
        <v>0</v>
      </c>
      <c r="F22" s="11">
        <f t="shared" si="6"/>
        <v>0</v>
      </c>
      <c r="G22" s="11">
        <f t="shared" si="6"/>
        <v>0.93293016439798138</v>
      </c>
      <c r="H22" s="11">
        <f t="shared" si="6"/>
        <v>0</v>
      </c>
      <c r="I22" s="11">
        <f t="shared" si="6"/>
        <v>0.13312830885767654</v>
      </c>
      <c r="J22" s="11">
        <f t="shared" si="6"/>
        <v>1.5996037110806098</v>
      </c>
      <c r="K22" s="18">
        <v>2</v>
      </c>
      <c r="L22" s="53"/>
      <c r="M22" s="53"/>
      <c r="N22" s="11">
        <f t="shared" ref="N22:W22" si="7">N8/$X8*100</f>
        <v>3.1111111111111112</v>
      </c>
      <c r="O22" s="11">
        <f t="shared" si="7"/>
        <v>23.644444444444446</v>
      </c>
      <c r="P22" s="17">
        <f t="shared" si="7"/>
        <v>49.68888888888889</v>
      </c>
      <c r="Q22" s="11">
        <f t="shared" si="7"/>
        <v>21.688888888888886</v>
      </c>
      <c r="R22" s="11">
        <f t="shared" si="7"/>
        <v>0</v>
      </c>
      <c r="S22" s="11">
        <f t="shared" si="7"/>
        <v>0.4</v>
      </c>
      <c r="T22" s="11">
        <f t="shared" si="7"/>
        <v>0.17777777777777778</v>
      </c>
      <c r="U22" s="11">
        <f t="shared" si="7"/>
        <v>0.26666666666666666</v>
      </c>
      <c r="V22" s="11">
        <f t="shared" si="7"/>
        <v>0.22222222222222221</v>
      </c>
      <c r="W22" s="11">
        <f t="shared" si="7"/>
        <v>0.8</v>
      </c>
      <c r="X22" s="18">
        <v>2</v>
      </c>
    </row>
    <row r="23" spans="1:24" ht="17.100000000000001" thickBot="1">
      <c r="A23" s="11">
        <f t="shared" ref="A23:J23" si="8">A9/$K9*100</f>
        <v>0</v>
      </c>
      <c r="B23" s="11">
        <f t="shared" si="8"/>
        <v>9.148606811145509</v>
      </c>
      <c r="C23" s="11">
        <f t="shared" si="8"/>
        <v>8.4396284829721342</v>
      </c>
      <c r="D23" s="31">
        <f t="shared" si="8"/>
        <v>80.708978328173373</v>
      </c>
      <c r="E23" s="11">
        <f t="shared" si="8"/>
        <v>7.1207430340557265E-2</v>
      </c>
      <c r="F23" s="11">
        <f t="shared" si="8"/>
        <v>7.1207430340557265E-2</v>
      </c>
      <c r="G23" s="11">
        <f t="shared" si="8"/>
        <v>0.92156862745098023</v>
      </c>
      <c r="H23" s="11">
        <f t="shared" si="8"/>
        <v>0</v>
      </c>
      <c r="I23" s="11">
        <f t="shared" si="8"/>
        <v>0</v>
      </c>
      <c r="J23" s="11">
        <f t="shared" si="8"/>
        <v>0.63880288957688336</v>
      </c>
      <c r="K23" s="18">
        <v>3</v>
      </c>
      <c r="L23" s="53"/>
      <c r="M23" s="53"/>
      <c r="N23" s="11">
        <f t="shared" ref="N23:W23" si="9">N9/$X9*100</f>
        <v>1.0638297872340425</v>
      </c>
      <c r="O23" s="11">
        <f t="shared" si="9"/>
        <v>7.9432624113475185</v>
      </c>
      <c r="P23" s="11">
        <f t="shared" si="9"/>
        <v>9.8581560283687946</v>
      </c>
      <c r="Q23" s="31">
        <f t="shared" si="9"/>
        <v>79.858156028368796</v>
      </c>
      <c r="R23" s="11">
        <f t="shared" si="9"/>
        <v>7.0921985815602842E-2</v>
      </c>
      <c r="S23" s="11">
        <f t="shared" si="9"/>
        <v>0.14184397163120568</v>
      </c>
      <c r="T23" s="11">
        <f t="shared" si="9"/>
        <v>0.21276595744680851</v>
      </c>
      <c r="U23" s="11">
        <f t="shared" si="9"/>
        <v>7.0921985815602842E-2</v>
      </c>
      <c r="V23" s="11">
        <f t="shared" si="9"/>
        <v>0</v>
      </c>
      <c r="W23" s="11">
        <f t="shared" si="9"/>
        <v>0.78014184397163122</v>
      </c>
      <c r="X23" s="18">
        <v>3</v>
      </c>
    </row>
    <row r="24" spans="1:24" ht="17.100000000000001" thickBot="1">
      <c r="A24" s="11">
        <f t="shared" ref="A24:J24" si="10">A10/$K10*100</f>
        <v>0.7984320198060656</v>
      </c>
      <c r="B24" s="11">
        <f t="shared" si="10"/>
        <v>25.949040643697131</v>
      </c>
      <c r="C24" s="11">
        <f t="shared" si="10"/>
        <v>16.457602640808748</v>
      </c>
      <c r="D24" s="30">
        <f t="shared" si="10"/>
        <v>45.133072003301002</v>
      </c>
      <c r="E24" s="17">
        <f t="shared" si="10"/>
        <v>10.299154115948008</v>
      </c>
      <c r="F24" s="11">
        <f t="shared" si="10"/>
        <v>0</v>
      </c>
      <c r="G24" s="11">
        <f t="shared" si="10"/>
        <v>0.85826284299566746</v>
      </c>
      <c r="H24" s="11">
        <f t="shared" si="10"/>
        <v>0</v>
      </c>
      <c r="I24" s="11">
        <f t="shared" si="10"/>
        <v>0</v>
      </c>
      <c r="J24" s="11">
        <f t="shared" si="10"/>
        <v>0.5044357334433669</v>
      </c>
      <c r="K24" s="18">
        <v>4</v>
      </c>
      <c r="L24" s="53"/>
      <c r="M24" s="53"/>
      <c r="N24" s="11">
        <f t="shared" ref="N24:W24" si="11">N10/$X10*100</f>
        <v>3.8383838383838382</v>
      </c>
      <c r="O24" s="11">
        <f t="shared" si="11"/>
        <v>23.939393939393938</v>
      </c>
      <c r="P24" s="11">
        <f t="shared" si="11"/>
        <v>16.616161616161616</v>
      </c>
      <c r="Q24" s="11">
        <f t="shared" si="11"/>
        <v>44.444444444444443</v>
      </c>
      <c r="R24" s="17">
        <f t="shared" si="11"/>
        <v>10.151515151515152</v>
      </c>
      <c r="S24" s="11">
        <f t="shared" si="11"/>
        <v>0.25252525252525254</v>
      </c>
      <c r="T24" s="11">
        <f t="shared" si="11"/>
        <v>0</v>
      </c>
      <c r="U24" s="11">
        <f t="shared" si="11"/>
        <v>0.45454545454545453</v>
      </c>
      <c r="V24" s="11">
        <f t="shared" si="11"/>
        <v>0.10101010101010101</v>
      </c>
      <c r="W24" s="11">
        <f t="shared" si="11"/>
        <v>0.20202020202020202</v>
      </c>
      <c r="X24" s="18">
        <v>4</v>
      </c>
    </row>
    <row r="25" spans="1:24" ht="17.100000000000001" thickBot="1">
      <c r="A25" s="11">
        <f t="shared" ref="A25:J25" si="12">A11/$K11*100</f>
        <v>0</v>
      </c>
      <c r="B25" s="11">
        <f t="shared" si="12"/>
        <v>6.1877256317689522</v>
      </c>
      <c r="C25" s="11">
        <f t="shared" si="12"/>
        <v>14.753996905621452</v>
      </c>
      <c r="D25" s="11">
        <f t="shared" si="12"/>
        <v>3.3316142341413091</v>
      </c>
      <c r="E25" s="11">
        <f t="shared" si="12"/>
        <v>0.47550283651366682</v>
      </c>
      <c r="F25" s="31">
        <f t="shared" si="12"/>
        <v>31.412068076328005</v>
      </c>
      <c r="G25" s="11">
        <f t="shared" si="12"/>
        <v>2.8561113976276431</v>
      </c>
      <c r="H25" s="11">
        <f t="shared" si="12"/>
        <v>0.47550283651366682</v>
      </c>
      <c r="I25" s="11">
        <f t="shared" si="12"/>
        <v>16.182568334192879</v>
      </c>
      <c r="J25" s="30">
        <f t="shared" si="12"/>
        <v>24.324909747292416</v>
      </c>
      <c r="K25" s="18">
        <v>5</v>
      </c>
      <c r="L25" s="53"/>
      <c r="M25" s="53"/>
      <c r="N25" s="11">
        <f t="shared" ref="N25:W25" si="13">N11/$X11*100</f>
        <v>1.9047619047619049</v>
      </c>
      <c r="O25" s="11">
        <f t="shared" si="13"/>
        <v>1.9047619047619049</v>
      </c>
      <c r="P25" s="11">
        <f t="shared" si="13"/>
        <v>8.5714285714285712</v>
      </c>
      <c r="Q25" s="11">
        <f t="shared" si="13"/>
        <v>5.7142857142857144</v>
      </c>
      <c r="R25" s="11">
        <f t="shared" si="13"/>
        <v>0</v>
      </c>
      <c r="S25" s="17">
        <f t="shared" si="13"/>
        <v>39.523809523809526</v>
      </c>
      <c r="T25" s="11">
        <f t="shared" si="13"/>
        <v>1.4285714285714286</v>
      </c>
      <c r="U25" s="11">
        <f t="shared" si="13"/>
        <v>6.1904761904761907</v>
      </c>
      <c r="V25" s="11">
        <f t="shared" si="13"/>
        <v>12.380952380952381</v>
      </c>
      <c r="W25" s="11">
        <f t="shared" si="13"/>
        <v>22.380952380952383</v>
      </c>
      <c r="X25" s="18">
        <v>5</v>
      </c>
    </row>
    <row r="26" spans="1:24" ht="17.100000000000001" thickBot="1">
      <c r="A26" s="11">
        <f t="shared" ref="A26:J26" si="14">A12/$K12*100</f>
        <v>0</v>
      </c>
      <c r="B26" s="11">
        <f t="shared" si="14"/>
        <v>4.7223454866306849</v>
      </c>
      <c r="C26" s="11">
        <f t="shared" si="14"/>
        <v>2.2218552956109847</v>
      </c>
      <c r="D26" s="11">
        <f t="shared" si="14"/>
        <v>10.833737525928527</v>
      </c>
      <c r="E26" s="11">
        <f t="shared" si="14"/>
        <v>0.55520582862921952</v>
      </c>
      <c r="F26" s="11">
        <f t="shared" si="14"/>
        <v>0</v>
      </c>
      <c r="G26" s="31">
        <f t="shared" si="14"/>
        <v>67.777422317623135</v>
      </c>
      <c r="H26" s="11">
        <f t="shared" si="14"/>
        <v>0.27760291431460976</v>
      </c>
      <c r="I26" s="11">
        <f t="shared" si="14"/>
        <v>2.5004901910197006</v>
      </c>
      <c r="J26" s="11">
        <f t="shared" si="14"/>
        <v>11.111340440243135</v>
      </c>
      <c r="K26" s="18">
        <v>6</v>
      </c>
      <c r="L26" s="53"/>
      <c r="M26" s="53"/>
      <c r="N26" s="11">
        <f t="shared" ref="N26:W26" si="15">N12/$X12*100</f>
        <v>0</v>
      </c>
      <c r="O26" s="11">
        <f t="shared" si="15"/>
        <v>27.708333333333336</v>
      </c>
      <c r="P26" s="11">
        <f t="shared" si="15"/>
        <v>1.25</v>
      </c>
      <c r="Q26" s="11">
        <f t="shared" si="15"/>
        <v>28.125</v>
      </c>
      <c r="R26" s="11">
        <f t="shared" si="15"/>
        <v>0.20833333333333334</v>
      </c>
      <c r="S26" s="11">
        <f t="shared" si="15"/>
        <v>0.20833333333333334</v>
      </c>
      <c r="T26" s="17">
        <f t="shared" si="15"/>
        <v>31.041666666666668</v>
      </c>
      <c r="U26" s="11">
        <f t="shared" si="15"/>
        <v>0.41666666666666669</v>
      </c>
      <c r="V26" s="11">
        <f t="shared" si="15"/>
        <v>1.0416666666666665</v>
      </c>
      <c r="W26" s="11">
        <f t="shared" si="15"/>
        <v>10</v>
      </c>
      <c r="X26" s="18">
        <v>6</v>
      </c>
    </row>
    <row r="27" spans="1:24" ht="17.100000000000001" thickBot="1">
      <c r="A27" s="11">
        <f t="shared" ref="A27:J27" si="16">A13/$K13*100</f>
        <v>0</v>
      </c>
      <c r="B27" s="11">
        <f t="shared" si="16"/>
        <v>5.4169805673949165</v>
      </c>
      <c r="C27" s="11">
        <f t="shared" si="16"/>
        <v>6.6667354668262835</v>
      </c>
      <c r="D27" s="11">
        <f t="shared" si="16"/>
        <v>6.24980649955108</v>
      </c>
      <c r="E27" s="11">
        <f t="shared" si="16"/>
        <v>0.83282593215616274</v>
      </c>
      <c r="F27" s="11">
        <f t="shared" si="16"/>
        <v>0.41692896727520412</v>
      </c>
      <c r="G27" s="11">
        <f t="shared" si="16"/>
        <v>20.417135367754057</v>
      </c>
      <c r="H27" s="31">
        <f t="shared" si="16"/>
        <v>37.91679996697593</v>
      </c>
      <c r="I27" s="11">
        <f t="shared" si="16"/>
        <v>9.1662452656890174</v>
      </c>
      <c r="J27" s="11">
        <f t="shared" si="16"/>
        <v>12.916541966377363</v>
      </c>
      <c r="K27" s="18">
        <v>7</v>
      </c>
      <c r="L27" s="53"/>
      <c r="M27" s="53"/>
      <c r="N27" s="11">
        <f t="shared" ref="N27:W27" si="17">N13/$X13*100</f>
        <v>2.5</v>
      </c>
      <c r="O27" s="11">
        <f t="shared" si="17"/>
        <v>0.41666666666666669</v>
      </c>
      <c r="P27" s="11">
        <f t="shared" si="17"/>
        <v>0.41666666666666669</v>
      </c>
      <c r="Q27" s="11">
        <f t="shared" si="17"/>
        <v>16.25</v>
      </c>
      <c r="R27" s="11">
        <f t="shared" si="17"/>
        <v>0</v>
      </c>
      <c r="S27" s="11">
        <f t="shared" si="17"/>
        <v>1.6666666666666667</v>
      </c>
      <c r="T27" s="11">
        <f t="shared" si="17"/>
        <v>14.583333333333334</v>
      </c>
      <c r="U27" s="17">
        <f t="shared" si="17"/>
        <v>47.5</v>
      </c>
      <c r="V27" s="11">
        <f t="shared" si="17"/>
        <v>2.9166666666666665</v>
      </c>
      <c r="W27" s="11">
        <f t="shared" si="17"/>
        <v>13.750000000000002</v>
      </c>
      <c r="X27" s="18">
        <v>7</v>
      </c>
    </row>
    <row r="28" spans="1:24" ht="17.100000000000001" thickBot="1">
      <c r="A28" s="11">
        <f t="shared" ref="A28:J28" si="18">A14/$K14*100</f>
        <v>0</v>
      </c>
      <c r="B28" s="11">
        <f t="shared" si="18"/>
        <v>5.3694322062753441</v>
      </c>
      <c r="C28" s="11">
        <f t="shared" si="18"/>
        <v>2.4071647458186733</v>
      </c>
      <c r="D28" s="11">
        <f t="shared" si="18"/>
        <v>13.330719466771221</v>
      </c>
      <c r="E28" s="11">
        <f t="shared" si="18"/>
        <v>0</v>
      </c>
      <c r="F28" s="11">
        <f t="shared" si="18"/>
        <v>0</v>
      </c>
      <c r="G28" s="11">
        <f t="shared" si="18"/>
        <v>10.182729908480278</v>
      </c>
      <c r="H28" s="11">
        <f t="shared" si="18"/>
        <v>0.20532609705011404</v>
      </c>
      <c r="I28" s="31">
        <f t="shared" si="18"/>
        <v>54.248392987959015</v>
      </c>
      <c r="J28" s="11">
        <f t="shared" si="18"/>
        <v>14.256234587645352</v>
      </c>
      <c r="K28" s="18">
        <v>8</v>
      </c>
      <c r="L28" s="53"/>
      <c r="M28" s="53"/>
      <c r="N28" s="11">
        <f t="shared" ref="N28:W28" si="19">N14/$X14*100</f>
        <v>5.1851851851851851</v>
      </c>
      <c r="O28" s="11">
        <f t="shared" si="19"/>
        <v>0.37037037037037041</v>
      </c>
      <c r="P28" s="11">
        <f t="shared" si="19"/>
        <v>0.92592592592592582</v>
      </c>
      <c r="Q28" s="11">
        <f t="shared" si="19"/>
        <v>20.555555555555554</v>
      </c>
      <c r="R28" s="11">
        <f t="shared" si="19"/>
        <v>0.1851851851851852</v>
      </c>
      <c r="S28" s="11">
        <f t="shared" si="19"/>
        <v>0.37037037037037041</v>
      </c>
      <c r="T28" s="11">
        <f t="shared" si="19"/>
        <v>2.9629629629629632</v>
      </c>
      <c r="U28" s="11">
        <f t="shared" si="19"/>
        <v>2.0370370370370372</v>
      </c>
      <c r="V28" s="17">
        <f t="shared" si="19"/>
        <v>49.814814814814817</v>
      </c>
      <c r="W28" s="11">
        <f t="shared" si="19"/>
        <v>17.592592592592592</v>
      </c>
      <c r="X28" s="18">
        <v>8</v>
      </c>
    </row>
    <row r="29" spans="1:24" ht="17.100000000000001" thickBot="1">
      <c r="A29" s="11">
        <f t="shared" ref="A29:J29" si="20">A15/$K15*100</f>
        <v>0</v>
      </c>
      <c r="B29" s="11">
        <f t="shared" si="20"/>
        <v>5.9256965944272446</v>
      </c>
      <c r="C29" s="11">
        <f t="shared" si="20"/>
        <v>2.5923632610939116</v>
      </c>
      <c r="D29" s="11">
        <f t="shared" si="20"/>
        <v>4.8152734778121768</v>
      </c>
      <c r="E29" s="11">
        <f t="shared" si="20"/>
        <v>0</v>
      </c>
      <c r="F29" s="11">
        <f t="shared" si="20"/>
        <v>0</v>
      </c>
      <c r="G29" s="11">
        <f t="shared" si="20"/>
        <v>3.3333333333333335</v>
      </c>
      <c r="H29" s="11">
        <f t="shared" si="20"/>
        <v>0</v>
      </c>
      <c r="I29" s="11">
        <f t="shared" si="20"/>
        <v>2.2218782249742004</v>
      </c>
      <c r="J29" s="32">
        <f t="shared" si="20"/>
        <v>81.111455108359138</v>
      </c>
      <c r="K29" s="18">
        <v>9</v>
      </c>
      <c r="L29" s="53"/>
      <c r="M29" s="53"/>
      <c r="N29" s="11">
        <f t="shared" ref="N29:W29" si="21">N15/$X15*100</f>
        <v>0.74074074074074081</v>
      </c>
      <c r="O29" s="11">
        <f t="shared" si="21"/>
        <v>4.0740740740740744</v>
      </c>
      <c r="P29" s="11">
        <f t="shared" si="21"/>
        <v>3.7037037037037033</v>
      </c>
      <c r="Q29" s="11">
        <f t="shared" si="21"/>
        <v>7.0370370370370372</v>
      </c>
      <c r="R29" s="11">
        <f t="shared" si="21"/>
        <v>0</v>
      </c>
      <c r="S29" s="11">
        <f t="shared" si="21"/>
        <v>0</v>
      </c>
      <c r="T29" s="11">
        <f t="shared" si="21"/>
        <v>2.2222222222222223</v>
      </c>
      <c r="U29" s="11">
        <f t="shared" si="21"/>
        <v>0</v>
      </c>
      <c r="V29" s="11">
        <f t="shared" si="21"/>
        <v>1.1111111111111112</v>
      </c>
      <c r="W29" s="31">
        <f t="shared" si="21"/>
        <v>81.111111111111114</v>
      </c>
      <c r="X29" s="18">
        <v>9</v>
      </c>
    </row>
    <row r="30" spans="1:24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 spans="1:24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 spans="1:24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spans="1:29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r="34" spans="1:29" ht="17.100000000000001" thickBot="1">
      <c r="A34" t="s">
        <v>49</v>
      </c>
      <c r="B34" t="s">
        <v>50</v>
      </c>
      <c r="C34" t="s">
        <v>51</v>
      </c>
      <c r="D34" t="s">
        <v>52</v>
      </c>
      <c r="E34" t="s">
        <v>53</v>
      </c>
      <c r="F34" t="s">
        <v>54</v>
      </c>
      <c r="G34" t="s">
        <v>55</v>
      </c>
      <c r="H34" t="s">
        <v>56</v>
      </c>
      <c r="I34" t="s">
        <v>57</v>
      </c>
      <c r="J34" t="s">
        <v>58</v>
      </c>
      <c r="K34" t="s">
        <v>59</v>
      </c>
      <c r="L34" s="53"/>
      <c r="M34" s="53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9" ht="17.100000000000001" thickBot="1">
      <c r="A35">
        <v>160</v>
      </c>
      <c r="B35">
        <v>31</v>
      </c>
      <c r="C35">
        <v>2</v>
      </c>
      <c r="D35">
        <v>10</v>
      </c>
      <c r="E35">
        <v>0</v>
      </c>
      <c r="F35">
        <v>0</v>
      </c>
      <c r="G35">
        <v>0</v>
      </c>
      <c r="H35">
        <v>0</v>
      </c>
      <c r="I35">
        <v>1</v>
      </c>
      <c r="J35">
        <v>6</v>
      </c>
      <c r="K35">
        <f>SUM(A35:J35)</f>
        <v>210</v>
      </c>
      <c r="L35" s="53"/>
      <c r="M35" s="53"/>
      <c r="N35" s="20">
        <v>0</v>
      </c>
      <c r="O35" s="21">
        <v>1</v>
      </c>
      <c r="P35" s="21">
        <v>2</v>
      </c>
      <c r="Q35" s="21">
        <v>3</v>
      </c>
      <c r="R35" s="21">
        <v>4</v>
      </c>
      <c r="S35" s="21">
        <v>5</v>
      </c>
      <c r="T35" s="21">
        <v>6</v>
      </c>
      <c r="U35" s="21">
        <v>7</v>
      </c>
      <c r="V35" s="21">
        <v>8</v>
      </c>
      <c r="W35" s="21">
        <v>9</v>
      </c>
      <c r="X35" s="22" t="s">
        <v>59</v>
      </c>
    </row>
    <row r="36" spans="1:29">
      <c r="A36">
        <v>958</v>
      </c>
      <c r="B36">
        <v>305</v>
      </c>
      <c r="C36">
        <v>407</v>
      </c>
      <c r="D36">
        <v>290</v>
      </c>
      <c r="E36">
        <v>0</v>
      </c>
      <c r="F36">
        <v>13</v>
      </c>
      <c r="G36">
        <v>146</v>
      </c>
      <c r="H36">
        <v>2</v>
      </c>
      <c r="I36">
        <v>5</v>
      </c>
      <c r="J36">
        <v>94</v>
      </c>
      <c r="K36">
        <f t="shared" ref="K36:K44" si="22">SUM(A36:J36)</f>
        <v>2220</v>
      </c>
      <c r="L36" s="53"/>
      <c r="M36" s="53"/>
      <c r="N36">
        <v>16</v>
      </c>
      <c r="O36">
        <v>21</v>
      </c>
      <c r="P36">
        <v>2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f>SUM(N36:W36)</f>
        <v>42</v>
      </c>
    </row>
    <row r="37" spans="1:29">
      <c r="A37">
        <v>402</v>
      </c>
      <c r="B37">
        <v>344</v>
      </c>
      <c r="C37">
        <v>649</v>
      </c>
      <c r="D37">
        <v>391</v>
      </c>
      <c r="E37">
        <v>0</v>
      </c>
      <c r="F37">
        <v>12</v>
      </c>
      <c r="G37">
        <v>154</v>
      </c>
      <c r="H37">
        <v>13</v>
      </c>
      <c r="I37">
        <v>13</v>
      </c>
      <c r="J37">
        <v>272</v>
      </c>
      <c r="K37">
        <f t="shared" si="22"/>
        <v>2250</v>
      </c>
      <c r="L37" s="53"/>
      <c r="M37" s="53"/>
      <c r="N37">
        <v>0</v>
      </c>
      <c r="O37">
        <v>364</v>
      </c>
      <c r="P37">
        <v>35</v>
      </c>
      <c r="Q37">
        <v>19</v>
      </c>
      <c r="R37">
        <v>26</v>
      </c>
      <c r="S37">
        <v>0</v>
      </c>
      <c r="T37">
        <v>0</v>
      </c>
      <c r="U37">
        <v>0</v>
      </c>
      <c r="V37">
        <v>0</v>
      </c>
      <c r="W37">
        <v>0</v>
      </c>
      <c r="X37">
        <f>SUM(N37:W37)</f>
        <v>444</v>
      </c>
      <c r="AC37" s="25"/>
    </row>
    <row r="38" spans="1:29">
      <c r="A38">
        <v>104</v>
      </c>
      <c r="B38">
        <v>61</v>
      </c>
      <c r="C38">
        <v>6</v>
      </c>
      <c r="D38">
        <v>798</v>
      </c>
      <c r="E38">
        <v>0</v>
      </c>
      <c r="F38">
        <v>1</v>
      </c>
      <c r="G38">
        <v>231</v>
      </c>
      <c r="H38">
        <v>3</v>
      </c>
      <c r="I38">
        <v>27</v>
      </c>
      <c r="J38">
        <v>179</v>
      </c>
      <c r="K38">
        <f t="shared" si="22"/>
        <v>1410</v>
      </c>
      <c r="L38" s="53"/>
      <c r="M38" s="53"/>
      <c r="N38">
        <v>0</v>
      </c>
      <c r="O38">
        <v>23</v>
      </c>
      <c r="P38">
        <v>387</v>
      </c>
      <c r="Q38">
        <v>15</v>
      </c>
      <c r="R38">
        <v>25</v>
      </c>
      <c r="S38">
        <v>0</v>
      </c>
      <c r="T38">
        <v>0</v>
      </c>
      <c r="U38">
        <v>0</v>
      </c>
      <c r="V38">
        <v>0</v>
      </c>
      <c r="W38">
        <v>0</v>
      </c>
      <c r="X38">
        <f>SUM(N38:W38)</f>
        <v>450</v>
      </c>
      <c r="AC38" s="25"/>
    </row>
    <row r="39" spans="1:29" ht="15.95" customHeight="1">
      <c r="A39">
        <v>296</v>
      </c>
      <c r="B39">
        <v>193</v>
      </c>
      <c r="C39">
        <v>397</v>
      </c>
      <c r="D39">
        <v>765</v>
      </c>
      <c r="E39">
        <v>1</v>
      </c>
      <c r="F39">
        <v>17</v>
      </c>
      <c r="G39">
        <v>205</v>
      </c>
      <c r="H39">
        <v>21</v>
      </c>
      <c r="I39">
        <v>10</v>
      </c>
      <c r="J39">
        <v>75</v>
      </c>
      <c r="K39">
        <f t="shared" si="22"/>
        <v>1980</v>
      </c>
      <c r="L39" s="53"/>
      <c r="M39" s="53"/>
      <c r="N39">
        <v>0</v>
      </c>
      <c r="O39">
        <v>22</v>
      </c>
      <c r="P39">
        <v>13</v>
      </c>
      <c r="Q39">
        <v>243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f>SUM(N39:W39)</f>
        <v>282</v>
      </c>
      <c r="AC39" s="25"/>
    </row>
    <row r="40" spans="1:29" ht="15.95" customHeight="1">
      <c r="A40">
        <v>1</v>
      </c>
      <c r="B40">
        <v>1</v>
      </c>
      <c r="C40">
        <v>18</v>
      </c>
      <c r="D40">
        <v>23</v>
      </c>
      <c r="E40">
        <v>0</v>
      </c>
      <c r="F40">
        <v>66</v>
      </c>
      <c r="G40">
        <v>16</v>
      </c>
      <c r="H40">
        <v>11</v>
      </c>
      <c r="I40">
        <v>29</v>
      </c>
      <c r="J40">
        <v>45</v>
      </c>
      <c r="K40">
        <f t="shared" si="22"/>
        <v>210</v>
      </c>
      <c r="L40" s="53"/>
      <c r="M40" s="53"/>
      <c r="N40">
        <v>0</v>
      </c>
      <c r="O40">
        <v>26</v>
      </c>
      <c r="P40">
        <v>18</v>
      </c>
      <c r="Q40">
        <v>5</v>
      </c>
      <c r="R40">
        <v>347</v>
      </c>
      <c r="S40">
        <v>0</v>
      </c>
      <c r="T40">
        <v>0</v>
      </c>
      <c r="U40">
        <v>0</v>
      </c>
      <c r="V40">
        <v>0</v>
      </c>
      <c r="W40">
        <v>0</v>
      </c>
      <c r="X40">
        <f>SUM(N40:W40)</f>
        <v>396</v>
      </c>
      <c r="AC40" s="25"/>
    </row>
    <row r="41" spans="1:29">
      <c r="A41">
        <v>0</v>
      </c>
      <c r="B41">
        <v>7</v>
      </c>
      <c r="C41">
        <v>1</v>
      </c>
      <c r="D41">
        <v>45</v>
      </c>
      <c r="E41">
        <v>1</v>
      </c>
      <c r="F41">
        <v>2</v>
      </c>
      <c r="G41">
        <v>228</v>
      </c>
      <c r="H41">
        <v>7</v>
      </c>
      <c r="I41">
        <v>18</v>
      </c>
      <c r="J41">
        <v>51</v>
      </c>
      <c r="K41">
        <f t="shared" si="22"/>
        <v>360</v>
      </c>
      <c r="L41" s="53"/>
      <c r="M41" s="53"/>
      <c r="N41">
        <v>0</v>
      </c>
      <c r="O41">
        <v>2</v>
      </c>
      <c r="P41">
        <v>0</v>
      </c>
      <c r="Q41">
        <v>0</v>
      </c>
      <c r="R41">
        <v>3</v>
      </c>
      <c r="S41">
        <v>33</v>
      </c>
      <c r="T41">
        <v>0</v>
      </c>
      <c r="U41">
        <v>0</v>
      </c>
      <c r="V41">
        <v>4</v>
      </c>
      <c r="W41">
        <v>0</v>
      </c>
      <c r="X41">
        <f>SUM(N41:W41)</f>
        <v>42</v>
      </c>
      <c r="AC41" s="25"/>
    </row>
    <row r="42" spans="1:29">
      <c r="A42">
        <v>0</v>
      </c>
      <c r="B42">
        <v>9</v>
      </c>
      <c r="C42">
        <v>0</v>
      </c>
      <c r="D42">
        <v>0</v>
      </c>
      <c r="E42">
        <v>0</v>
      </c>
      <c r="F42">
        <v>43</v>
      </c>
      <c r="G42">
        <v>73</v>
      </c>
      <c r="H42">
        <v>68</v>
      </c>
      <c r="I42">
        <v>14</v>
      </c>
      <c r="J42">
        <v>33</v>
      </c>
      <c r="K42">
        <f t="shared" si="22"/>
        <v>240</v>
      </c>
      <c r="L42" s="53"/>
      <c r="M42" s="53"/>
      <c r="N42">
        <v>0</v>
      </c>
      <c r="O42">
        <v>6</v>
      </c>
      <c r="P42">
        <v>3</v>
      </c>
      <c r="Q42">
        <v>5</v>
      </c>
      <c r="R42">
        <v>0</v>
      </c>
      <c r="S42">
        <v>0</v>
      </c>
      <c r="T42">
        <v>52</v>
      </c>
      <c r="U42">
        <v>0</v>
      </c>
      <c r="V42">
        <v>5</v>
      </c>
      <c r="W42">
        <v>1</v>
      </c>
      <c r="X42">
        <f>SUM(N42:W42)</f>
        <v>72</v>
      </c>
      <c r="AC42" s="25"/>
    </row>
    <row r="43" spans="1:29">
      <c r="A43">
        <v>13</v>
      </c>
      <c r="B43">
        <v>23</v>
      </c>
      <c r="C43">
        <v>28</v>
      </c>
      <c r="D43">
        <v>16</v>
      </c>
      <c r="E43">
        <v>1</v>
      </c>
      <c r="F43">
        <v>8</v>
      </c>
      <c r="G43">
        <v>100</v>
      </c>
      <c r="H43">
        <v>8</v>
      </c>
      <c r="I43">
        <v>244</v>
      </c>
      <c r="J43">
        <v>99</v>
      </c>
      <c r="K43">
        <f t="shared" si="22"/>
        <v>540</v>
      </c>
      <c r="L43" s="53"/>
      <c r="M43" s="53"/>
      <c r="N43">
        <v>0</v>
      </c>
      <c r="O43">
        <v>3</v>
      </c>
      <c r="P43">
        <v>1</v>
      </c>
      <c r="Q43">
        <v>1</v>
      </c>
      <c r="R43">
        <v>0</v>
      </c>
      <c r="S43">
        <v>0</v>
      </c>
      <c r="T43">
        <v>2</v>
      </c>
      <c r="U43">
        <v>36</v>
      </c>
      <c r="V43">
        <v>3</v>
      </c>
      <c r="W43">
        <v>2</v>
      </c>
      <c r="X43">
        <f>SUM(N43:W43)</f>
        <v>48</v>
      </c>
      <c r="AC43" s="25"/>
    </row>
    <row r="44" spans="1:29">
      <c r="A44">
        <v>9</v>
      </c>
      <c r="B44">
        <v>0</v>
      </c>
      <c r="C44">
        <v>0</v>
      </c>
      <c r="D44">
        <v>12</v>
      </c>
      <c r="E44">
        <v>2</v>
      </c>
      <c r="F44">
        <v>2</v>
      </c>
      <c r="G44">
        <v>15</v>
      </c>
      <c r="H44">
        <v>0</v>
      </c>
      <c r="I44">
        <v>6</v>
      </c>
      <c r="J44">
        <v>224</v>
      </c>
      <c r="K44">
        <f t="shared" si="22"/>
        <v>270</v>
      </c>
      <c r="L44" s="53"/>
      <c r="M44" s="53"/>
      <c r="N44">
        <v>0</v>
      </c>
      <c r="O44">
        <v>0</v>
      </c>
      <c r="P44">
        <v>2</v>
      </c>
      <c r="Q44">
        <v>1</v>
      </c>
      <c r="R44">
        <v>1</v>
      </c>
      <c r="S44">
        <v>0</v>
      </c>
      <c r="T44">
        <v>4</v>
      </c>
      <c r="U44">
        <v>0</v>
      </c>
      <c r="V44">
        <v>95</v>
      </c>
      <c r="W44">
        <v>5</v>
      </c>
      <c r="X44">
        <f>SUM(N44:W44)</f>
        <v>108</v>
      </c>
      <c r="AC44" s="25"/>
    </row>
    <row r="45" spans="1:29">
      <c r="L45" s="53"/>
      <c r="M45" s="53"/>
      <c r="N45">
        <v>0</v>
      </c>
      <c r="O45">
        <v>2</v>
      </c>
      <c r="P45">
        <v>2</v>
      </c>
      <c r="Q45">
        <v>0</v>
      </c>
      <c r="R45">
        <v>0</v>
      </c>
      <c r="S45">
        <v>0</v>
      </c>
      <c r="T45">
        <v>2</v>
      </c>
      <c r="U45">
        <v>0</v>
      </c>
      <c r="V45">
        <v>1</v>
      </c>
      <c r="W45">
        <v>47</v>
      </c>
      <c r="X45">
        <f>SUM(N45:W45)</f>
        <v>54</v>
      </c>
      <c r="AC45" s="25"/>
    </row>
    <row r="46" spans="1:29" ht="15.95" customHeight="1" thickBot="1">
      <c r="A46" s="54" t="s">
        <v>62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3"/>
      <c r="M46" s="53"/>
      <c r="AC46" s="25"/>
    </row>
    <row r="47" spans="1:29" ht="15.95" customHeight="1" thickBo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3"/>
      <c r="M47" s="53"/>
      <c r="N47" s="45" t="s">
        <v>63</v>
      </c>
      <c r="O47" s="46"/>
      <c r="P47" s="46"/>
      <c r="Q47" s="46"/>
      <c r="R47" s="46"/>
      <c r="S47" s="46"/>
      <c r="T47" s="46"/>
      <c r="U47" s="46"/>
      <c r="V47" s="46"/>
      <c r="W47" s="46"/>
      <c r="X47" s="47"/>
      <c r="AC47" s="25"/>
    </row>
    <row r="48" spans="1:29" ht="17.100000000000001" thickBot="1">
      <c r="A48" s="18">
        <v>0</v>
      </c>
      <c r="B48" s="18">
        <v>1</v>
      </c>
      <c r="C48" s="18">
        <v>2</v>
      </c>
      <c r="D48" s="18">
        <v>3</v>
      </c>
      <c r="E48" s="18">
        <v>4</v>
      </c>
      <c r="F48" s="18">
        <v>5</v>
      </c>
      <c r="G48" s="18">
        <v>6</v>
      </c>
      <c r="H48" s="18">
        <v>7</v>
      </c>
      <c r="I48" s="18">
        <v>8</v>
      </c>
      <c r="J48" s="18">
        <v>9</v>
      </c>
      <c r="L48" s="53"/>
      <c r="M48" s="53"/>
      <c r="N48" s="48"/>
      <c r="O48" s="49"/>
      <c r="P48" s="49"/>
      <c r="Q48" s="49"/>
      <c r="R48" s="49"/>
      <c r="S48" s="49"/>
      <c r="T48" s="49"/>
      <c r="U48" s="49"/>
      <c r="V48" s="49"/>
      <c r="W48" s="49"/>
      <c r="X48" s="50"/>
      <c r="Z48" s="51" t="s">
        <v>64</v>
      </c>
      <c r="AA48" s="52"/>
      <c r="AC48" s="25"/>
    </row>
    <row r="49" spans="1:29" ht="17.100000000000001" thickBot="1">
      <c r="A49" s="31">
        <f>A35/$K35*100</f>
        <v>76.19047619047619</v>
      </c>
      <c r="B49" s="11">
        <f t="shared" ref="B49:J49" si="23">B35/$K35*100</f>
        <v>14.761904761904763</v>
      </c>
      <c r="C49" s="11">
        <f t="shared" si="23"/>
        <v>0.95238095238095244</v>
      </c>
      <c r="D49" s="11">
        <f t="shared" si="23"/>
        <v>4.7619047619047619</v>
      </c>
      <c r="E49" s="11">
        <f t="shared" si="23"/>
        <v>0</v>
      </c>
      <c r="F49" s="11">
        <f t="shared" si="23"/>
        <v>0</v>
      </c>
      <c r="G49" s="11">
        <f t="shared" si="23"/>
        <v>0</v>
      </c>
      <c r="H49" s="11">
        <f t="shared" si="23"/>
        <v>0</v>
      </c>
      <c r="I49" s="11">
        <f t="shared" si="23"/>
        <v>0.47619047619047622</v>
      </c>
      <c r="J49" s="11">
        <f t="shared" si="23"/>
        <v>2.8571428571428572</v>
      </c>
      <c r="K49" s="18">
        <v>0</v>
      </c>
      <c r="L49" s="53"/>
      <c r="M49" s="53"/>
      <c r="N49" s="18">
        <v>0</v>
      </c>
      <c r="O49" s="18">
        <v>1</v>
      </c>
      <c r="P49" s="18">
        <v>2</v>
      </c>
      <c r="Q49" s="18">
        <v>3</v>
      </c>
      <c r="R49" s="18">
        <v>4</v>
      </c>
      <c r="S49" s="18">
        <v>5</v>
      </c>
      <c r="T49" s="18">
        <v>6</v>
      </c>
      <c r="U49" s="18">
        <v>7</v>
      </c>
      <c r="V49" s="18">
        <v>8</v>
      </c>
      <c r="W49" s="18">
        <v>9</v>
      </c>
      <c r="Z49" s="23" t="s">
        <v>65</v>
      </c>
      <c r="AA49" s="24" t="s">
        <v>66</v>
      </c>
      <c r="AC49" s="25"/>
    </row>
    <row r="50" spans="1:29" ht="17.100000000000001" thickBot="1">
      <c r="A50" s="30">
        <f t="shared" ref="A50:J50" si="24">A36/$K36*100</f>
        <v>43.153153153153148</v>
      </c>
      <c r="B50" s="17">
        <f t="shared" si="24"/>
        <v>13.738738738738739</v>
      </c>
      <c r="C50" s="11">
        <f t="shared" si="24"/>
        <v>18.333333333333332</v>
      </c>
      <c r="D50" s="11">
        <f t="shared" si="24"/>
        <v>13.063063063063062</v>
      </c>
      <c r="E50" s="11">
        <f t="shared" si="24"/>
        <v>0</v>
      </c>
      <c r="F50" s="11">
        <f t="shared" si="24"/>
        <v>0.5855855855855856</v>
      </c>
      <c r="G50" s="11">
        <f t="shared" si="24"/>
        <v>6.576576576576576</v>
      </c>
      <c r="H50" s="11">
        <f t="shared" si="24"/>
        <v>9.0090090090090086E-2</v>
      </c>
      <c r="I50" s="11">
        <f t="shared" si="24"/>
        <v>0.22522522522522523</v>
      </c>
      <c r="J50" s="11">
        <f t="shared" si="24"/>
        <v>4.2342342342342336</v>
      </c>
      <c r="K50" s="18">
        <v>1</v>
      </c>
      <c r="L50" s="53"/>
      <c r="M50" s="53"/>
      <c r="N50" s="30">
        <f>N36/$X36*100</f>
        <v>38.095238095238095</v>
      </c>
      <c r="O50" s="30">
        <f>O36/$X36*100</f>
        <v>50</v>
      </c>
      <c r="P50" s="11">
        <f>P36/$X36*100</f>
        <v>4.7619047619047619</v>
      </c>
      <c r="Q50" s="11">
        <f>Q36/$X36*100</f>
        <v>0</v>
      </c>
      <c r="R50" s="11">
        <f>R36/$X36*100</f>
        <v>7.1428571428571423</v>
      </c>
      <c r="S50" s="11">
        <f>S36/$X36*100</f>
        <v>0</v>
      </c>
      <c r="T50" s="11">
        <f>T36/$X36*100</f>
        <v>0</v>
      </c>
      <c r="U50" s="11">
        <f>U36/$X36*100</f>
        <v>0</v>
      </c>
      <c r="V50" s="11">
        <f>V36/$X36*100</f>
        <v>0</v>
      </c>
      <c r="W50" s="11">
        <f>W36/$X36*100</f>
        <v>0</v>
      </c>
      <c r="X50" s="16">
        <v>0</v>
      </c>
      <c r="Z50" s="27">
        <v>0</v>
      </c>
      <c r="AA50" s="12" t="s">
        <v>67</v>
      </c>
      <c r="AC50" s="25"/>
    </row>
    <row r="51" spans="1:29" ht="17.100000000000001" thickBot="1">
      <c r="A51" s="11">
        <f t="shared" ref="A51:J51" si="25">A37/$K37*100</f>
        <v>17.866666666666667</v>
      </c>
      <c r="B51" s="11">
        <f t="shared" si="25"/>
        <v>15.288888888888888</v>
      </c>
      <c r="C51" s="31">
        <f t="shared" si="25"/>
        <v>28.844444444444445</v>
      </c>
      <c r="D51" s="11">
        <f t="shared" si="25"/>
        <v>17.377777777777776</v>
      </c>
      <c r="E51" s="11">
        <f t="shared" si="25"/>
        <v>0</v>
      </c>
      <c r="F51" s="11">
        <f t="shared" si="25"/>
        <v>0.53333333333333333</v>
      </c>
      <c r="G51" s="11">
        <f t="shared" si="25"/>
        <v>6.844444444444445</v>
      </c>
      <c r="H51" s="11">
        <f t="shared" si="25"/>
        <v>0.57777777777777772</v>
      </c>
      <c r="I51" s="11">
        <f t="shared" si="25"/>
        <v>0.57777777777777772</v>
      </c>
      <c r="J51" s="11">
        <f t="shared" si="25"/>
        <v>12.088888888888889</v>
      </c>
      <c r="K51" s="18">
        <v>2</v>
      </c>
      <c r="L51" s="53"/>
      <c r="M51" s="53"/>
      <c r="N51" s="11">
        <f>N37/$X37*100</f>
        <v>0</v>
      </c>
      <c r="O51" s="30">
        <f>O37/$X37*100</f>
        <v>81.981981981981974</v>
      </c>
      <c r="P51" s="11">
        <f>P37/$X37*100</f>
        <v>7.8828828828828827</v>
      </c>
      <c r="Q51" s="11">
        <f>Q37/$X37*100</f>
        <v>4.2792792792792795</v>
      </c>
      <c r="R51" s="11">
        <f>R37/$X37*100</f>
        <v>5.8558558558558556</v>
      </c>
      <c r="S51" s="11">
        <f>S37/$X37*100</f>
        <v>0</v>
      </c>
      <c r="T51" s="11">
        <f>T37/$X37*100</f>
        <v>0</v>
      </c>
      <c r="U51" s="11">
        <f>U37/$X37*100</f>
        <v>0</v>
      </c>
      <c r="V51" s="11">
        <f>V37/$X37*100</f>
        <v>0</v>
      </c>
      <c r="W51" s="11">
        <f>W37/$X37*100</f>
        <v>0</v>
      </c>
      <c r="X51" s="16">
        <v>1</v>
      </c>
      <c r="Z51" s="27">
        <v>1</v>
      </c>
      <c r="AA51" s="12" t="s">
        <v>68</v>
      </c>
      <c r="AC51" s="25"/>
    </row>
    <row r="52" spans="1:29" ht="17.100000000000001" thickBot="1">
      <c r="A52" s="11">
        <f t="shared" ref="A52:J52" si="26">A38/$K38*100</f>
        <v>7.375886524822695</v>
      </c>
      <c r="B52" s="11">
        <f t="shared" si="26"/>
        <v>4.3262411347517729</v>
      </c>
      <c r="C52" s="11">
        <f t="shared" si="26"/>
        <v>0.42553191489361702</v>
      </c>
      <c r="D52" s="31">
        <f t="shared" si="26"/>
        <v>56.59574468085107</v>
      </c>
      <c r="E52" s="11">
        <f t="shared" si="26"/>
        <v>0</v>
      </c>
      <c r="F52" s="11">
        <f t="shared" si="26"/>
        <v>7.0921985815602842E-2</v>
      </c>
      <c r="G52" s="11">
        <f t="shared" si="26"/>
        <v>16.382978723404253</v>
      </c>
      <c r="H52" s="11">
        <f t="shared" si="26"/>
        <v>0.21276595744680851</v>
      </c>
      <c r="I52" s="11">
        <f t="shared" si="26"/>
        <v>1.9148936170212765</v>
      </c>
      <c r="J52" s="11">
        <f t="shared" si="26"/>
        <v>12.695035460992907</v>
      </c>
      <c r="K52" s="18">
        <v>3</v>
      </c>
      <c r="L52" s="53"/>
      <c r="M52" s="53"/>
      <c r="N52" s="11">
        <f>N38/$X38*100</f>
        <v>0</v>
      </c>
      <c r="O52" s="11">
        <f>O38/$X38*100</f>
        <v>5.1111111111111116</v>
      </c>
      <c r="P52" s="30">
        <f>P38/$X38*100</f>
        <v>86</v>
      </c>
      <c r="Q52" s="11">
        <f>Q38/$X38*100</f>
        <v>3.3333333333333335</v>
      </c>
      <c r="R52" s="11">
        <f>R38/$X38*100</f>
        <v>5.5555555555555554</v>
      </c>
      <c r="S52" s="11">
        <f>S38/$X38*100</f>
        <v>0</v>
      </c>
      <c r="T52" s="11">
        <f>T38/$X38*100</f>
        <v>0</v>
      </c>
      <c r="U52" s="11">
        <f>U38/$X38*100</f>
        <v>0</v>
      </c>
      <c r="V52" s="11">
        <f>V38/$X38*100</f>
        <v>0</v>
      </c>
      <c r="W52" s="11">
        <f>W38/$X38*100</f>
        <v>0</v>
      </c>
      <c r="X52" s="16">
        <v>2</v>
      </c>
      <c r="Z52" s="27">
        <v>2</v>
      </c>
      <c r="AA52" s="12" t="s">
        <v>69</v>
      </c>
      <c r="AB52" s="25"/>
      <c r="AC52" s="25"/>
    </row>
    <row r="53" spans="1:29" ht="17.100000000000001" thickBot="1">
      <c r="A53" s="11">
        <f t="shared" ref="A53:J53" si="27">A39/$K39*100</f>
        <v>14.949494949494948</v>
      </c>
      <c r="B53" s="11">
        <f t="shared" si="27"/>
        <v>9.7474747474747474</v>
      </c>
      <c r="C53" s="11">
        <f t="shared" si="27"/>
        <v>20.050505050505048</v>
      </c>
      <c r="D53" s="30">
        <f t="shared" si="27"/>
        <v>38.636363636363633</v>
      </c>
      <c r="E53" s="17">
        <f t="shared" si="27"/>
        <v>5.0505050505050504E-2</v>
      </c>
      <c r="F53" s="11">
        <f t="shared" si="27"/>
        <v>0.85858585858585856</v>
      </c>
      <c r="G53" s="11">
        <f t="shared" si="27"/>
        <v>10.353535353535353</v>
      </c>
      <c r="H53" s="11">
        <f t="shared" si="27"/>
        <v>1.0606060606060608</v>
      </c>
      <c r="I53" s="11">
        <f t="shared" si="27"/>
        <v>0.50505050505050508</v>
      </c>
      <c r="J53" s="11">
        <f t="shared" si="27"/>
        <v>3.7878787878787881</v>
      </c>
      <c r="K53" s="18">
        <v>4</v>
      </c>
      <c r="L53" s="53"/>
      <c r="M53" s="53"/>
      <c r="N53" s="11">
        <f>N39/$X39*100</f>
        <v>0</v>
      </c>
      <c r="O53" s="11">
        <f>O39/$X39*100</f>
        <v>7.8014184397163122</v>
      </c>
      <c r="P53" s="11">
        <f>P39/$X39*100</f>
        <v>4.6099290780141837</v>
      </c>
      <c r="Q53" s="29">
        <f>Q39/$X39*100</f>
        <v>86.170212765957444</v>
      </c>
      <c r="R53" s="11">
        <f>R39/$X39*100</f>
        <v>1.4184397163120568</v>
      </c>
      <c r="S53" s="11">
        <f>S39/$X39*100</f>
        <v>0</v>
      </c>
      <c r="T53" s="11">
        <f>T39/$X39*100</f>
        <v>0</v>
      </c>
      <c r="U53" s="11">
        <f>U39/$X39*100</f>
        <v>0</v>
      </c>
      <c r="V53" s="11">
        <f>V39/$X39*100</f>
        <v>0</v>
      </c>
      <c r="W53" s="11">
        <f>W39/$X39*100</f>
        <v>0</v>
      </c>
      <c r="X53" s="6">
        <v>3</v>
      </c>
      <c r="Z53" s="27">
        <v>3</v>
      </c>
      <c r="AA53" s="12" t="s">
        <v>70</v>
      </c>
      <c r="AB53" s="25"/>
      <c r="AC53" s="25"/>
    </row>
    <row r="54" spans="1:29" ht="17.100000000000001" thickBot="1">
      <c r="A54" s="11">
        <f t="shared" ref="A54:J54" si="28">A40/$K40*100</f>
        <v>0.47619047619047622</v>
      </c>
      <c r="B54" s="11">
        <f t="shared" si="28"/>
        <v>0.47619047619047622</v>
      </c>
      <c r="C54" s="11">
        <f t="shared" si="28"/>
        <v>8.5714285714285712</v>
      </c>
      <c r="D54" s="11">
        <f t="shared" si="28"/>
        <v>10.952380952380953</v>
      </c>
      <c r="E54" s="11">
        <f t="shared" si="28"/>
        <v>0</v>
      </c>
      <c r="F54" s="31">
        <f t="shared" si="28"/>
        <v>31.428571428571427</v>
      </c>
      <c r="G54" s="11">
        <f t="shared" si="28"/>
        <v>7.6190476190476195</v>
      </c>
      <c r="H54" s="11">
        <f t="shared" si="28"/>
        <v>5.2380952380952381</v>
      </c>
      <c r="I54" s="11">
        <f t="shared" si="28"/>
        <v>13.80952380952381</v>
      </c>
      <c r="J54" s="11">
        <f t="shared" si="28"/>
        <v>21.428571428571427</v>
      </c>
      <c r="K54" s="18">
        <v>5</v>
      </c>
      <c r="L54" s="53"/>
      <c r="M54" s="53"/>
      <c r="N54" s="11">
        <f>N40/$X40*100</f>
        <v>0</v>
      </c>
      <c r="O54" s="11">
        <f>O40/$X40*100</f>
        <v>6.5656565656565666</v>
      </c>
      <c r="P54" s="11">
        <f>P40/$X40*100</f>
        <v>4.5454545454545459</v>
      </c>
      <c r="Q54" s="11">
        <f>Q40/$X40*100</f>
        <v>1.2626262626262625</v>
      </c>
      <c r="R54" s="30">
        <f>R40/$X40*100</f>
        <v>87.62626262626263</v>
      </c>
      <c r="S54" s="11">
        <f>S40/$X40*100</f>
        <v>0</v>
      </c>
      <c r="T54" s="11">
        <f>T40/$X40*100</f>
        <v>0</v>
      </c>
      <c r="U54" s="11">
        <f>U40/$X40*100</f>
        <v>0</v>
      </c>
      <c r="V54" s="11">
        <f>V40/$X40*100</f>
        <v>0</v>
      </c>
      <c r="W54" s="11">
        <f>W40/$X40*100</f>
        <v>0</v>
      </c>
      <c r="X54" s="6">
        <v>4</v>
      </c>
      <c r="Z54" s="27">
        <v>4</v>
      </c>
      <c r="AA54" s="12" t="s">
        <v>71</v>
      </c>
    </row>
    <row r="55" spans="1:29" ht="17.100000000000001" thickBot="1">
      <c r="A55" s="11">
        <f t="shared" ref="A55:J55" si="29">A41/$K41*100</f>
        <v>0</v>
      </c>
      <c r="B55" s="11">
        <f t="shared" si="29"/>
        <v>1.9444444444444444</v>
      </c>
      <c r="C55" s="11">
        <f t="shared" si="29"/>
        <v>0.27777777777777779</v>
      </c>
      <c r="D55" s="11">
        <f t="shared" si="29"/>
        <v>12.5</v>
      </c>
      <c r="E55" s="11">
        <f t="shared" si="29"/>
        <v>0.27777777777777779</v>
      </c>
      <c r="F55" s="11">
        <f t="shared" si="29"/>
        <v>0.55555555555555558</v>
      </c>
      <c r="G55" s="31">
        <f t="shared" si="29"/>
        <v>63.333333333333329</v>
      </c>
      <c r="H55" s="11">
        <f t="shared" si="29"/>
        <v>1.9444444444444444</v>
      </c>
      <c r="I55" s="11">
        <f t="shared" si="29"/>
        <v>5</v>
      </c>
      <c r="J55" s="11">
        <f t="shared" si="29"/>
        <v>14.166666666666666</v>
      </c>
      <c r="K55" s="18">
        <v>6</v>
      </c>
      <c r="L55" s="53"/>
      <c r="M55" s="53"/>
      <c r="N55" s="11">
        <f>N41/$X41*100</f>
        <v>0</v>
      </c>
      <c r="O55" s="11">
        <f>O41/$X41*100</f>
        <v>4.7619047619047619</v>
      </c>
      <c r="P55" s="11">
        <f>P41/$X41*100</f>
        <v>0</v>
      </c>
      <c r="Q55" s="11">
        <f>Q41/$X41*100</f>
        <v>0</v>
      </c>
      <c r="R55" s="11">
        <f>R41/$X41*100</f>
        <v>7.1428571428571423</v>
      </c>
      <c r="S55" s="30">
        <f>S41/$X41*100</f>
        <v>78.571428571428569</v>
      </c>
      <c r="T55" s="11">
        <f>T41/$X41*100</f>
        <v>0</v>
      </c>
      <c r="U55" s="11">
        <f>U41/$X41*100</f>
        <v>0</v>
      </c>
      <c r="V55" s="11">
        <f>V41/$X41*100</f>
        <v>9.5238095238095237</v>
      </c>
      <c r="W55" s="11">
        <f>W41/$X41*100</f>
        <v>0</v>
      </c>
      <c r="X55" s="6">
        <v>5</v>
      </c>
      <c r="Z55" s="27">
        <v>5</v>
      </c>
      <c r="AA55" s="12" t="s">
        <v>72</v>
      </c>
    </row>
    <row r="56" spans="1:29" ht="17.100000000000001" thickBot="1">
      <c r="A56" s="11">
        <f t="shared" ref="A56:J56" si="30">A42/$K42*100</f>
        <v>0</v>
      </c>
      <c r="B56" s="11">
        <f t="shared" si="30"/>
        <v>3.75</v>
      </c>
      <c r="C56" s="11">
        <f t="shared" si="30"/>
        <v>0</v>
      </c>
      <c r="D56" s="11">
        <f t="shared" si="30"/>
        <v>0</v>
      </c>
      <c r="E56" s="11">
        <f t="shared" si="30"/>
        <v>0</v>
      </c>
      <c r="F56" s="11">
        <f t="shared" si="30"/>
        <v>17.916666666666668</v>
      </c>
      <c r="G56" s="30">
        <f t="shared" si="30"/>
        <v>30.416666666666664</v>
      </c>
      <c r="H56" s="31">
        <f t="shared" si="30"/>
        <v>28.333333333333332</v>
      </c>
      <c r="I56" s="11">
        <f t="shared" si="30"/>
        <v>5.833333333333333</v>
      </c>
      <c r="J56" s="11">
        <f t="shared" si="30"/>
        <v>13.750000000000002</v>
      </c>
      <c r="K56" s="18">
        <v>7</v>
      </c>
      <c r="L56" s="53"/>
      <c r="M56" s="53"/>
      <c r="N56" s="11">
        <f>N42/$X42*100</f>
        <v>0</v>
      </c>
      <c r="O56" s="11">
        <f>O42/$X42*100</f>
        <v>8.3333333333333321</v>
      </c>
      <c r="P56" s="11">
        <f>P42/$X42*100</f>
        <v>4.1666666666666661</v>
      </c>
      <c r="Q56" s="11">
        <f>Q42/$X42*100</f>
        <v>6.9444444444444446</v>
      </c>
      <c r="R56" s="11">
        <f>R42/$X42*100</f>
        <v>0</v>
      </c>
      <c r="S56" s="11">
        <f>S42/$X42*100</f>
        <v>0</v>
      </c>
      <c r="T56" s="30">
        <f>T42/$X42*100</f>
        <v>72.222222222222214</v>
      </c>
      <c r="U56" s="11">
        <f>U42/$X42*100</f>
        <v>0</v>
      </c>
      <c r="V56" s="11">
        <f>V42/$X42*100</f>
        <v>6.9444444444444446</v>
      </c>
      <c r="W56" s="11">
        <f>W42/$X42*100</f>
        <v>1.3888888888888888</v>
      </c>
      <c r="X56" s="6">
        <v>6</v>
      </c>
      <c r="Z56" s="27">
        <v>6</v>
      </c>
      <c r="AA56" s="12" t="s">
        <v>73</v>
      </c>
    </row>
    <row r="57" spans="1:29" ht="17.100000000000001" thickBot="1">
      <c r="A57" s="11">
        <f t="shared" ref="A57:J57" si="31">A43/$K43*100</f>
        <v>2.4074074074074074</v>
      </c>
      <c r="B57" s="11">
        <f t="shared" si="31"/>
        <v>4.2592592592592595</v>
      </c>
      <c r="C57" s="11">
        <f t="shared" si="31"/>
        <v>5.1851851851851851</v>
      </c>
      <c r="D57" s="11">
        <f t="shared" si="31"/>
        <v>2.9629629629629632</v>
      </c>
      <c r="E57" s="11">
        <f t="shared" si="31"/>
        <v>0.1851851851851852</v>
      </c>
      <c r="F57" s="11">
        <f t="shared" si="31"/>
        <v>1.4814814814814816</v>
      </c>
      <c r="G57" s="11">
        <f t="shared" si="31"/>
        <v>18.518518518518519</v>
      </c>
      <c r="H57" s="11">
        <f t="shared" si="31"/>
        <v>1.4814814814814816</v>
      </c>
      <c r="I57" s="31">
        <f t="shared" si="31"/>
        <v>45.185185185185183</v>
      </c>
      <c r="J57" s="11">
        <f t="shared" si="31"/>
        <v>18.333333333333332</v>
      </c>
      <c r="K57" s="18">
        <v>8</v>
      </c>
      <c r="L57" s="53"/>
      <c r="M57" s="53"/>
      <c r="N57" s="11">
        <f>N43/$X43*100</f>
        <v>0</v>
      </c>
      <c r="O57" s="11">
        <f>O43/$X43*100</f>
        <v>6.25</v>
      </c>
      <c r="P57" s="11">
        <f>P43/$X43*100</f>
        <v>2.083333333333333</v>
      </c>
      <c r="Q57" s="11">
        <f>Q43/$X43*100</f>
        <v>2.083333333333333</v>
      </c>
      <c r="R57" s="11">
        <f>R43/$X43*100</f>
        <v>0</v>
      </c>
      <c r="S57" s="11">
        <f>S43/$X43*100</f>
        <v>0</v>
      </c>
      <c r="T57" s="11">
        <f>T43/$X43*100</f>
        <v>4.1666666666666661</v>
      </c>
      <c r="U57" s="30">
        <f>U43/$X43*100</f>
        <v>75</v>
      </c>
      <c r="V57" s="11">
        <f>V43/$X43*100</f>
        <v>6.25</v>
      </c>
      <c r="W57" s="11">
        <f>W43/$X43*100</f>
        <v>4.1666666666666661</v>
      </c>
      <c r="X57" s="6">
        <v>7</v>
      </c>
      <c r="Z57" s="27">
        <v>7</v>
      </c>
      <c r="AA57" s="12" t="s">
        <v>74</v>
      </c>
    </row>
    <row r="58" spans="1:29" ht="17.100000000000001" thickBot="1">
      <c r="A58" s="11">
        <f t="shared" ref="A58:J58" si="32">A44/$K44*100</f>
        <v>3.3333333333333335</v>
      </c>
      <c r="B58" s="11">
        <f t="shared" si="32"/>
        <v>0</v>
      </c>
      <c r="C58" s="11">
        <f t="shared" si="32"/>
        <v>0</v>
      </c>
      <c r="D58" s="11">
        <f t="shared" si="32"/>
        <v>4.4444444444444446</v>
      </c>
      <c r="E58" s="11">
        <f t="shared" si="32"/>
        <v>0.74074074074074081</v>
      </c>
      <c r="F58" s="11">
        <f t="shared" si="32"/>
        <v>0.74074074074074081</v>
      </c>
      <c r="G58" s="11">
        <f t="shared" si="32"/>
        <v>5.5555555555555554</v>
      </c>
      <c r="H58" s="11">
        <f t="shared" si="32"/>
        <v>0</v>
      </c>
      <c r="I58" s="11">
        <f t="shared" si="32"/>
        <v>2.2222222222222223</v>
      </c>
      <c r="J58" s="31">
        <f t="shared" si="32"/>
        <v>82.962962962962962</v>
      </c>
      <c r="K58" s="18">
        <v>9</v>
      </c>
      <c r="L58" s="53"/>
      <c r="M58" s="53"/>
      <c r="N58" s="11">
        <f>N44/$X44*100</f>
        <v>0</v>
      </c>
      <c r="O58" s="11">
        <f>O44/$X44*100</f>
        <v>0</v>
      </c>
      <c r="P58" s="11">
        <f>P44/$X44*100</f>
        <v>1.8518518518518516</v>
      </c>
      <c r="Q58" s="11">
        <f>Q44/$X44*100</f>
        <v>0.92592592592592582</v>
      </c>
      <c r="R58" s="11">
        <f>R44/$X44*100</f>
        <v>0.92592592592592582</v>
      </c>
      <c r="S58" s="11">
        <f>S44/$X44*100</f>
        <v>0</v>
      </c>
      <c r="T58" s="11">
        <f>T44/$X44*100</f>
        <v>3.7037037037037033</v>
      </c>
      <c r="U58" s="11">
        <f>U44/$X44*100</f>
        <v>0</v>
      </c>
      <c r="V58" s="30">
        <f>V44/$X44*100</f>
        <v>87.962962962962962</v>
      </c>
      <c r="W58" s="11">
        <f>W44/$X44*100</f>
        <v>4.6296296296296298</v>
      </c>
      <c r="X58" s="6">
        <v>8</v>
      </c>
      <c r="Z58" s="27">
        <v>8</v>
      </c>
      <c r="AA58" s="12" t="s">
        <v>75</v>
      </c>
    </row>
    <row r="59" spans="1:29" ht="17.100000000000001" thickBot="1">
      <c r="L59" s="53"/>
      <c r="M59" s="53"/>
      <c r="N59" s="11">
        <f>N45/$X45*100</f>
        <v>0</v>
      </c>
      <c r="O59" s="11">
        <f>O45/$X45*100</f>
        <v>3.7037037037037033</v>
      </c>
      <c r="P59" s="11">
        <f>P45/$X45*100</f>
        <v>3.7037037037037033</v>
      </c>
      <c r="Q59" s="11">
        <f>Q45/$X45*100</f>
        <v>0</v>
      </c>
      <c r="R59" s="11">
        <f>R45/$X45*100</f>
        <v>0</v>
      </c>
      <c r="S59" s="11">
        <f>S45/$X45*100</f>
        <v>0</v>
      </c>
      <c r="T59" s="11">
        <f>T45/$X45*100</f>
        <v>3.7037037037037033</v>
      </c>
      <c r="U59" s="11">
        <f>U45/$X45*100</f>
        <v>0</v>
      </c>
      <c r="V59" s="11">
        <f>V45/$X45*100</f>
        <v>1.8518518518518516</v>
      </c>
      <c r="W59" s="29">
        <f>W45/$X45*100</f>
        <v>87.037037037037038</v>
      </c>
      <c r="X59" s="6">
        <v>9</v>
      </c>
      <c r="Z59" s="28">
        <v>9</v>
      </c>
      <c r="AA59" s="15" t="s">
        <v>76</v>
      </c>
    </row>
    <row r="60" spans="1:29">
      <c r="L60" s="53"/>
      <c r="M60" s="53"/>
    </row>
    <row r="62" spans="1:29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29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29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5.9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7.100000000000001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1"/>
    </row>
    <row r="77" spans="1:1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6"/>
    </row>
    <row r="78" spans="1:1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6"/>
    </row>
    <row r="79" spans="1:1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6"/>
    </row>
    <row r="80" spans="1:1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6"/>
    </row>
    <row r="81" spans="1:1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6"/>
    </row>
    <row r="82" spans="1:1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6"/>
    </row>
    <row r="83" spans="1:1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6"/>
    </row>
    <row r="84" spans="1:1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6"/>
    </row>
    <row r="85" spans="1:1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6"/>
    </row>
    <row r="86" spans="1:1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6"/>
    </row>
  </sheetData>
  <mergeCells count="8">
    <mergeCell ref="N47:X48"/>
    <mergeCell ref="Z48:AA48"/>
    <mergeCell ref="L34:M60"/>
    <mergeCell ref="A30:X33"/>
    <mergeCell ref="A17:K18"/>
    <mergeCell ref="N17:X18"/>
    <mergeCell ref="L5:M29"/>
    <mergeCell ref="A46:K47"/>
  </mergeCells>
  <conditionalFormatting sqref="A20:J20">
    <cfRule type="colorScale" priority="71">
      <colorScale>
        <cfvo type="min"/>
        <cfvo type="max"/>
        <color theme="0"/>
        <color theme="9" tint="-0.249977111117893"/>
      </colorScale>
    </cfRule>
  </conditionalFormatting>
  <conditionalFormatting sqref="A21:J21">
    <cfRule type="colorScale" priority="70">
      <colorScale>
        <cfvo type="min"/>
        <cfvo type="max"/>
        <color theme="0"/>
        <color theme="9" tint="-0.249977111117893"/>
      </colorScale>
    </cfRule>
  </conditionalFormatting>
  <conditionalFormatting sqref="A22:J22">
    <cfRule type="colorScale" priority="69">
      <colorScale>
        <cfvo type="min"/>
        <cfvo type="max"/>
        <color theme="0"/>
        <color theme="9" tint="-0.249977111117893"/>
      </colorScale>
    </cfRule>
  </conditionalFormatting>
  <conditionalFormatting sqref="A23:J23">
    <cfRule type="colorScale" priority="68">
      <colorScale>
        <cfvo type="min"/>
        <cfvo type="max"/>
        <color theme="0"/>
        <color theme="9" tint="-0.249977111117893"/>
      </colorScale>
    </cfRule>
  </conditionalFormatting>
  <conditionalFormatting sqref="A24:J24">
    <cfRule type="colorScale" priority="67">
      <colorScale>
        <cfvo type="min"/>
        <cfvo type="max"/>
        <color theme="0"/>
        <color theme="9" tint="-0.249977111117893"/>
      </colorScale>
    </cfRule>
  </conditionalFormatting>
  <conditionalFormatting sqref="A25:J25">
    <cfRule type="colorScale" priority="66">
      <colorScale>
        <cfvo type="min"/>
        <cfvo type="max"/>
        <color theme="0"/>
        <color theme="9" tint="-0.249977111117893"/>
      </colorScale>
    </cfRule>
  </conditionalFormatting>
  <conditionalFormatting sqref="A26:J26">
    <cfRule type="colorScale" priority="65">
      <colorScale>
        <cfvo type="min"/>
        <cfvo type="max"/>
        <color theme="0"/>
        <color theme="9" tint="-0.249977111117893"/>
      </colorScale>
    </cfRule>
  </conditionalFormatting>
  <conditionalFormatting sqref="A27:J27">
    <cfRule type="colorScale" priority="64">
      <colorScale>
        <cfvo type="min"/>
        <cfvo type="max"/>
        <color theme="0"/>
        <color theme="9" tint="-0.249977111117893"/>
      </colorScale>
    </cfRule>
  </conditionalFormatting>
  <conditionalFormatting sqref="A28:J28">
    <cfRule type="colorScale" priority="63">
      <colorScale>
        <cfvo type="min"/>
        <cfvo type="max"/>
        <color theme="0"/>
        <color theme="9" tint="-0.249977111117893"/>
      </colorScale>
    </cfRule>
  </conditionalFormatting>
  <conditionalFormatting sqref="B29:J29">
    <cfRule type="colorScale" priority="62">
      <colorScale>
        <cfvo type="min"/>
        <cfvo type="max"/>
        <color theme="0"/>
        <color theme="9" tint="-0.249977111117893"/>
      </colorScale>
    </cfRule>
  </conditionalFormatting>
  <conditionalFormatting sqref="N20:W29">
    <cfRule type="colorScale" priority="61">
      <colorScale>
        <cfvo type="min"/>
        <cfvo type="max"/>
        <color theme="0"/>
        <color theme="9" tint="-0.249977111117893"/>
      </colorScale>
    </cfRule>
  </conditionalFormatting>
  <conditionalFormatting sqref="A49:J49">
    <cfRule type="colorScale" priority="31">
      <colorScale>
        <cfvo type="min"/>
        <cfvo type="max"/>
        <color theme="0"/>
        <color rgb="FFF41426"/>
      </colorScale>
    </cfRule>
  </conditionalFormatting>
  <conditionalFormatting sqref="A50:J50">
    <cfRule type="colorScale" priority="30">
      <colorScale>
        <cfvo type="min"/>
        <cfvo type="max"/>
        <color theme="0"/>
        <color rgb="FFF41426"/>
      </colorScale>
    </cfRule>
  </conditionalFormatting>
  <conditionalFormatting sqref="A51:J51">
    <cfRule type="colorScale" priority="29">
      <colorScale>
        <cfvo type="min"/>
        <cfvo type="max"/>
        <color theme="0"/>
        <color rgb="FFF41426"/>
      </colorScale>
    </cfRule>
  </conditionalFormatting>
  <conditionalFormatting sqref="A52:J52">
    <cfRule type="colorScale" priority="28">
      <colorScale>
        <cfvo type="min"/>
        <cfvo type="max"/>
        <color theme="0"/>
        <color rgb="FFF41426"/>
      </colorScale>
    </cfRule>
  </conditionalFormatting>
  <conditionalFormatting sqref="A53:J53">
    <cfRule type="colorScale" priority="27">
      <colorScale>
        <cfvo type="min"/>
        <cfvo type="max"/>
        <color theme="0"/>
        <color rgb="FFF41426"/>
      </colorScale>
    </cfRule>
  </conditionalFormatting>
  <conditionalFormatting sqref="A54:J54">
    <cfRule type="colorScale" priority="26">
      <colorScale>
        <cfvo type="min"/>
        <cfvo type="max"/>
        <color theme="0"/>
        <color rgb="FFF41426"/>
      </colorScale>
    </cfRule>
  </conditionalFormatting>
  <conditionalFormatting sqref="A55:J55">
    <cfRule type="colorScale" priority="25">
      <colorScale>
        <cfvo type="min"/>
        <cfvo type="max"/>
        <color theme="0"/>
        <color rgb="FFF41426"/>
      </colorScale>
    </cfRule>
  </conditionalFormatting>
  <conditionalFormatting sqref="A56:J56">
    <cfRule type="colorScale" priority="24">
      <colorScale>
        <cfvo type="min"/>
        <cfvo type="max"/>
        <color theme="0"/>
        <color rgb="FFF41426"/>
      </colorScale>
    </cfRule>
  </conditionalFormatting>
  <conditionalFormatting sqref="A57:J57">
    <cfRule type="colorScale" priority="23">
      <colorScale>
        <cfvo type="min"/>
        <cfvo type="max"/>
        <color theme="0"/>
        <color rgb="FFF41426"/>
      </colorScale>
    </cfRule>
  </conditionalFormatting>
  <conditionalFormatting sqref="B58:J58">
    <cfRule type="colorScale" priority="22">
      <colorScale>
        <cfvo type="min"/>
        <cfvo type="max"/>
        <color theme="0"/>
        <color rgb="FFF41426"/>
      </colorScale>
    </cfRule>
  </conditionalFormatting>
  <conditionalFormatting sqref="A77:J77">
    <cfRule type="colorScale" priority="20">
      <colorScale>
        <cfvo type="min"/>
        <cfvo type="max"/>
        <color theme="0"/>
        <color theme="9" tint="-0.249977111117893"/>
      </colorScale>
    </cfRule>
  </conditionalFormatting>
  <conditionalFormatting sqref="A78:J78">
    <cfRule type="colorScale" priority="19">
      <colorScale>
        <cfvo type="min"/>
        <cfvo type="max"/>
        <color theme="0"/>
        <color theme="9" tint="-0.249977111117893"/>
      </colorScale>
    </cfRule>
  </conditionalFormatting>
  <conditionalFormatting sqref="A79:J79">
    <cfRule type="colorScale" priority="18">
      <colorScale>
        <cfvo type="min"/>
        <cfvo type="max"/>
        <color theme="0"/>
        <color theme="9" tint="-0.249977111117893"/>
      </colorScale>
    </cfRule>
  </conditionalFormatting>
  <conditionalFormatting sqref="A80:J80">
    <cfRule type="colorScale" priority="17">
      <colorScale>
        <cfvo type="min"/>
        <cfvo type="max"/>
        <color theme="0"/>
        <color theme="9" tint="-0.249977111117893"/>
      </colorScale>
    </cfRule>
  </conditionalFormatting>
  <conditionalFormatting sqref="A81:J81">
    <cfRule type="colorScale" priority="16">
      <colorScale>
        <cfvo type="min"/>
        <cfvo type="max"/>
        <color theme="0"/>
        <color theme="9" tint="-0.249977111117893"/>
      </colorScale>
    </cfRule>
  </conditionalFormatting>
  <conditionalFormatting sqref="A82:J82">
    <cfRule type="colorScale" priority="15">
      <colorScale>
        <cfvo type="min"/>
        <cfvo type="max"/>
        <color theme="0"/>
        <color theme="9" tint="-0.249977111117893"/>
      </colorScale>
    </cfRule>
  </conditionalFormatting>
  <conditionalFormatting sqref="A83:J83">
    <cfRule type="colorScale" priority="14">
      <colorScale>
        <cfvo type="min"/>
        <cfvo type="max"/>
        <color theme="0"/>
        <color theme="9" tint="-0.249977111117893"/>
      </colorScale>
    </cfRule>
  </conditionalFormatting>
  <conditionalFormatting sqref="A84:J84">
    <cfRule type="colorScale" priority="13">
      <colorScale>
        <cfvo type="min"/>
        <cfvo type="max"/>
        <color theme="0"/>
        <color theme="9" tint="-0.249977111117893"/>
      </colorScale>
    </cfRule>
  </conditionalFormatting>
  <conditionalFormatting sqref="A85:J85">
    <cfRule type="colorScale" priority="12">
      <colorScale>
        <cfvo type="min"/>
        <cfvo type="max"/>
        <color theme="0"/>
        <color theme="9" tint="-0.249977111117893"/>
      </colorScale>
    </cfRule>
  </conditionalFormatting>
  <conditionalFormatting sqref="B86:J86">
    <cfRule type="colorScale" priority="11">
      <colorScale>
        <cfvo type="min"/>
        <cfvo type="max"/>
        <color theme="0"/>
        <color theme="9" tint="-0.249977111117893"/>
      </colorScale>
    </cfRule>
  </conditionalFormatting>
  <conditionalFormatting sqref="N50:W59">
    <cfRule type="colorScale" priority="10">
      <colorScale>
        <cfvo type="min"/>
        <cfvo type="max"/>
        <color theme="0"/>
        <color theme="9" tint="-0.24997711111789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8" ma:contentTypeDescription="Create a new document." ma:contentTypeScope="" ma:versionID="11918d70d8d3065df309ac5ae35a2eb5">
  <xsd:schema xmlns:xsd="http://www.w3.org/2001/XMLSchema" xmlns:xs="http://www.w3.org/2001/XMLSchema" xmlns:p="http://schemas.microsoft.com/office/2006/metadata/properties" xmlns:ns2="804e8fd3-6c94-4aaf-a7fe-71d4db2b51fb" targetNamespace="http://schemas.microsoft.com/office/2006/metadata/properties" ma:root="true" ma:fieldsID="9c96ab15c9dc4b0dd846d063ccd56cba" ns2:_="">
    <xsd:import namespace="804e8fd3-6c94-4aaf-a7fe-71d4db2b5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9FD9F-88C9-47F3-8259-D47C7DCF2A3C}"/>
</file>

<file path=customXml/itemProps2.xml><?xml version="1.0" encoding="utf-8"?>
<ds:datastoreItem xmlns:ds="http://schemas.openxmlformats.org/officeDocument/2006/customXml" ds:itemID="{9E2FC8D0-9C67-4C1E-BDA2-789BCCA3D6D7}"/>
</file>

<file path=customXml/itemProps3.xml><?xml version="1.0" encoding="utf-8"?>
<ds:datastoreItem xmlns:ds="http://schemas.openxmlformats.org/officeDocument/2006/customXml" ds:itemID="{60E4595E-789E-4005-8EF3-7A9B83AB0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Stone, Robert W</dc:creator>
  <cp:keywords/>
  <dc:description/>
  <cp:lastModifiedBy>Stone, Rob</cp:lastModifiedBy>
  <cp:revision/>
  <dcterms:created xsi:type="dcterms:W3CDTF">2020-11-01T15:22:57Z</dcterms:created>
  <dcterms:modified xsi:type="dcterms:W3CDTF">2020-11-02T22:06:39Z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