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วิเคราะห์งบการเงิน PTG\"/>
    </mc:Choice>
  </mc:AlternateContent>
  <bookViews>
    <workbookView xWindow="360" yWindow="80" windowWidth="14360" windowHeight="4700" firstSheet="2" activeTab="3"/>
  </bookViews>
  <sheets>
    <sheet name="งบแสดงฐานนะทางการเงิน" sheetId="1" r:id="rId1"/>
    <sheet name="งบกำไรขาดทุนเบ็ดเสร็จ" sheetId="2" r:id="rId2"/>
    <sheet name="งบกระแสเงินสด" sheetId="3" r:id="rId3"/>
    <sheet name="แนวโน้มกิจการ" sheetId="4" r:id="rId4"/>
    <sheet name="23จุดตรวจสอบงบการเงิน" sheetId="5" r:id="rId5"/>
    <sheet name="swot@five force model" sheetId="6" r:id="rId6"/>
    <sheet name="วงจรเงินสด" sheetId="7" r:id="rId7"/>
  </sheets>
  <calcPr calcId="162913"/>
</workbook>
</file>

<file path=xl/calcChain.xml><?xml version="1.0" encoding="utf-8"?>
<calcChain xmlns="http://schemas.openxmlformats.org/spreadsheetml/2006/main">
  <c r="I3" i="7" l="1"/>
  <c r="H3" i="7"/>
  <c r="G57" i="3"/>
  <c r="G81" i="2"/>
  <c r="G80" i="2"/>
  <c r="G13" i="3"/>
  <c r="F57" i="3"/>
  <c r="E57" i="3"/>
  <c r="D57" i="3"/>
  <c r="C57" i="3"/>
  <c r="B57" i="3"/>
  <c r="F80" i="2"/>
  <c r="G79" i="2"/>
  <c r="G78" i="2"/>
  <c r="D52" i="1"/>
  <c r="E52" i="1"/>
  <c r="F52" i="1"/>
  <c r="G52" i="1"/>
  <c r="G53" i="1"/>
  <c r="G51" i="1"/>
  <c r="G50" i="1"/>
  <c r="F13" i="3"/>
  <c r="E13" i="3"/>
  <c r="D13" i="3"/>
  <c r="C13" i="3"/>
  <c r="B13" i="3"/>
  <c r="I8" i="7"/>
  <c r="I9" i="7" s="1"/>
  <c r="E14" i="7" s="1"/>
  <c r="I7" i="7"/>
  <c r="B14" i="7" s="1"/>
  <c r="I6" i="7"/>
  <c r="I4" i="7"/>
  <c r="I5" i="7" s="1"/>
  <c r="C14" i="7" s="1"/>
  <c r="F3" i="7"/>
  <c r="F81" i="2"/>
  <c r="E80" i="2"/>
  <c r="F79" i="2"/>
  <c r="F78" i="2"/>
  <c r="E78" i="2"/>
  <c r="F53" i="1"/>
  <c r="F51" i="1"/>
  <c r="E51" i="1"/>
  <c r="F50" i="1"/>
  <c r="E12" i="7"/>
  <c r="H8" i="7"/>
  <c r="H9" i="7" s="1"/>
  <c r="E13" i="7" s="1"/>
  <c r="H7" i="7"/>
  <c r="B13" i="7" s="1"/>
  <c r="H6" i="7"/>
  <c r="H4" i="7"/>
  <c r="H5" i="7" s="1"/>
  <c r="C13" i="7" s="1"/>
  <c r="G9" i="7"/>
  <c r="G8" i="7"/>
  <c r="G6" i="7"/>
  <c r="G7" i="7" s="1"/>
  <c r="B12" i="7" s="1"/>
  <c r="A12" i="7" s="1"/>
  <c r="G5" i="7"/>
  <c r="C12" i="7" s="1"/>
  <c r="G4" i="7"/>
  <c r="G3" i="7"/>
  <c r="F8" i="7"/>
  <c r="F9" i="7" s="1"/>
  <c r="E11" i="7" s="1"/>
  <c r="F6" i="7"/>
  <c r="F7" i="7" s="1"/>
  <c r="B11" i="7" s="1"/>
  <c r="F4" i="7"/>
  <c r="F5" i="7" s="1"/>
  <c r="C11" i="7" s="1"/>
  <c r="A13" i="7" l="1"/>
  <c r="A14" i="7"/>
  <c r="A11" i="7"/>
  <c r="D50" i="1"/>
  <c r="C50" i="1"/>
  <c r="C81" i="2"/>
  <c r="D81" i="2"/>
  <c r="E81" i="2"/>
  <c r="C80" i="2"/>
  <c r="D80" i="2"/>
  <c r="E79" i="2"/>
  <c r="D79" i="2"/>
  <c r="C79" i="2"/>
  <c r="B79" i="2"/>
  <c r="D78" i="2"/>
  <c r="C78" i="2"/>
  <c r="B78" i="2"/>
  <c r="E53" i="1"/>
  <c r="D53" i="1"/>
  <c r="C53" i="1"/>
  <c r="B53" i="1"/>
  <c r="C52" i="1"/>
  <c r="B52" i="1"/>
  <c r="D51" i="1"/>
  <c r="C51" i="1"/>
  <c r="B51" i="1"/>
  <c r="E50" i="1"/>
  <c r="B50" i="1"/>
</calcChain>
</file>

<file path=xl/sharedStrings.xml><?xml version="1.0" encoding="utf-8"?>
<sst xmlns="http://schemas.openxmlformats.org/spreadsheetml/2006/main" count="349" uniqueCount="234">
  <si>
    <t xml:space="preserve">บริษัท พีทีจี เอ็นเนอยี จำกัด (มหาชน) </t>
  </si>
  <si>
    <t>สินทรัพย์</t>
  </si>
  <si>
    <t>เงินสดและรายการเทียบเท่าเงินสด</t>
  </si>
  <si>
    <t>เงินลงทุนระยะสั้น</t>
  </si>
  <si>
    <t>ลูกหนี้การค้าและลูกหนี้อื่น</t>
  </si>
  <si>
    <t>สินค้าคงเหลือ</t>
  </si>
  <si>
    <t>รวมสินทรัพย์หมุนเวียน</t>
  </si>
  <si>
    <t>เงินฝากสถาบันการเงินที่มีข้อจำกัดในการใช้</t>
  </si>
  <si>
    <t>อสังหาริมทรัพย์เพื่อการลงทุน - สุทธิ</t>
  </si>
  <si>
    <t>เงินให้กู้ยืมระยะยาว - สุทธิจากส่วนที่ถึงกำหนดภายในหนึ่งปี</t>
  </si>
  <si>
    <t>ที่ดิน อาคาร และอุปกรณ์ - สุทธิ</t>
  </si>
  <si>
    <t>สิทธิการเช่า - สุทธิ</t>
  </si>
  <si>
    <t>สินทรัพย์ไม่มีตัวตน - สุทธิ</t>
  </si>
  <si>
    <t>สินทรัพย์ภาษีเงินได้รอตัดบัญชี</t>
  </si>
  <si>
    <t>สินทรัพย์ไม่หมุนเวียนอื่น</t>
  </si>
  <si>
    <t>รวมสินทรัพย์ไม่หมุนเวียน</t>
  </si>
  <si>
    <t>รวมสินทรัพย์</t>
  </si>
  <si>
    <t>สินทรัพย์และส่วนของผู้ถือหุ้น</t>
  </si>
  <si>
    <t>เงินเบิกเกินบัญชีและเงินกู้ยืมระยะสั้นจากสถาบันการเงิน</t>
  </si>
  <si>
    <t>เจ้าหนี้การค้าและเจ้าหนี้อื่น</t>
  </si>
  <si>
    <t>ส่วนของหนี้สินระยะยาวที่ถึงกำหนดชำระภายในหนึ่งปี</t>
  </si>
  <si>
    <t>หนี้สินตามสัญญาเช่าการเงิน</t>
  </si>
  <si>
    <t>หนี้สินหมุนเวียนอื่น</t>
  </si>
  <si>
    <t>รวมหนี้สินหมุนเวียน</t>
  </si>
  <si>
    <t>หนี้สินระยะยาว - สุทธิจากส่วนที่ถึงกำหนดชำระภายในหนึ่งปี</t>
  </si>
  <si>
    <t>หนี้สินผลประโยชน์พนักงานภายหลังเลิกจ้าง - สุทธิจากส่วนที่ถึงกำหนดชำระภายในหนึ่งปี</t>
  </si>
  <si>
    <t>หนี้สินภาษีเงินได้รอตัดบัญชี</t>
  </si>
  <si>
    <t>หนี้สินไม่หมุนเวียนอื่น</t>
  </si>
  <si>
    <t>รวมหนี้สินไม่หมุนเวียน</t>
  </si>
  <si>
    <t>รวมหนี้สิน</t>
  </si>
  <si>
    <t>ทุนจดทะเบียน</t>
  </si>
  <si>
    <t>หุ้นสามัญ</t>
  </si>
  <si>
    <t>ทุนที่ออกและชำระเต็มมูลค่าแล้ว</t>
  </si>
  <si>
    <t>ส่วนเกิน (ต่ำกว่า) มูลค่าหุ้น</t>
  </si>
  <si>
    <t>กำไร (ขาดทุน) สะสม</t>
  </si>
  <si>
    <t>กำไรสะสม - จัดสรรแล้ว</t>
  </si>
  <si>
    <t>สำรองตามกฎหมาย</t>
  </si>
  <si>
    <t>กำไร (ขาดทุน) สะสม - ยังไม่ได้จัดสรร</t>
  </si>
  <si>
    <t>องค์ประกอบอื่นของส่วนของผู้ถือหุ้น</t>
  </si>
  <si>
    <t>รวมส่วนของผู้ถือหุ้นของบริษัท</t>
  </si>
  <si>
    <t>ส่วนได้เสียที่ไม่มีอำนาจควบคุม</t>
  </si>
  <si>
    <t>รวมส่วนของผู้ถือหุ้น</t>
  </si>
  <si>
    <t>รวมหนี้สิน ส่วนของผู้ถือหุ้นรวม</t>
  </si>
  <si>
    <t>เงินกู้ยืมระยะยาว - บุคคลหรือกิจการอื่น</t>
  </si>
  <si>
    <t>อัตราส่วนทางการเงิน</t>
  </si>
  <si>
    <t>อัตราส่วนสภาพคล่อง (เท่า)  Current ratio</t>
  </si>
  <si>
    <t>อัตราส่วนเงินทุนหมุนเวียนเร็ว  Quick Ratio</t>
  </si>
  <si>
    <t>อัตราส่วนหนี้สินต่อส่วนของผู้ถือหุ้น (เท่า)  D/E ratio</t>
  </si>
  <si>
    <t>อัตราส่วนหนี้สินต่อสินทรัพย์ Debt Ratio</t>
  </si>
  <si>
    <t>รายได้จากการขายและหรือการให้บริการ</t>
  </si>
  <si>
    <t xml:space="preserve"> งบกำไรขาดทุนเบ็ดเสร็จ </t>
  </si>
  <si>
    <t>รายได้จากการขายสินค้า</t>
  </si>
  <si>
    <t>รายได้จากการให้บริการ</t>
  </si>
  <si>
    <t>รายได้อื่น</t>
  </si>
  <si>
    <t>รายได้ค่าเช่าและบริการ</t>
  </si>
  <si>
    <t>ดอกเบี้ยรับ</t>
  </si>
  <si>
    <t>กำไรจากการขายเงินลงทุน</t>
  </si>
  <si>
    <t>กำไรจากการขายสินทรัพย์ถาวร</t>
  </si>
  <si>
    <t>รายได้อื่น - อื่น ๆ</t>
  </si>
  <si>
    <t>รวมรายได้</t>
  </si>
  <si>
    <t>ต้นทุนขายสินค้าและหรือต้นทุนการให้บริการ</t>
  </si>
  <si>
    <t>ต้นทุนขายสินค้า</t>
  </si>
  <si>
    <t>ต้นทุนการให้บริการ</t>
  </si>
  <si>
    <t>ค่าใช้จ่ายในการขายและบริหาร</t>
  </si>
  <si>
    <t>ค่าใช้จ่ายในการขาย</t>
  </si>
  <si>
    <t>ค่าใช้จ่ายในการบริหาร</t>
  </si>
  <si>
    <t>รวมค่าใช้จ่าย</t>
  </si>
  <si>
    <t>กำไร (ขาดทุน) ก่อนต้นทุนทางการเงิน และภาษีเงินได้</t>
  </si>
  <si>
    <t>ต้นทุนทางการเงิน</t>
  </si>
  <si>
    <t>ภาษีเงินได้</t>
  </si>
  <si>
    <t>กำไร (ขาดทุน) สุทธิ</t>
  </si>
  <si>
    <t xml:space="preserve">ส่วนของกำไร (ขาดทุน) ที่เป็นของผู้ถือหุ้นบริษัทใหญ่
 </t>
  </si>
  <si>
    <t>ส่วนของกำไร (ขาดทุน) ที่เป็นของส่วนได้เสียที่ไม่มีอำนาจควบคุม</t>
  </si>
  <si>
    <t>กำไร (ขาดทุน) ต่อหุ้นขั้นพื้นฐาน (หน่วย : บาท)</t>
  </si>
  <si>
    <t>กำไร (ขาดทุน) ก่อนต้นทุนทางการเงิน และ/หรือ ภาษีเงินได้</t>
  </si>
  <si>
    <t>ค่าเสื่อมราคาและค่าตัดจำหน่าย</t>
  </si>
  <si>
    <t>หนี้สูญและหนี้สงสัยจะสูญ (โอนกลับ)</t>
  </si>
  <si>
    <t>ขาดทุนจากสินค้าล้าสมัย / เสื่อมสภาพ (โอนกลับ)</t>
  </si>
  <si>
    <t>ขาดทุนจากการด้อยค่าของสินทรัพย์ถาวร (โอนกลับ)</t>
  </si>
  <si>
    <t>(กำไร) ขาดทุนจากการขายเงินลงทุนอื่น</t>
  </si>
  <si>
    <t>(กำไร) ขาดทุนจากการขายสินทรัพย์ถาวร</t>
  </si>
  <si>
    <t>(กำไร) ขาดทุนจากการขายสินทรัพย์อื่น</t>
  </si>
  <si>
    <t>รายการปรับปรุงอื่น ๆ</t>
  </si>
  <si>
    <t>เงินสดได้มาจาก (ใช้ไปใน) การดำเนินงานก่อนการเปลี่ยนแปลงในสินทรัพย์และหนี้สินดำเนินงาน</t>
  </si>
  <si>
    <t>สินทรัพย์ดำเนินงาน (เพิ่มขึ้น) ลดลง</t>
  </si>
  <si>
    <t xml:space="preserve">ลูกหนี้การค้าและลูกหนี้อื่น - บุคคลหรือกิจการอื่น (เพิ่มขึ้น) ลดลง
 </t>
  </si>
  <si>
    <t>สินค้าคงเหลือ (เพิ่มขึ้น) ลดลง</t>
  </si>
  <si>
    <t>สินทรัพย์หมุนเวียนอื่น (เพิ่มขึ้น) ลดลง</t>
  </si>
  <si>
    <t>สินทรัพย์ไม่หมุนเวียนอื่น (เพิ่มขึ้น) ลดลง</t>
  </si>
  <si>
    <t>หนี้สินดำเนินงาน เพิ่มขึ้น (ลดลง)</t>
  </si>
  <si>
    <t xml:space="preserve">เจ้าหนี้การค้าและเจ้าหนี้อื่น - บุคคลหรือกิจการอื่น เพิ่มขึ้น (ลดลง)
 </t>
  </si>
  <si>
    <t>หนี้สินหมุนเวียนอื่น เพิ่มขึ้น (ลดลง)</t>
  </si>
  <si>
    <t>หนี้สินไม่หมุนเวียนอื่น เพิ่มขึ้น (ลดลง)</t>
  </si>
  <si>
    <t>เงินสดรับ (จ่าย) จากการดำเนินงาน</t>
  </si>
  <si>
    <t>จ่ายดอกเบี้ย</t>
  </si>
  <si>
    <t>จ่ายภาษีเงินได้</t>
  </si>
  <si>
    <t>เงินสดสุทธิได้มาจาก (ใช้ไปใน) กิจกรรมดำเนินงาน</t>
  </si>
  <si>
    <t>เงินลงทุนอื่น (เพิ่มขึ้น) ลดลง</t>
  </si>
  <si>
    <t>เงินลงทุนอื่น (เพิ่มขึ้น)</t>
  </si>
  <si>
    <t>เงินลงทุนอื่นลดลง</t>
  </si>
  <si>
    <t>เงินให้กู้ยืมระยะยาว - บุคคลหรือกิจการอื่น (เพิ่มขึ้น) ลดลง</t>
  </si>
  <si>
    <t>ที่ดิน อาคาร และอุปกรณ์ (เพิ่มขึ้น) ลดลง</t>
  </si>
  <si>
    <t>เงินสดรับจากการขายที่ดิน อาคาร และอุปกรณ์</t>
  </si>
  <si>
    <t>เงินสดจ่ายจากการซื้อที่ดิน อาคาร และอุปกรณ์</t>
  </si>
  <si>
    <t>สินทรัพย์ไม่มีตัวตน (เพิ่มขึ้น) ลดลง</t>
  </si>
  <si>
    <t>เงินฝากสถาบันการเงินที่มีข้อจำกัดการใช้ (เพิ่มขึ้น) ลดลง</t>
  </si>
  <si>
    <t>รายการอื่น ๆ</t>
  </si>
  <si>
    <t>เงินสดสุทธิได้มาจาก (ใช้ไปใน) กิจกรรมลงทุน</t>
  </si>
  <si>
    <t>เงินเบิกเกินบัญชีและเงินกู้ยืมระยะสั้น - สถาบันการเงิน เพิ่มขึ้น (ลดลง)</t>
  </si>
  <si>
    <t>เงินกู้ยืมระยะยาวจากบุคคลหรือกิจการอื่น เพิ่มขึ้น (ลดลง)</t>
  </si>
  <si>
    <t>เงินกู้ยืมระยะยาวจากบุคคลหรือกิจการอื่น (ลดลง)</t>
  </si>
  <si>
    <t>หนี้สินตามสัญญาเช่าการเงินและเช่าซื้อ เพิ่มขึ้น (ลดลง)</t>
  </si>
  <si>
    <t>เงินสดรับจากการจำหน่ายหุ้นทุน</t>
  </si>
  <si>
    <t>เงินปันผลจ่าย</t>
  </si>
  <si>
    <t xml:space="preserve">เงินสดสุทธิได้มาจาก (ใช้ไปใน) กิจกรรมจัดหาเงิน
 </t>
  </si>
  <si>
    <t>เงินสดและรายการเทียบเท่าเงินสด เพิ่มขึ้น (ลดลง) สุทธิ</t>
  </si>
  <si>
    <t>เงินสดและรายการเทียบเท่าเงินสด ต้นงวด</t>
  </si>
  <si>
    <t>เงินสดและรายการเทียบเท่าเงินสด สิ้นงวด</t>
  </si>
  <si>
    <t>เงินลงทุนระยะสั้น (เพิ่มขึ้น) ลดลง</t>
  </si>
  <si>
    <t>เงินลงทุนในบริษัทย่อย และ/หรือ บริษัทร่วม (เพิ่มขึ้น) ลดลง</t>
  </si>
  <si>
    <t>เงินกู้ยืมระยะยาวจากสถาบันการเงิน เพิ่มขึ้น (ลดลง)</t>
  </si>
  <si>
    <t>เงินกู้ยืมระยะยาวจากสถาบันการเงินเพิ่มขึ้น</t>
  </si>
  <si>
    <t>เงินกู้ยืมระยะยาวจากสถาบันการเงิน (ลดลง)</t>
  </si>
  <si>
    <t>อัตราส่วนทางการเงินความสามารถในการทำกำไร</t>
  </si>
  <si>
    <t>อัตรากำไรขั้นต้น gross profit margin</t>
  </si>
  <si>
    <t>อัตรากกำไรสุทธิ Net profit margin</t>
  </si>
  <si>
    <t>อัตราผลตอบแทนจากสินทรัพย์ทั้งหมด ROA</t>
  </si>
  <si>
    <t>อัตราผลตอบแทนจากส่วนผู้ถือหุ้น  ROE</t>
  </si>
  <si>
    <t>Quality of Earnings</t>
  </si>
  <si>
    <t>ค่าที่ได้ควรมากกว่า 1</t>
  </si>
  <si>
    <t>ลำดับ</t>
  </si>
  <si>
    <t>รายการ</t>
  </si>
  <si>
    <t>ผ่าน</t>
  </si>
  <si>
    <t>ไม่ผ่าน</t>
  </si>
  <si>
    <t>ความคิดเห็น</t>
  </si>
  <si>
    <t>23 จุดตรวจสอบงบการเงิน ปี 58 PTG</t>
  </si>
  <si>
    <t>เงินมีไหม</t>
  </si>
  <si>
    <t>สินทรัพย์ที่มีดีหรือเปล่า</t>
  </si>
  <si>
    <t>สินทรัพย์ถาวรมีอะไรบาง</t>
  </si>
  <si>
    <t>สินทรัพย์ไม่มีตัวตน</t>
  </si>
  <si>
    <t>หนี้สินเยอะมากเลย แต่เดียวก่อน</t>
  </si>
  <si>
    <t>หนี้สินระยะยาวยิ่งมาก ยิ่งเสี่ยง</t>
  </si>
  <si>
    <t>ทุนจริงๆเป็นอย่างไร</t>
  </si>
  <si>
    <t>บริษัทรวยพอ จะจ่ายปันผลหรือไม่</t>
  </si>
  <si>
    <t>รายได้เติมโตหรือไม่</t>
  </si>
  <si>
    <t>ค่าใช้จ่ายมีอะไรผิดปรติหรือเปล่า</t>
  </si>
  <si>
    <t>ควบคุมค่าใช้จ่ายได้ดีแค่ไหน</t>
  </si>
  <si>
    <t>EBITDA</t>
  </si>
  <si>
    <t>กำไรดูบรรทัดไหนกันแน่</t>
  </si>
  <si>
    <t>กำไรต่อหุ้น VS กำไรต่อหุ้นปรับลด</t>
  </si>
  <si>
    <t>กำไรได้เป็นเงินสดหรือเปล่า</t>
  </si>
  <si>
    <t>มีการลงทุนอะไรใหม่ๆหรือไม่</t>
  </si>
  <si>
    <t>แอบไปก่อหนี้หรือไม่</t>
  </si>
  <si>
    <t>ที่มาที่ไปของงบแสดงการเปลี่ยนแปลง</t>
  </si>
  <si>
    <t>อ่านหมายเหตุประกอบงบการเงิน</t>
  </si>
  <si>
    <t>สัญญาณเตือนภัยจากการวิเคราะห์งบการเงิน</t>
  </si>
  <si>
    <t>ประวัติการจ่ายปันผลเป็นอย่างไร เพิ่มขึ้นหรือไม่</t>
  </si>
  <si>
    <t>พื้นฐานโดยรวม</t>
  </si>
  <si>
    <t>ไม่ต้องเพิ่มทุน</t>
  </si>
  <si>
    <t>s Strengths จุดแข็ง</t>
  </si>
  <si>
    <t>w Weaknesses จุดอ่อน</t>
  </si>
  <si>
    <t>t Threats อุปสรรค</t>
  </si>
  <si>
    <t>สรุป การวิเคราะห์แบบ swot</t>
  </si>
  <si>
    <t xml:space="preserve">PTG : บริษัท พีทีจี เอ็นเนอยี จำกัด (มหาชน) </t>
  </si>
  <si>
    <t>การวิเคราะห์ five force model</t>
  </si>
  <si>
    <t>การคุกคามของคู่แข่งรายใหม่</t>
  </si>
  <si>
    <t>อำนาจการต่อรองของลูกค้า</t>
  </si>
  <si>
    <t>อำนาจการต่อรองของผู้ขาย</t>
  </si>
  <si>
    <t>การแข่งขันภายในอุตสาหกรรม</t>
  </si>
  <si>
    <t>สรุปการวิเคราะห์แบบ FFM</t>
  </si>
  <si>
    <t>วงจรเงินสดของ PTG</t>
  </si>
  <si>
    <t>อัตราส่วนประสิทธิภาพในการบริหารสินทรัพย์</t>
  </si>
  <si>
    <t>อัตราส่วนหมุนเวียนสินทรัพย์รวม Total Assets Tumover Ratio</t>
  </si>
  <si>
    <t>อัตราส่วนหมุนเวียนลูกหนี้การค้า</t>
  </si>
  <si>
    <t>ระยะเวลาเก็บหนี้เฉลี่ย</t>
  </si>
  <si>
    <t>อัตราส่วนหมุนเวียนสินค้าคงเหลือ</t>
  </si>
  <si>
    <t>ระยะเวลาขายสินค้าเฉลี่ย(วัน)</t>
  </si>
  <si>
    <t>อัตราส่วนหมุนเวียนเจ้าหนี้การค้า(วัน)</t>
  </si>
  <si>
    <t>ระยะเวลาชำระหนี้เจ้าหนี้การค้า (วัน)</t>
  </si>
  <si>
    <t>รายได้รวม/รวมสินทรัพย์ (เฉลี่ย)</t>
  </si>
  <si>
    <t>รายได้จากการขาย/ลูกหนี้การค้า (เฉลี่ย)</t>
  </si>
  <si>
    <t>365/อัตราส่วนหมุนเวียนลูกหนี้</t>
  </si>
  <si>
    <t>ต้นทุนขาย/สินค้าคงเหลือ (เฉลี่ย)</t>
  </si>
  <si>
    <t>365/อัตราส่วนหมุนเวียนสินค้า</t>
  </si>
  <si>
    <t>ต้นทุนขาย/เจ้าหนี้การค้า(เฉลี่ย)</t>
  </si>
  <si>
    <t>365/อัตราส่วนหมุนเวียนเจ้าหนี้</t>
  </si>
  <si>
    <t>มาก</t>
  </si>
  <si>
    <t>น้อย</t>
  </si>
  <si>
    <t>ระยะเวลาเก็บหนี้</t>
  </si>
  <si>
    <t>ระยะเวลาชำระหนี้</t>
  </si>
  <si>
    <t>ระยะเวลาการขายสินค้า</t>
  </si>
  <si>
    <t>อำนาจการต่อรองลูกค้านั้นคงทำได้ยาก เพราะลูกค้าที่ต้องการใช้น้ำมัน ราคาน้ำมันนั้นขึ้นอยู่กับตลาดราคาน้ำมัน สำหรับคนที่ใช้รถเป็นประจำนั้นคงจะหลีกไม่ได้ยิ่งผู้ประกอบการ ธุรกิจขนส่งยิ่งต้องใช้น้ำมันมาก การต่อรองของลูกค้านั้นคงทำได้ยาก เพราะลูกค้าเข้าเติมตามความต้องการอยู่แล้ว</t>
  </si>
  <si>
    <t>การคุกคามของสินค้าทดแทน</t>
  </si>
  <si>
    <t>สินค้าทดแทนนั้นมีมาก ผู้ให้บริการก็เยอะ ปตท เอสโซ้ ไทยออยล์ เซลล์ บางจาก เซฟรอน ไออาร์พีซี ซัมโก้ ส่วนใหญ่อยู่ในตลาดนี้มายาวนาน ประกอบการเงินทุนที่มีมากพร้อมที่ขยายธุรกิจถ้ามีคู่แข่งที่ไม่สามารถอยู่รอดในธุรกิจนี้</t>
  </si>
  <si>
    <t>ถือว่าเป็นอุสาหกรรมที่มีการแข่งขั้นกันสูง สินค้าและบริการนั้นมีความคล้ายกัน การดำเนินธุรกิจก็ดูคล้ายๆกัน อยู่ที่ว่า บริษัทนั้นมีการผูกมัดลูกค้าได้มากแค่ไหน บริหารงานเก่งแค่ไหน ใช้ประโยชน์ของทรัพยากรทั้ง สินทรัพย์และบุคคลการได้ดีแค่ไหน</t>
  </si>
  <si>
    <t>การเข้ามาของคู่แข่งรายใหม่ สำหรับธุรกิจน้ำมันนั้นคงจะทำได้ยาก เพราะต้องใช้เงินทุนที่มากและมาตราฐานความปลอดภัยต้องสูงมาก และต้องมีคุณภาพในการบริหาร ทั้งในเรื่องของ การบริหารและการให้บริการร่วมถึงการว่าระบบขนส่งที่ดี เพราะธุรกิจนี้น้ำมันถือว่าเป็นปัจจัยหลักของธุรกิจ เพราะในปัจจุบันก็มีอยู่หลายเจ้า เช่น ปตท เอสโซ้ ไทยออยล์ เซลล์ บางจาก เซฟรอน ไออาร์พีซี ซัมโก้ ถือว่าธุรกิจนี้คนที่มีเงินมากๆเท่านั้นที่สามารถเข้ามาได้ คงจะไม่เข้ามาได้ง่ายๆ เพราะต้องทำตามมาตราฐานและกฏหมายในธุรกิจนี้</t>
  </si>
  <si>
    <t xml:space="preserve">ธุรกิจนี้เป็นธุรกิจที่มีการแข่งนั้นสูงคู่แข่งมาก แต่ขอดีก็คือการต่อรองของลูกค้านั้นมีน้อย เพราะราคานั้นขึ้นอยู่กับตลาดน้ำมันโลก ว่ามีการดำเนินไปในทิศทางไหน สินค้าทดแทนนั้นก็มีมาก แต่สินที่จะดูได้เปรียบของบริษัทของ PTG ก็คือ การบริหารต้นทุนอย่างมีประสิทธิภาพ ผ่านระบบขนส่งที่บริษัทเป็นผู้บริหารเอง พร้อมดึงพันธมิตรใหม่เสริมความแข็งแกร่งให้กับระบบโลจิสติกส์ รวมถึงเครือข่ายคลังน้ำมันที่ครอบคลุมทั้งประเทศทั้งหมด 9 แห่ง และการสร้างความสำพันธ์กับลูกค้าผ่านบัตร PT MAX Card </t>
  </si>
  <si>
    <t xml:space="preserve">บริษัทPTG นั้นมีการลงทุนเพื่อขยายกิจการ โอกาสน่าจะมาจากการขยาย การบริหาร สิทรัพย์ที่มีให้เกิดประโยชน์สูงที่สุดโดยบริษัทมีการลงทุนมากมายที่ดูเป็นการลงทุนเพื่อขยายการเติมโต เช่นบริษัทได้ชำระเงินลงทุนในกิจการร่วมค้า กับบริษัท ท่าฉาง(บางสะพาน) น้ำมันปาล์ม จำกัด ที่ต่อมาเปลี่ยนชื้อเป็น บริษัท พีพีพี กรีน คอมเพล็กซ์เป็นเงินจำนวน 348.80ล้านบาท เป็นสัญญาร่วมทุนในโครงการปาล์มน้ำมันครบวงจร ลงนามตั้งแต่ปี 57 บริษัทและผู้ร่วมทุนในนาม บริษัท พีพีพี กรีน คอมเพล็กซ์ จำกัด ลงนามชื้อ เครื่องจักรและอุปกรณ์เพื่อการผลิตสำหรับโครงการปาล์มน้ำมันครบวงจร บริษัทเริ่มให้บริการสถานี้บริการ LPG เพื่อให้ผู้ใช้บริการ LPG ได้รับผลิตภัณฑ์ที่มี่คุณภาพและบริการที่เป็นมาตราฐานเดียวกัน บริษัทได้จัดตั้งบริษัทย่อย ชื่อ พีทีจี โลจิสติกส์ จำกัด โดยมีวัตถุประสงค์เพื่อประกอบกิจการขนส่ง ขนถ่ายน้ำมันเชื้อเพลิง ก๊าช ผลิตภัณฑ์ปิโตเลียมและสินค้าทุกประเภท รวมถึง คนโดยสาร ทั้งทางบก ทางน้ำ ทางอากาศ ทั้งในและนอกประเทศ บริษัทลงนามสัญญาระยะยาว ระยะเวลา 7 ปี มูลค่า 2.5 แสนล้านบาท กับบริษัทไทย ออยล์ จำกัด (มหาชน)ตั้งแต่ปี 2558-2564 เพื่อสร้างความเชื่อมั่น และความมั้นคงในการจัดหาผลิตภัทฑ์ที่มีประสิทธิภาพ โดยสอดคล่องกับแผนนโยบายขยายสถานี้บริการเพิ่มขึ้นต่อไป บริษัทได้เข้าทำการชื้อหุ้น อาม่า มารีนในสัดส่วน 32.01 %โดยบริษัทอาม่าประกอบุรกิจให้บริการขนส่งสินค้าเหลวทางสะเลและทางบเพื่อเพิ่มความสารถรถในการขนส่งมากขึ้น บริษัทได้เข้าชื้อหุ้นของบริษัท ขนส่งน้ำมันทางท่อ จำกัด (FPT) ในสัดส่วน 9.55 % ซึ้งประกอบธุรกิจขนส่งน้ำมันทางท่อโดยตระหนักถึงการขนถ่ายน้ำมันอย่างรวดเร็วและปลอดภัย บรัษัทได้ขยายสถานีบริการน้ำมันเพิ่มเติมขึ้นอีก 222 แห่งแบบ(CCCC) จำนวน 204 แห่งและแบบ (DODO)จำนวน 18 แห่ง ทำให้ ณ สิ้นปี บริษัทมีสถานี้บริการน้ำมันทั้งหมด 1150 แห่งทั้วประเทศและมีจำนวน MAX Cardเพิ่มมากขึ้น ทั้งมหด 3.8ล้านสมาชิก และยังให้บริการที่จำหน่ายแก๊ชโซฮอล์E20 ทั้งหมด 56 แห่ง </t>
  </si>
  <si>
    <r>
      <t xml:space="preserve">o Opportunities โอกาส </t>
    </r>
    <r>
      <rPr>
        <sz val="11"/>
        <color rgb="FFFF0000"/>
        <rFont val="Calibri"/>
        <family val="2"/>
        <scheme val="minor"/>
      </rPr>
      <t>(ปี2558)</t>
    </r>
  </si>
  <si>
    <r>
      <t xml:space="preserve">o Opportunities โอกาส </t>
    </r>
    <r>
      <rPr>
        <sz val="11"/>
        <color rgb="FFFF0000"/>
        <rFont val="Calibri"/>
        <family val="2"/>
        <scheme val="minor"/>
      </rPr>
      <t>(ปี2557)</t>
    </r>
  </si>
  <si>
    <t>อาจจะเป็นในเรื่องของต้นทุน เพราะยังมีสัดส่วนที่ยังสูงอยู่เมื่อเทียบกับรายได้แต่ต้องดูกันยาว และบริษัทที่เน้นการทำธุรกิจที่ทำกับคู่ค้าถ้าเกิดมีปัญหาเกิดการยกเลิกหรือหมดสัญญาการร่วมทุนก็อาจจะทำให้การดำเนินงานขยายงานทำได้ยากขึ้น</t>
  </si>
  <si>
    <t>การต่อรองของผู้ขายนั้นก็คงทำได้ยากเช่นกันเพราะว่าเนื่องจากผู้ขายเป็นโรงกลั้นน้ำมันราคาคิดตามประมาณการการกลั้นอยู่แล้ว และการทำธุรกิจมักจะมีการทำสัญญารวมทุนทำให้เกิดข้อต่อรองนั้นไม่เกิดขึ้นเพราะได้มีการเซ็นสัญญาไว้แล้วเพื่อป้องกันถึงข้อตงลงที่ทำร่วมกันไว้ ดังนั้นการต่อรองในธุรกิจจึงเกิดขึ้นก่อนจะทำสัญญาร่วมทุนและเป็นข้อตงลงที่ยอมรับได้ทั้งบริษัท และคู่ค้าที่ร่วมทำสัญญากับบริษัท</t>
  </si>
  <si>
    <t xml:space="preserve">เป็นบริษัทที่มีการบริหารที่ดี มีฐานนะทางการเงินที่ค่อนข้างดีมาก เป็นบริษัทที่สามารถทำกำไรได้ในระดับที่ดี หนี้สินยังอยู่ในระดับที่น้อย ยังสามารถขยายกิจการได้อีก บริษัทเน้นการขยายกิจการด้วยการร่วมทุนกับบริษัทอื่น ข้อดีก็คือ บริษัทไม่ต้องดำเนินการเองทุกอย่างงานบางอย่างก็ให้บริษัทที่ร่วมทุนดำเนินงานไปและไม่ต้องจัดหาคนเพราะบริษัทที่ร่วมทุนมีกำลังคนอยู่แล้ว </t>
  </si>
  <si>
    <t>บริษัทได้เข้าทำสัญญาร่วมลงทุนในกิจการผลิตและจำหน่ายผลิตภัณฑ์น้ำมันปาล์มในเดือนธันวาคม ซึ้งเป็นโครงการปาล์มน้ำมันครบวงจร ที่เริ่มตั้งแต่การปลูกเพื่อนำมาผลิตจนถึงกระบวนการมาผลิตเป็นไบโอดีเซล โดยมีผู้ร่วมทุน 3 ราย ได้แก่ 1 บริษัทท่าฉาง (บางสะพาน)น้ำมันปาล์มจำกัด 2. บริษัท พีทีจี เอ็นเนอยี จำกัด (มหาชน) 3.บริษัทอาร์แอนด์ดี เกษตรพัฒนา จำกัด โดนดำเนินการก่อสร้างโครงการ ประมาณไตรมาสแรกของปี 58 คาดว่าจะแล้วเสร็จในปี 59 และจะเสร็จทั้งหมด ปี 60 บริษัทมีการลงทุนพัฒนาสถานีบริการน้ำมันขนาดใหญ่ รูปแบบทันสมัยพร้อมธุรกิจเสริมที่มีหลากหลายเพื่อให้บริการลูกค้าที่จุดพักรถเขาโพธิ์ จังหวัดประจวบคีรีขันธ์ และจุดพักรถที่ชัยนาท โดยคาดว่าส่วนธุรกิจเสริมจะสามารถเปิดให้บริการภายในปี 2558 บริษัทได้เปิดให้บริการคลังน้ำมันพิษณุโลก ชึ่งถือเป็นแหล่งที่ 8 โดยตั้งอยู่ที่ตำบลบึงพระ อำเภอเมืองจังหวัดพิษณุโลกที่มีขนาดความจุ 7.69 ล้านลิตรชึ้งปริมาณน้ำมันสำรองหมุนวียนไว้เพื่อจำหน่ายให้กับสถานีบริการน้ำมันที่อยู่ในเครือข่ายบริเวณดังกล่าว 63 สถานี สามารถรองรับการขยายตัวของการบริโภคน้ำมันครอบคลุมพื้นที่ให้บริการในภาคเหนือ โดยมีจังหวัดที่ได้รับน้ำมันจากคลังพิษณุโลกถึง 8 จังหวัด ดังต่อไปนี้ เชียงราย พะเยา น่าน ลำปาง แพร่ อุตรดิตถ์ สุโขทัย และพิษณุโลก บริษัทได้เปิดคลังน้ำมันเพิ่มขึ้นอีก 1 แห่ง ในจังหวัดนครสวรรค์อย่างเป็นทางการในเดือนกันยายน เปิดเป็นแห่งที่ 9 โดยตั้งอยู่ที่ตำบลม่วงหัก อำเภอพยุหะคีรี จังหวัดนครสวรรค์ มีขนาดความจุที่ 6.65 ล้านลิตร ซึ้งปริมาณน้ำมันจะสำรองหมุนเวียนไว้เพื่อจำหน่วยให้กับสถานีบริการน้ำมันที่อยู่ในเครือข่ายบริเวณดังกล่าว 44 สถานี ซึ่งสามารถรองรับการขยายตัวของการบริโภคน้ำมันครอบคลุมพื้นที่ให้บริการในเขตภาคเหนือ และภาคกลางโดนมีจังหวัด ที่ได้รับน้ำมันจากคลังนครสวรรค์ถึง 6 จังหวัดต่อไปนี้ ชัยนาท อุทัยธานี นครสวรรค์ พิจิตร กำแพงเพชร และตาก บริษัทให้ความสำคัญกับการพัฒนาทรัพยากรบุคคลเพื่อรองรับการขยายตัวของธุรกิจ รวมถึงการส่งเสริมความเชี่ยวชาญในงานและเพิ่มทักษะความรู้ต่าง เพื่อให้พนักงานเติมโตไปพร้อมองค์กร โดยบริษัทให้ความสำคัญกับการฝึกอบรมแก่พนักงานทั้งฝ่ายปฏิบัติการและฝ่ายสนับสนุนหรือสำนักงานใหญ่ โดยบริษัทได้จัดตั้งศูนย์การฝึกอบรมที่อำเภอพนัสนิคม จังหวัดจังหวัชลบุรี สำหรับเป็นศูนย์กลางการฝึกอบรมผู้จัดการ สถานีบริการน้ำมันPT ที่บริษัทเป็นเจ้าของกรรมสิทธิ์และเป็นผู้บริการงานทั่วประเทศ(COCO) เป็นมาตราฐานเดียวกันของสถานีบริการ รวมถึงได้จัดตั้งศูนย์การฝึกอบรมพนักงานฝ่ายขนส่งหรือพนักงานขับรถบรรทุกน้ำมันของบริษัท ที่คลังน้ำมัน หนองคาย จังหวัดสระบุรี โดนเน้นย้ำความปลอดภัยในการปฏิบัติงานซึ้งบริษัทได้ให้ความสำคัญเป็นอย่างยิ่ง บริษัทได้จัดให้มีการศึกษาสื่อสารทิศทางองค์กร จากผู้บริหารระดับสูงไปยังพนักงานทุกคนอย่างต่อเนื่องผ่านกิจกรรม CEO Talk ที่ได้จัดขึ้นทุกไตรมาส เพื่อให้พนักงานเข้าในไปในแนวทางเดียวกันในแนวทางกลยุทธ์ บริษัทมีการทำกิจกรรมไคเซ็น เข้ามาเป็นกิจกรรมพัฒนาระบบงานทั้งฝ่ายปฏิบัติการและฝ่านสนับสนุนเพื่อพิ่มประสิทธิภาพในการทำงานให้ดียิ่งขึ้นเป็นการเปิดโอกาสให้พนักงานทุกระดับได้เสนอความคิดและการปรับปรุงการทำงานของแต่ละหน่วยงานพื่อทำงานเป็นระบบแบบแผนมากขึ้นมีการพัฒนาอย่างต่อเนื่อง สามารถลดระยะเวลาในการทำงานส่งผลให้มีการบริหารจัดการต้นทุนที่ดีกว่า นำไปซึ้งการพัฒนาองค์กรอย่างยั่งยืน บริษัทจัดทำระบบ เพื่รอทำการตลาดส่งเสริมการขาย และรองรับสมาชิกบัตรสะสมแต้ม Max Card จาการเติมน้ำมันในสถานีมีบริการน้ำมัน PT ที่จะมีจำนวนสมาชิกเพิ่มมากขึ้นในอนาคต โดย ณ วันที่ 31 ธันวาคม 2557 บริษัทมีจำนวนสมาชิก Max Card ทั้งหมด 2.4ล้านสมาชิก โดยทางบริษัทได้นำข้อมูลจากระบบ CRM มาใช้วิเคราะห์ข้อมูลพฤติกรรมของลูกค้าแต่ละรายเพื่อตอบสนองความต้องการของลูกค้า การบันทึกการสะสมแต้ม และการแลกของรางวัน ปัจจุบันทุการใช้จ่ายผ่านร้าน กาแฟพันธุ์ไทย สามารถนำมาสะสมแต้มในบัตร PT Max Card ได้แล้ว บริษัทยังมีหน่วยตรวจสอบน้ำมันเคลือนที่ (Mobile Leb) สำหรับสุ่มตรวจคุณภาพน้ำมันที่จำหน่ายอีกด้วย</t>
  </si>
  <si>
    <t>จากการวิเคราะห์นั้นเห็นว่าบริษัท PTG นั้นมีฐานะทางการเงินที่แข็งแกร่งในเรื่องของสภาพคล่องของบริษัทนั้นอาจจะดูไม่มากนัก แต่บริษัทมีการเติมโตที่ดี มีการบริการจัดการกับสินทรัพย์อย่างมีประสิทธิภาพ ร่วมทั้งยังมีการลงทุนที่ต่อเนื่องแสดงให้เห็นว่าผู้บริหารนั้นมีแนวทางการทำธุรกิจที่ชัดเจนมองเห็นอนาคตของบริษัทเป็นอย่างดี ถึงได้ลงทุนเพิ่มขึ้นอย่างต่อเนื่องประกอบกับมีธุรกิจที่หลากหลาย เช่น ร้านกาแฟพันธ์ไทย ร้านสะดวกชื้อ บริการให้เช่าพื้นที่เก็บน้ำมัน บริการขนส่งน้ำมันให้กับบริษัทที่ไม่มีรถขนน้ำมัน ประกอบกับมีการสำรวจความต้องการใช้น้ำมันของแต่ละพื้นที่ว่าใช้มากใช้น้อยอย่างไรร่วมถึงมีการผูกลูกค้าไว้กับบริษัทโดยการใช้บัตร Max Cared เพื่อให้ลุกค้าได้กลับมาใช้บริการใหม่ซ้ำๆ ถือว่าเป็นบริษัทที่มีการบริหารจัดการดีมาก ยิ่งถ้าดูจากวงจรเงินสดก็ยิ่งจะพบว่าบริษัทนั้นขายของ เก็นหนี้ ได้รวดเร็ว ถือเป็นบริษัทที่น่าลงทุนเป็นอย่างมาก</t>
  </si>
  <si>
    <r>
      <rPr>
        <sz val="11"/>
        <color rgb="FFFF0000"/>
        <rFont val="Calibri"/>
        <family val="2"/>
        <scheme val="minor"/>
      </rPr>
      <t>1. ความเสี่ยงจากความไม่แน่นอนของกำไรจากการจำหน่ายน้ำมัน เนื่องจากความผันผวนของราคาน้ำมัน และกลไกของภาครัฐ เ</t>
    </r>
    <r>
      <rPr>
        <sz val="11"/>
        <color theme="1"/>
        <rFont val="Calibri"/>
        <family val="2"/>
        <charset val="222"/>
        <scheme val="minor"/>
      </rPr>
      <t xml:space="preserve">นื่องจากราคาน้ำมันที่บริษัทจำหน่าย และ หรือราคาน้ำมันที่ชื้อจากโรงกลั้นน้ำมัน หรือผู้ค้าน้ำรายอื่นอาจผันผวนไปตามปัจจัยต่างๆ เช่นสภาวะเศรษฐกิจโลก โดยเฉพาะพื้นที่มีปริมาณการใช้น้ำมันเชื้อเพลิงค่อนข้างมาก 2 อุปสงค์ อุปทานของน้ำมันเชื้อเพลิงทั้วโลก 3กฏระเบียบที่เกี่ยวข้องกับภาครัฐในประเทศและต่างประเทศเป็นต้น ปัจจัยดังกล่าวอยู่เหนือการควบคุมของบริษัททั้งนี้ความผันผวนของน้ำมันเชื้อเพลิงอาจส่งผลโดยตรงต่อราคาจำหน่ายน้ำมันเชื้อเพลิง ทั้งราคาขายปลีกและราคาขายส่งทำให้ความต้องการใช้น้ำมันเชื้อเพลิง และปริมาณการจำหน่ายน้ำมันเชื้อเพลิงอาจเพิ่มขึ้นหรือลดลงได้ และยังส่งผลต่อมูลค่าสินค้าคงคลัง  ที่ส่วนใหญ่เป็นน้ำมันเชื้อเพลิงที่สำรองไว้ ความผันผวนของราคาน้ำมันเชื้อเพลิงจึงอาจส่งผลกระทบต่อฐานะการเงิน และ
ผลการดำเนินงานของบริษัทได้ </t>
    </r>
    <r>
      <rPr>
        <sz val="11"/>
        <color rgb="FFFF0000"/>
        <rFont val="Calibri"/>
        <family val="2"/>
        <scheme val="minor"/>
      </rPr>
      <t xml:space="preserve"> 2.ความเสี่ยงจากการสรรหาบุคลากรที่มีศักยภาพรองรับไม่ทันต่อการเติบโตของบริษัท</t>
    </r>
    <r>
      <rPr>
        <sz val="11"/>
        <color theme="1"/>
        <rFont val="Calibri"/>
        <family val="2"/>
        <charset val="222"/>
        <scheme val="minor"/>
      </rPr>
      <t>จากวิสัยทัศน์ของกลุ่มบริษัท พีทีจี เอ็นเนอยี จำกัด(มหาชน) ที่ มุ่งมั่นต่อการพัฒนาศักยภาพองค์กรในการดำเนินธุรกิจอย่างต่อเนื่อง เพื่อก้าวไปสู่ผู้นำด้านบริการในธุรกิจพลังงานครบวงจรของประเทศ ส่งผลให้บริษัทมีการขยายตัวทางธุรกิจอย่างรวดเร็ว ได้มีการเข้าไปร่วมลงทุนในธุรกิจใหม่ การลงทุนในธุรกิจพลังงานอื่นๆ ที่ เกี่ยวข้องรวมถึงการขยายธุรกิจเดิมที่มีอยู่ให้เติบโตยิ่งขึ้น ทำให้
ธุรกิจภายในบริษัท มีความหลากหลายเชื่อมโยงกัน ดังนั้น เพื่อให้สามารถปรับและขยายการดำเนินธุรกิจได้อย่างเหมาะสม บริษัทจำเป็นต้องจัดเตรียมบุคลากรให้มีความเพียงพอ รวมถึงต้องพัฒนาบุคลากรเพื่อเตรียมความพร้อมให้รองรับกับธุรกิจที่ มีอยู่เดิม และธุรกิจใหม่ และเพื่อทดแทนผู้บริหารที่จะเกษียณอายุ ทั้งนี้ หากไม่สามารถจัดเตรียมบุคลากรที่ มีความเชี่ยวชาญ มีประสบการณ์ ได้เพียงพอกับความต้องการของบริษัท จะส่งผลกระทบต่อธุรกิจ รวมทั้งการบรรลุเป้าหมายในระยะยาว</t>
    </r>
    <r>
      <rPr>
        <sz val="11"/>
        <color rgb="FFFF0000"/>
        <rFont val="Calibri"/>
        <family val="2"/>
        <scheme val="minor"/>
      </rPr>
      <t xml:space="preserve"> 3.ความเสี่ยงจากคุณภาพการให้บริการและการบริหารงานของสถานีบริการ  PT ไม่เป็นไปตามที่กำหนด</t>
    </r>
    <r>
      <rPr>
        <sz val="11"/>
        <color theme="1"/>
        <rFont val="Calibri"/>
        <family val="2"/>
        <charset val="222"/>
        <scheme val="minor"/>
      </rPr>
      <t xml:space="preserve"> บริษัทให้ความสำคัญกับการขยายสถานีบริการ PT อย่างต่อเนื่องในช่วงที่ผ่านมา ทั้งสถานีบริการ PT ที่บริษัทเป็นผู้ดำเนินงาน (สถานีบริการน้ำมันและแก๊สประเภท COCO) และสถานีบริการน้ำมัน PT ที่ตัวแทนจำหน่ายน้ำมันของบริษัทเป็นผู้ดำเนินงาน (สถานีบริการน้ำมันประเภท DODO) ส่งผลให้จำนวนสถานีบริการ PT เพิ่มขึ้นเป็น 1,150 สถานี ณ สิ้นปี 2558 เมื่อพิจารณาถึงจำนวนสถานีบริการแต่ละประเภทที่เพิ่มขึ้น พบว่าสถานีบริการที่เพิ่มขึ้นส่วนใหญ่เป็นสถานีบริการน้ำมันและแก๊สประเภท COCO โดยบริษัทมีสถานีบริการน้ำมันและแก๊สประเภท COCO เท่ากับ 936 สถานี ณ สิ้นปี 2558  ทั้งนี้ บริษัทมีเป้าหมายที่จะเพิ่มจ านวนสถานีบริการน้ำมันประเภทและแก๊ส COCO ประมาณ 350 สถานีในปี 2559 การเพิ่มจำนวนสถานีบริการน้ำมันและแก๊สประเภท COCO อย่างต่อเนื่อง อาจส่งผลกระทบต่อการบริหารจัดการสถานีบริการ  เช่น การสรรหาพนักงานประจำสถานีบริการ ที่มีความรู้ความสามารถเพียงพอต่อการเพิ่มจำนวนสถานีบริการ การควบคุมการดำเนินงานภายในสถานีบริการให้มีประสิทธิภาพ การพัฒนาระบบบริหารสถานีบริการ และระบบฐานข้อมูลให้สอดคล้องกับการเพิ่มจำนวนของสถานีบริการ รวมถึงการบริหารการจำหน่ายผลิตภัณฑ์เชื้อเพลิงภายในสถานีบริการที่เปิดใหม่  ให้มี ปริมาณการจำหน่ายในระดับเดียวกับสถานีบริการที่ เปิดดำเนินงานอยู่ในปัจจุบัน ทั้งนี้ หากบริษัทไม่สามารถบริหารจัดการ
สถานีบริการที่เปิดใหม่ได้อย่างมีประสิทธิภาพ ก็อาจจะส่งผลกระทบต่อความพึงพอใจของผู้ใช้บริการและผลการดำเนินงานของบริษัทในอนาคตได้ </t>
    </r>
    <r>
      <rPr>
        <sz val="11"/>
        <color rgb="FFFF0000"/>
        <rFont val="Calibri"/>
        <family val="2"/>
        <scheme val="minor"/>
      </rPr>
      <t xml:space="preserve">4.ความเสี่ยงจากการสรรหาพื้นที่เพื่อขยายจำนวนสถานีบริการไม่ได้ตามเป้าหมาย </t>
    </r>
    <r>
      <rPr>
        <sz val="11"/>
        <rFont val="Calibri"/>
        <family val="2"/>
        <scheme val="minor"/>
      </rPr>
      <t xml:space="preserve">บริษัทมีการลงทุนเพื่อขยายจำนวนสถานีบริการ  PT ให้ครอบคลุมพื้นที่ในแต่ละจังหวัดทั่วประเทศ เพื่อตอบสนองความ
ต้องการของผู้ใช้บริการ บริษัทยังได้พัฒนารูปแบบการดำเนินธุรกิจสถานีบริการ  PT ร่วมกับธุรกิจร้านสะดวกซื้อและธุรกิจร้านกาแฟ สำหรับในพื้นที่ ที่ มีศักยภาพเพื่อมุ่งมั่นที่จะอำนวยความสะดวกต่างๆ ให้กับผู้ใช้บริการและเป็นสถานบริการ  PT ครบวงจรที่มี ประสิทธิภาพ อย่างไรก็ตาม จากภาวะราคาน้ำมันดิบโลกตกต่ำทำให้อุปสงค์ของการใช้น้ำมัน และค่าการตลาดการขายน้ำมันสำเร็จรูป เพิ่มสูงขึ้น อีกทั้งการสนับสนุนจากภาครัฐตามนโยบายลดสำรองน้ำมันตามกฎหมายจากร้อยละ 6 เป็นร้อยละ 1 ช่วยผู้ประกอบการใน
เรื่อง การลดต้นทุนในการเก็บวัตถุดิบ ทำให้ การลงทุนในธุรกิจสถานีบริการน้ำมันกลับมาได้รับความสนใจ และส่งผลให้ให้ผู้ประกอบการายอื่นๆ เข้ามาดำเนินการขยายสถานีบริการเช่นเดียวกัน จึงส่งผลให้มีสถานีบริการ น้ำมันกระจุกตัวอยู่ในบริเวณเดียวกันหลายแห่งใน ขณะที่ผู้ใช้บริการต่อพื้นที่ มีอยู่อย่างจำกัด จึงเกิดภาวะการแข่งขันที่ สูง ขึ้นทั้งในด้านราคาและการบริการ จากปัจจัยเหล่านี้บริษัทจึงมีความเสี่ยงที่จะสรรหาพื้นที่เพื่อขยายจำนวนสถานีบริการไม่ได้ตามเป้าหมาย 5.ความเสี่ยงจากการพึ่งพาผู้ขายน้ำมันรายใหญ่เพียงรายเดียว น้ำมันเชื้อเพลิงที่บริษัท และบริษัทย่อยจำหน่าย ส่วนใหญ่สั่งซื้อโดยตรงจากบริษัท ไทยออยล์ จำกัด (มหาชน)  “ไทยออยล์ ”ซึ่งเป็นโรงกลั่นน้ำมันแบบคอมเพล็กซ์ (ComplexRefinery) ที่เป็นโรงกลั่นน้ำมันเดี่ยว (Single-site) ที่ใหญ่ ที่สุดในประเทศไทยด้วยกำลังการกลั่นน้ำมันดิบ 275,000 บาร์เรลต่อวัน บริษัทจึงมีความเสี่ ยงจากการพึ่งพิงผู้ค้าน้ ามันรายใหญ่   (Supplier)  เพียงรายเดียว หากในอนาคตไทยออยล์มีเหตุจำเป็นที่ ทำให้ไม่สามารถจำหน่ายน้ำมันให้แก่ บริษัทได้หรือจำหน่ายน้ำมันได้เพียงบางส่วน ซึ่งต่ำกว่าปริมาณความต้องการของบริษัท  และบริษัทย่อยมาก ก็จะส่งผลกระทบต่อผลการดำเนินงานของบริษัทได้ </t>
    </r>
    <r>
      <rPr>
        <sz val="11"/>
        <color rgb="FFFF0000"/>
        <rFont val="Calibri"/>
        <family val="2"/>
        <scheme val="minor"/>
      </rPr>
      <t xml:space="preserve">6.ความเสี่ยงจากอุบัติเหตุอุบัติภัยในคลังน้ำมัน  </t>
    </r>
    <r>
      <rPr>
        <sz val="11"/>
        <rFont val="Calibri"/>
        <family val="2"/>
        <scheme val="minor"/>
      </rPr>
      <t>เนื่องจากน้ำมันเชื้อเพลิงเป็นวัตถุไวไฟ หากพนักงานที่ ปฏิบัติหน้าที่ โดยประมาทเลินเล่อ  อาจก่อให้เกิดอุบัติเหตุ เช่น ไฟไหม้ ท่อน้ำมันรั่ว และการระเบิดภายในคลัง น้ำมัน เป็นต้น ซึ่งจะทำให้เกิดความเสียหาย และ มีผลกระทบต่อชีวิตของพนักงานและทรัพย์สินของบริษัท ประชาชนที่ อาศัยอยู่ในพื้นที่ ใกล้กับคลังน้ำมัน สิ่งแวดล้อม และอาจส่ง ผลต่อ
ชื่อเสียง ฐานะการเงิน และผลการดำเนินงานของบริษัทอย่างมีนัยสำคัญ</t>
    </r>
    <r>
      <rPr>
        <sz val="11"/>
        <color rgb="FFFF0000"/>
        <rFont val="Calibri"/>
        <family val="2"/>
        <scheme val="minor"/>
      </rPr>
      <t xml:space="preserve"> 7.ความเสี่ยงจากกลยุทธ์ในการขยายการลงทุนไปยังธุรกิจใหม่ไม่เป็นไปตามแผนงานการลงทุนตามที่กำหนดทั้งในเชิงมูลค่าและกำหนดเวลา </t>
    </r>
    <r>
      <rPr>
        <sz val="11"/>
        <rFont val="Calibri"/>
        <family val="2"/>
        <scheme val="minor"/>
      </rPr>
      <t xml:space="preserve">บริษัทมีเป้าหมายในการขยายดำเนินงานไปสู่ธุรกิจพลังงานอื่นๆ ที่เกี่ยวเนื่อง  เพื่อเพิ่มมูลค่าและการเติบโตอย่างยั่งยืนของบริษัท โดย
ปัจจุบันบริษัทมีนโยบายการลงทุนในธุรกิจใหม่ทั้งในแบบโครงการที่ดำเนินการเองและโครงการที่เป็นการร่วมลงทุน อาทิเช่น ธุรกิจปาล์มน้ำมันครบวงจร ธุรกิจพลังงานเอทานอล และธุรกิจพลังงานไฟฟ้า แต่ทั้งนี้ ผลตอบแทนจากการลงทุนในธุรกิจใหม่ดังกล่าวอาจไม่เป็นไปตาม เป้าหมายจากปัจจัยหลายประการ เช่น การเปลี่ยนแปลงทางกฏหมายที่เกี่ยวข้องกับโครงการจากภาครัฐและหน่วยงานอื่นๆ ที่เกี่ยวข้องหรือการเปลี่ยนแปลงของราคาวัตถุดิบ ต้นทุนการก่อสร้าง อาจส่งผลกระทบต่อธุรกิจใหม่อย่างมีนัยสำคัญในหลายรูปแบบ 
เช่น ต้นทุนทางด้านก่อสร้างหรือบริหารจัดการโครงการอาจเพิ่มสูงขึ้นเกินกว่างบลงทุนที่ ประมาณการไว้  ทำให้ ลดความคุ้มค่าในการลงทุนของโครงการ หรือโครงการใหม่อาจเสร็จล่าช้ากว่ากำหนด ส่งผลกระทบเชิงลบต่อรายได้รอการรับรู้ของบริษัท เนื่องจากโครงการดังกล่าวไม่สามารถสร้างกระแสเงินสดกลับเข้าบริษัทตามเป้าหมายที่วางไว้    </t>
    </r>
  </si>
  <si>
    <t>เงินลงทุนซึ่งบันทึกโดยวิธีราคาทุน</t>
  </si>
  <si>
    <t>บริษัทร่วม กิจการร่วมค้า และ/หรือ กิจการที่ควบคุมร่วมกัน</t>
  </si>
  <si>
    <t>เงินลงทุนระยะยาว</t>
  </si>
  <si>
    <t>เงินปันผลรับ</t>
  </si>
  <si>
    <t>กำไรจากการเปลี่ยนแปลงมูลค่ายุติธรรมของเงินลงทุน</t>
  </si>
  <si>
    <t>กำไรขาดทุนพิเศษ</t>
  </si>
  <si>
    <t>บริษัทมีเงินหรือสินทรัพย์หมุนเวียน 3900ล้านโดนส่วนใหญ่เป็นเงินสดลูกหนี้และสินค้าคงเหลือ</t>
  </si>
  <si>
    <t>สินทรัพย์ที่เป็นลูกหนี้การค้าส่วนใหญ่จะไม่เกินกำหนดชำระหรือต่ำกว่า 3 เดือนในด้านของสินค้าคงเหลือส่วนใหญ่จะเป็นสินค้าน้ำมันต่างรองลงมาคือพวกผลิตภัณฑ์อื่น</t>
  </si>
  <si>
    <t>บริษัทมีการลงทุนในอสังหาทั้งหมด 277ล้านบาทมูลค่าสินทรัพย์รวมมีการปรับปรุงอาคารต่างบริษัทมีการลงทุนในที่ดินไป 8800ล้านบาทมูลค่าสินทรัพย์รวม</t>
  </si>
  <si>
    <t>บริษัทลงทุนกับสินทรัพย์ไม่มีตัวตนไป 193ล้านบาท</t>
  </si>
  <si>
    <t>หนี้สินส่วนใหญ่ของบริษัทแบ่งเป็น 2 ส่วนคือหนี้สินหมุนเวียนกับไม่หมุนเวียนหนี้สินหมุนเวียนส่วนใหญ่จะเป็นเจ้าหนี้การค้าและเงินกู้จากสถาบันการเงินที่มีดอบเบี้ยคงที่หนี้สินส่วนที่ 2 คือหุ้นกู้ไม่มีดอบเบี้ย</t>
  </si>
  <si>
    <t>หนี้สินระยะยาวส่วนใหญ่เป็นหุ้นกู้ไม่มีดอบเบื้ยนอกนั้นจะเป็นการกู้จะสถาบบันทางการเงินดอกเบี้ยร้อยละ 3-5ต่อปีดังจึงไม่หนักมากนัก</t>
  </si>
  <si>
    <t>ทุนจดทะเบียนยังไม่มีการเปลี่ยนแปลง</t>
  </si>
  <si>
    <t>บริษัทดำเนินงานไม่มีผลการขาดทุนสะสมหรือมีหนีสินมากและมีกำไรสะสมดังนั้นบริษัทจึงสามารถจ่ายปันผลได้</t>
  </si>
  <si>
    <t>รายได้มีการเติมโตขึ้นแต่ต้นทุนก็เพิ่มขึ้นเช่นกัน</t>
  </si>
  <si>
    <t>ยังไม่พบค่าใช้จ่ายผิดปรติอะไรแต่อาจจะเป็นเพราะต้นทุนขายเพิ่มมากขึ้น</t>
  </si>
  <si>
    <t>บริษัทถึงจะมียอดขายเพิ่มมากขึ้นแต่ก็มีต้นทุนเพิ่มขึ้นเช่นกันดังนั้นการควบคุมต้นทุนจึงทำได้ยากเพราะเป็นธุรกิจคอมมูนิตี้</t>
  </si>
  <si>
    <t>การแบ่งกำไรในปี 60อยู่ที่ 913ล้านบาท</t>
  </si>
  <si>
    <t>ยังไม่พบการถั่วเฉลี่ยนหุ้นปรับลด</t>
  </si>
  <si>
    <t>บริษัทยังได้กำไรเป็นเงินสดอยู่</t>
  </si>
  <si>
    <t>บริษัทลงทุนในการเช่นและชื้อที่ดินตลอดจนบริษัทร่วมต่างร่วมประมาณ5000ล้านบาท</t>
  </si>
  <si>
    <t>บริษัทมีการกู้เงินทั้งระยะสั้นและระยะยาวประมาณ 22ล้านบาท ถือว่าไม่เยอะ</t>
  </si>
  <si>
    <t>ยังไม่พบการเปลี่ยนแปลงมากนักแต่มีส่วนของผู้ถือหุ้นเพิ่มมากขึ้น</t>
  </si>
  <si>
    <t>การรับรู้รายได้นั้นเหมาะสมการต้นทุน ลูกหนี้การค้าส่วนใหญ่ไม่เกินกำหนดชำระ สินค้าคงเหลือส่วนใหญ่จะเป็นน้ำมัน บริษัทมีการเช่าและชื้อที่ดินเพิ่มมากขึ้น การกู้ยื่มของบริษัทส่วนใหญ่จะเป็นดอกเบี้ยคงที่กำหนดชำระ 1-5ปี เหตุการณ์สำคัญบริษัทจะเปิดร้านอาหาร150สาขาภายในปี 65</t>
  </si>
  <si>
    <t>เนื่องการเป็นธุรกิจที่สินค้าเกี่ยวข้องกับราคาตลาดปัจจัยนี้จึงคุมได้ยากทำให้ต้นทุนการดำเนินงานนั้นสุงขึ้น</t>
  </si>
  <si>
    <t>ประวัติการจ่ายปันผลถือว่าดีอาจจะจ่ายปีละ 1-2ครั้งบางในบางปี</t>
  </si>
  <si>
    <t>พื้นฐานโดนร่วมถิอว่าการเงินหนี้สินอยู่ในระดับที่ดีแต่การทำกำไรจากธุรกิจยังอาจจะต้องปรับปรุงร่วมถึงต้นทุนการบริการ</t>
  </si>
  <si>
    <t>ไม่จำเป็นต้องเพิ่มทุน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</si>
</sst>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charset val="222"/>
      <scheme val="minor"/>
    </font>
    <font>
      <sz val="11"/>
      <color rgb="FF00206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8" fillId="3" borderId="0" applyNumberFormat="0" applyBorder="0" applyAlignment="0" applyProtection="0"/>
    <xf numFmtId="0" fontId="10" fillId="4" borderId="0" applyNumberFormat="0" applyBorder="0" applyAlignment="0" applyProtection="0"/>
  </cellStyleXfs>
  <cellXfs count="99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" fillId="2" borderId="1" xfId="1" applyBorder="1" applyAlignment="1">
      <alignment horizontal="center"/>
    </xf>
    <xf numFmtId="0" fontId="0" fillId="0" borderId="1" xfId="0" applyBorder="1"/>
    <xf numFmtId="4" fontId="0" fillId="0" borderId="1" xfId="0" applyNumberFormat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1" fillId="2" borderId="1" xfId="1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1" fillId="2" borderId="1" xfId="1" applyBorder="1" applyAlignment="1">
      <alignment horizontal="right"/>
    </xf>
    <xf numFmtId="0" fontId="1" fillId="2" borderId="1" xfId="1" applyBorder="1"/>
    <xf numFmtId="0" fontId="0" fillId="0" borderId="1" xfId="0" applyFill="1" applyBorder="1" applyAlignment="1">
      <alignment wrapText="1"/>
    </xf>
    <xf numFmtId="0" fontId="0" fillId="0" borderId="1" xfId="0" applyBorder="1" applyAlignment="1"/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center" wrapText="1"/>
    </xf>
    <xf numFmtId="2" fontId="0" fillId="0" borderId="1" xfId="0" applyNumberFormat="1" applyBorder="1"/>
    <xf numFmtId="10" fontId="0" fillId="0" borderId="1" xfId="0" applyNumberFormat="1" applyBorder="1"/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9" fillId="3" borderId="1" xfId="2" applyFont="1" applyBorder="1" applyAlignment="1">
      <alignment horizontal="center" vertical="top" wrapText="1"/>
    </xf>
    <xf numFmtId="0" fontId="9" fillId="3" borderId="1" xfId="2" applyFont="1" applyBorder="1" applyAlignment="1">
      <alignment wrapText="1"/>
    </xf>
    <xf numFmtId="0" fontId="9" fillId="3" borderId="1" xfId="2" applyFont="1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0" xfId="0" applyBorder="1"/>
    <xf numFmtId="4" fontId="0" fillId="0" borderId="0" xfId="0" applyNumberFormat="1" applyBorder="1"/>
    <xf numFmtId="10" fontId="0" fillId="0" borderId="0" xfId="0" applyNumberFormat="1" applyBorder="1"/>
    <xf numFmtId="0" fontId="10" fillId="4" borderId="0" xfId="3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8" xfId="0" applyFill="1" applyBorder="1"/>
    <xf numFmtId="0" fontId="0" fillId="0" borderId="1" xfId="0" applyFill="1" applyBorder="1"/>
    <xf numFmtId="2" fontId="0" fillId="0" borderId="1" xfId="0" applyNumberFormat="1" applyBorder="1" applyAlignment="1">
      <alignment horizontal="right" wrapText="1"/>
    </xf>
    <xf numFmtId="0" fontId="1" fillId="2" borderId="8" xfId="1" applyBorder="1" applyAlignment="1">
      <alignment horizontal="center"/>
    </xf>
    <xf numFmtId="0" fontId="1" fillId="2" borderId="8" xfId="1" applyNumberFormat="1" applyBorder="1" applyAlignment="1">
      <alignment horizontal="center"/>
    </xf>
    <xf numFmtId="0" fontId="1" fillId="2" borderId="1" xfId="1" applyNumberFormat="1" applyBorder="1" applyAlignment="1">
      <alignment horizontal="center" vertical="center"/>
    </xf>
    <xf numFmtId="0" fontId="11" fillId="0" borderId="0" xfId="0" applyFont="1"/>
    <xf numFmtId="2" fontId="0" fillId="0" borderId="1" xfId="0" applyNumberForma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left" vertical="top" wrapText="1"/>
    </xf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งบกระแสเงินสด!$A$27</c:f>
              <c:strCache>
                <c:ptCount val="1"/>
                <c:pt idx="0">
                  <c:v>เงินสดสุทธิได้มาจาก (ใช้ไปใน) กิจกรรมดำเนินงาน</c:v>
                </c:pt>
              </c:strCache>
            </c:strRef>
          </c:tx>
          <c:invertIfNegative val="0"/>
          <c:val>
            <c:numRef>
              <c:f>งบกระแสเงินสด!$B$27:$G$27</c:f>
              <c:numCache>
                <c:formatCode>0.00</c:formatCode>
                <c:ptCount val="6"/>
                <c:pt idx="0">
                  <c:v>687.74</c:v>
                </c:pt>
                <c:pt idx="1">
                  <c:v>607.12</c:v>
                </c:pt>
                <c:pt idx="2">
                  <c:v>1438.26</c:v>
                </c:pt>
                <c:pt idx="3">
                  <c:v>2079.6799999999998</c:v>
                </c:pt>
                <c:pt idx="4">
                  <c:v>3225.07</c:v>
                </c:pt>
                <c:pt idx="5">
                  <c:v>2789.91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A-4F28-AB0C-9567D46FD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81664"/>
        <c:axId val="36083200"/>
      </c:barChart>
      <c:catAx>
        <c:axId val="3608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36083200"/>
        <c:crosses val="autoZero"/>
        <c:auto val="1"/>
        <c:lblAlgn val="ctr"/>
        <c:lblOffset val="100"/>
        <c:noMultiLvlLbl val="0"/>
      </c:catAx>
      <c:valAx>
        <c:axId val="360832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608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งบแสดงฐานนะทางการเงิน!$A$53</c:f>
              <c:strCache>
                <c:ptCount val="1"/>
                <c:pt idx="0">
                  <c:v>อัตราส่วนหนี้สินต่อสินทรัพย์ Debt Ratio</c:v>
                </c:pt>
              </c:strCache>
            </c:strRef>
          </c:tx>
          <c:invertIfNegative val="0"/>
          <c:val>
            <c:numRef>
              <c:f>งบแสดงฐานนะทางการเงิน!$B$53:$G$53</c:f>
              <c:numCache>
                <c:formatCode>0.00</c:formatCode>
                <c:ptCount val="6"/>
                <c:pt idx="0">
                  <c:v>0.64399686379352439</c:v>
                </c:pt>
                <c:pt idx="1">
                  <c:v>0.4660258074240306</c:v>
                </c:pt>
                <c:pt idx="2">
                  <c:v>0.45440625805375739</c:v>
                </c:pt>
                <c:pt idx="3">
                  <c:v>0.48740980464506078</c:v>
                </c:pt>
                <c:pt idx="4">
                  <c:v>0.63363714089331724</c:v>
                </c:pt>
                <c:pt idx="5">
                  <c:v>0.71540495669260251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2-4B46-94E9-09D68997E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014912"/>
        <c:axId val="79028992"/>
      </c:barChart>
      <c:catAx>
        <c:axId val="7901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79028992"/>
        <c:crosses val="autoZero"/>
        <c:auto val="1"/>
        <c:lblAlgn val="ctr"/>
        <c:lblOffset val="100"/>
        <c:noMultiLvlLbl val="0"/>
      </c:catAx>
      <c:valAx>
        <c:axId val="790289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9014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งบกำไรขาดทุนเบ็ดเสร็จ!$A$50</c:f>
              <c:strCache>
                <c:ptCount val="1"/>
                <c:pt idx="0">
                  <c:v>รายได้จากการขายและหรือการให้บริการ</c:v>
                </c:pt>
              </c:strCache>
            </c:strRef>
          </c:tx>
          <c:invertIfNegative val="0"/>
          <c:val>
            <c:numRef>
              <c:f>งบกำไรขาดทุนเบ็ดเสร็จ!$B$50:$G$50</c:f>
              <c:numCache>
                <c:formatCode>#,##0.00</c:formatCode>
                <c:ptCount val="6"/>
                <c:pt idx="0">
                  <c:v>41723.68</c:v>
                </c:pt>
                <c:pt idx="1">
                  <c:v>47694.19</c:v>
                </c:pt>
                <c:pt idx="2">
                  <c:v>55123.6</c:v>
                </c:pt>
                <c:pt idx="3">
                  <c:v>53677.75</c:v>
                </c:pt>
                <c:pt idx="4">
                  <c:v>64591.4</c:v>
                </c:pt>
                <c:pt idx="5">
                  <c:v>84624.59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5-4620-A067-CDEB7E62B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950784"/>
        <c:axId val="78952320"/>
      </c:barChart>
      <c:catAx>
        <c:axId val="7895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78952320"/>
        <c:crosses val="autoZero"/>
        <c:auto val="1"/>
        <c:lblAlgn val="ctr"/>
        <c:lblOffset val="100"/>
        <c:noMultiLvlLbl val="0"/>
      </c:catAx>
      <c:valAx>
        <c:axId val="78952320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78950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h-TH"/>
              <a:t>รายได้จากการขายและบริการ/ต้นทุน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งบกำไรขาดทุนเบ็ดเสร็จ!$A$50</c:f>
              <c:strCache>
                <c:ptCount val="1"/>
                <c:pt idx="0">
                  <c:v>รายได้จากการขายและหรือการให้บริการ</c:v>
                </c:pt>
              </c:strCache>
            </c:strRef>
          </c:tx>
          <c:invertIfNegative val="0"/>
          <c:val>
            <c:numRef>
              <c:f>งบกำไรขาดทุนเบ็ดเสร็จ!$B$50:$G$50</c:f>
              <c:numCache>
                <c:formatCode>#,##0.00</c:formatCode>
                <c:ptCount val="6"/>
                <c:pt idx="0">
                  <c:v>41723.68</c:v>
                </c:pt>
                <c:pt idx="1">
                  <c:v>47694.19</c:v>
                </c:pt>
                <c:pt idx="2">
                  <c:v>55123.6</c:v>
                </c:pt>
                <c:pt idx="3">
                  <c:v>53677.75</c:v>
                </c:pt>
                <c:pt idx="4">
                  <c:v>64591.4</c:v>
                </c:pt>
                <c:pt idx="5">
                  <c:v>84624.59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3-4CCE-9CE0-6C0C8A5337E8}"/>
            </c:ext>
          </c:extLst>
        </c:ser>
        <c:ser>
          <c:idx val="1"/>
          <c:order val="1"/>
          <c:tx>
            <c:strRef>
              <c:f>งบกำไรขาดทุนเบ็ดเสร็จ!$A$63</c:f>
              <c:strCache>
                <c:ptCount val="1"/>
                <c:pt idx="0">
                  <c:v>ต้นทุนขายสินค้าและหรือต้นทุนการให้บริการ</c:v>
                </c:pt>
              </c:strCache>
            </c:strRef>
          </c:tx>
          <c:invertIfNegative val="0"/>
          <c:val>
            <c:numRef>
              <c:f>งบกำไรขาดทุนเบ็ดเสร็จ!$B$63:$G$63</c:f>
              <c:numCache>
                <c:formatCode>#,##0.00</c:formatCode>
                <c:ptCount val="6"/>
                <c:pt idx="0">
                  <c:v>39991.379999999997</c:v>
                </c:pt>
                <c:pt idx="1">
                  <c:v>45435.19</c:v>
                </c:pt>
                <c:pt idx="2">
                  <c:v>52036.65</c:v>
                </c:pt>
                <c:pt idx="3">
                  <c:v>49723.85</c:v>
                </c:pt>
                <c:pt idx="4">
                  <c:v>59132.87</c:v>
                </c:pt>
                <c:pt idx="5">
                  <c:v>78370.94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13-4CCE-9CE0-6C0C8A533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969088"/>
        <c:axId val="79052800"/>
      </c:barChart>
      <c:catAx>
        <c:axId val="78969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79052800"/>
        <c:crosses val="autoZero"/>
        <c:auto val="1"/>
        <c:lblAlgn val="ctr"/>
        <c:lblOffset val="100"/>
        <c:noMultiLvlLbl val="0"/>
      </c:catAx>
      <c:valAx>
        <c:axId val="79052800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78969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งบกำไรขาดทุนเบ็ดเสร็จ!$A$70</c:f>
              <c:strCache>
                <c:ptCount val="1"/>
                <c:pt idx="0">
                  <c:v>กำไร (ขาดทุน) ก่อนต้นทุนทางการเงิน และภาษีเงินได้</c:v>
                </c:pt>
              </c:strCache>
            </c:strRef>
          </c:tx>
          <c:invertIfNegative val="0"/>
          <c:val>
            <c:numRef>
              <c:f>งบกำไรขาดทุนเบ็ดเสร็จ!$B$70:$G$70</c:f>
              <c:numCache>
                <c:formatCode>General</c:formatCode>
                <c:ptCount val="6"/>
                <c:pt idx="0">
                  <c:v>502.15</c:v>
                </c:pt>
                <c:pt idx="1">
                  <c:v>457.93</c:v>
                </c:pt>
                <c:pt idx="2">
                  <c:v>673.07</c:v>
                </c:pt>
                <c:pt idx="3">
                  <c:v>867.36</c:v>
                </c:pt>
                <c:pt idx="4" formatCode="#,##0.00">
                  <c:v>1460.45</c:v>
                </c:pt>
                <c:pt idx="5" formatCode="#,##0.00">
                  <c:v>1255.3499999999999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3-45DB-BE20-BDFCC6C03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060352"/>
        <c:axId val="79090816"/>
      </c:barChart>
      <c:catAx>
        <c:axId val="7906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79090816"/>
        <c:crosses val="autoZero"/>
        <c:auto val="1"/>
        <c:lblAlgn val="ctr"/>
        <c:lblOffset val="100"/>
        <c:noMultiLvlLbl val="0"/>
      </c:catAx>
      <c:valAx>
        <c:axId val="7909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06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งบกำไรขาดทุนเบ็ดเสร็จ!$A$71</c:f>
              <c:strCache>
                <c:ptCount val="1"/>
                <c:pt idx="0">
                  <c:v>ต้นทุนทางการเงิน</c:v>
                </c:pt>
              </c:strCache>
            </c:strRef>
          </c:tx>
          <c:invertIfNegative val="0"/>
          <c:val>
            <c:numRef>
              <c:f>งบกำไรขาดทุนเบ็ดเสร็จ!$B$71:$G$71</c:f>
              <c:numCache>
                <c:formatCode>General</c:formatCode>
                <c:ptCount val="6"/>
                <c:pt idx="0">
                  <c:v>55.87</c:v>
                </c:pt>
                <c:pt idx="1">
                  <c:v>65.11</c:v>
                </c:pt>
                <c:pt idx="2">
                  <c:v>46.12</c:v>
                </c:pt>
                <c:pt idx="3">
                  <c:v>45.33</c:v>
                </c:pt>
                <c:pt idx="4">
                  <c:v>124.9</c:v>
                </c:pt>
                <c:pt idx="5">
                  <c:v>188.44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3-45A1-BC3B-BC01A0724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106816"/>
        <c:axId val="79108352"/>
      </c:barChart>
      <c:catAx>
        <c:axId val="7910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79108352"/>
        <c:crosses val="autoZero"/>
        <c:auto val="1"/>
        <c:lblAlgn val="ctr"/>
        <c:lblOffset val="100"/>
        <c:noMultiLvlLbl val="0"/>
      </c:catAx>
      <c:valAx>
        <c:axId val="7910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106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งบกำไรขาดทุนเบ็ดเสร็จ!$A$73</c:f>
              <c:strCache>
                <c:ptCount val="1"/>
                <c:pt idx="0">
                  <c:v>กำไร (ขาดทุน) สุทธิ</c:v>
                </c:pt>
              </c:strCache>
            </c:strRef>
          </c:tx>
          <c:invertIfNegative val="0"/>
          <c:val>
            <c:numRef>
              <c:f>งบกำไรขาดทุนเบ็ดเสร็จ!$B$73:$G$73</c:f>
              <c:numCache>
                <c:formatCode>General</c:formatCode>
                <c:ptCount val="6"/>
                <c:pt idx="0">
                  <c:v>359.99</c:v>
                </c:pt>
                <c:pt idx="1">
                  <c:v>312.33</c:v>
                </c:pt>
                <c:pt idx="2">
                  <c:v>494.05</c:v>
                </c:pt>
                <c:pt idx="3">
                  <c:v>650.74</c:v>
                </c:pt>
                <c:pt idx="4" formatCode="#,##0.00">
                  <c:v>1073.4000000000001</c:v>
                </c:pt>
                <c:pt idx="5">
                  <c:v>913.07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0-433C-915F-E32A0F0EE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124352"/>
        <c:axId val="79125888"/>
      </c:barChart>
      <c:catAx>
        <c:axId val="7912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79125888"/>
        <c:crosses val="autoZero"/>
        <c:auto val="1"/>
        <c:lblAlgn val="ctr"/>
        <c:lblOffset val="100"/>
        <c:noMultiLvlLbl val="0"/>
      </c:catAx>
      <c:valAx>
        <c:axId val="7912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124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งบกำไรขาดทุนเบ็ดเสร็จ!$A$76</c:f>
              <c:strCache>
                <c:ptCount val="1"/>
                <c:pt idx="0">
                  <c:v>กำไร (ขาดทุน) ต่อหุ้นขั้นพื้นฐาน (หน่วย : บาท)</c:v>
                </c:pt>
              </c:strCache>
            </c:strRef>
          </c:tx>
          <c:invertIfNegative val="0"/>
          <c:val>
            <c:numRef>
              <c:f>งบกำไรขาดทุนเบ็ดเสร็จ!$B$76:$G$76</c:f>
              <c:numCache>
                <c:formatCode>General</c:formatCode>
                <c:ptCount val="6"/>
                <c:pt idx="0">
                  <c:v>0.28999999999999998</c:v>
                </c:pt>
                <c:pt idx="1">
                  <c:v>0.21</c:v>
                </c:pt>
                <c:pt idx="2">
                  <c:v>0.3</c:v>
                </c:pt>
                <c:pt idx="3">
                  <c:v>0.39</c:v>
                </c:pt>
                <c:pt idx="4">
                  <c:v>0.64</c:v>
                </c:pt>
                <c:pt idx="5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9-47BD-AE57-86A0FCB0E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166464"/>
        <c:axId val="81400576"/>
      </c:barChart>
      <c:catAx>
        <c:axId val="7916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81400576"/>
        <c:crosses val="autoZero"/>
        <c:auto val="1"/>
        <c:lblAlgn val="ctr"/>
        <c:lblOffset val="100"/>
        <c:noMultiLvlLbl val="0"/>
      </c:catAx>
      <c:valAx>
        <c:axId val="8140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166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งบกำไรขาดทุนเบ็ดเสร็จ!$A$78</c:f>
              <c:strCache>
                <c:ptCount val="1"/>
                <c:pt idx="0">
                  <c:v>อัตรากำไรขั้นต้น gross profit margin</c:v>
                </c:pt>
              </c:strCache>
            </c:strRef>
          </c:tx>
          <c:invertIfNegative val="0"/>
          <c:val>
            <c:numRef>
              <c:f>งบกำไรขาดทุนเบ็ดเสร็จ!$B$78:$G$78</c:f>
              <c:numCache>
                <c:formatCode>0.00%</c:formatCode>
                <c:ptCount val="6"/>
                <c:pt idx="0">
                  <c:v>4.1380077539396112E-2</c:v>
                </c:pt>
                <c:pt idx="1">
                  <c:v>4.7259634768930865E-2</c:v>
                </c:pt>
                <c:pt idx="2">
                  <c:v>5.6000515205828306E-2</c:v>
                </c:pt>
                <c:pt idx="3">
                  <c:v>7.3659942899991185E-2</c:v>
                </c:pt>
                <c:pt idx="4">
                  <c:v>8.4508618794452497E-2</c:v>
                </c:pt>
                <c:pt idx="5">
                  <c:v>7.3898733216905321E-2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8-4B77-837E-206C09F64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416576"/>
        <c:axId val="81418112"/>
      </c:barChart>
      <c:catAx>
        <c:axId val="8141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81418112"/>
        <c:crosses val="autoZero"/>
        <c:auto val="1"/>
        <c:lblAlgn val="ctr"/>
        <c:lblOffset val="100"/>
        <c:noMultiLvlLbl val="0"/>
      </c:catAx>
      <c:valAx>
        <c:axId val="814181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8141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งบกำไรขาดทุนเบ็ดเสร็จ!$A$79</c:f>
              <c:strCache>
                <c:ptCount val="1"/>
                <c:pt idx="0">
                  <c:v>อัตรากกำไรสุทธิ Net profit margin</c:v>
                </c:pt>
              </c:strCache>
            </c:strRef>
          </c:tx>
          <c:invertIfNegative val="0"/>
          <c:val>
            <c:numRef>
              <c:f>งบกำไรขาดทุนเบ็ดเสร็จ!$B$79:$G$79</c:f>
              <c:numCache>
                <c:formatCode>0.00%</c:formatCode>
                <c:ptCount val="6"/>
                <c:pt idx="0">
                  <c:v>8.6082222283863051E-3</c:v>
                </c:pt>
                <c:pt idx="1">
                  <c:v>6.5263302624427684E-3</c:v>
                </c:pt>
                <c:pt idx="2">
                  <c:v>8.9382198134489218E-3</c:v>
                </c:pt>
                <c:pt idx="3">
                  <c:v>1.2086617851396303E-2</c:v>
                </c:pt>
                <c:pt idx="4">
                  <c:v>1.6618311416070872E-2</c:v>
                </c:pt>
                <c:pt idx="5">
                  <c:v>1.0754047063074659E-2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8-4A57-8719-76D4300B5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442304"/>
        <c:axId val="81443840"/>
      </c:barChart>
      <c:catAx>
        <c:axId val="8144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81443840"/>
        <c:crosses val="autoZero"/>
        <c:auto val="1"/>
        <c:lblAlgn val="ctr"/>
        <c:lblOffset val="100"/>
        <c:noMultiLvlLbl val="0"/>
      </c:catAx>
      <c:valAx>
        <c:axId val="814438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81442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งบกำไรขาดทุนเบ็ดเสร็จ!$A$80</c:f>
              <c:strCache>
                <c:ptCount val="1"/>
                <c:pt idx="0">
                  <c:v>อัตราผลตอบแทนจากสินทรัพย์ทั้งหมด ROA</c:v>
                </c:pt>
              </c:strCache>
            </c:strRef>
          </c:tx>
          <c:invertIfNegative val="0"/>
          <c:val>
            <c:numRef>
              <c:f>งบกำไรขาดทุนเบ็ดเสร็จ!$B$80:$G$80</c:f>
              <c:numCache>
                <c:formatCode>0.00%</c:formatCode>
                <c:ptCount val="6"/>
                <c:pt idx="1">
                  <c:v>9.287510647791343E-2</c:v>
                </c:pt>
                <c:pt idx="2">
                  <c:v>0.1071132170806329</c:v>
                </c:pt>
                <c:pt idx="3">
                  <c:v>0.1204534502464313</c:v>
                </c:pt>
                <c:pt idx="4">
                  <c:v>0.1436612998817127</c:v>
                </c:pt>
                <c:pt idx="5">
                  <c:v>8.2285792943420519E-2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A-4295-BC2F-3600AE277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529472"/>
        <c:axId val="81559936"/>
      </c:barChart>
      <c:catAx>
        <c:axId val="8152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81559936"/>
        <c:crosses val="autoZero"/>
        <c:auto val="1"/>
        <c:lblAlgn val="ctr"/>
        <c:lblOffset val="100"/>
        <c:noMultiLvlLbl val="0"/>
      </c:catAx>
      <c:valAx>
        <c:axId val="8155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529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งบแสดงฐานนะทางการเงิน!$A$20</c:f>
              <c:strCache>
                <c:ptCount val="1"/>
                <c:pt idx="0">
                  <c:v>รวมสินทรัพย์</c:v>
                </c:pt>
              </c:strCache>
            </c:strRef>
          </c:tx>
          <c:invertIfNegative val="0"/>
          <c:val>
            <c:numRef>
              <c:f>งบแสดงฐานนะทางการเงิน!$B$20:$G$20</c:f>
              <c:numCache>
                <c:formatCode>#,##0.00</c:formatCode>
                <c:ptCount val="6"/>
                <c:pt idx="0">
                  <c:v>3890.05</c:v>
                </c:pt>
                <c:pt idx="1">
                  <c:v>5971.15</c:v>
                </c:pt>
                <c:pt idx="2">
                  <c:v>6596.3</c:v>
                </c:pt>
                <c:pt idx="3">
                  <c:v>7805.28</c:v>
                </c:pt>
                <c:pt idx="4">
                  <c:v>12526.57</c:v>
                </c:pt>
                <c:pt idx="5">
                  <c:v>17985.38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2-4562-A0C6-B7C9ED38F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344192"/>
        <c:axId val="38345728"/>
      </c:barChart>
      <c:catAx>
        <c:axId val="3834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38345728"/>
        <c:crosses val="autoZero"/>
        <c:auto val="1"/>
        <c:lblAlgn val="ctr"/>
        <c:lblOffset val="100"/>
        <c:noMultiLvlLbl val="0"/>
      </c:catAx>
      <c:valAx>
        <c:axId val="38345728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38344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งบกำไรขาดทุนเบ็ดเสร็จ!$A$81</c:f>
              <c:strCache>
                <c:ptCount val="1"/>
                <c:pt idx="0">
                  <c:v>อัตราผลตอบแทนจากส่วนผู้ถือหุ้น  ROE</c:v>
                </c:pt>
              </c:strCache>
            </c:strRef>
          </c:tx>
          <c:invertIfNegative val="0"/>
          <c:val>
            <c:numRef>
              <c:f>งบกำไรขาดทุนเบ็ดเสร็จ!$B$81:$G$81</c:f>
              <c:numCache>
                <c:formatCode>0.00%</c:formatCode>
                <c:ptCount val="6"/>
                <c:pt idx="1">
                  <c:v>0.1365881604352209</c:v>
                </c:pt>
                <c:pt idx="2">
                  <c:v>0.14557985897273454</c:v>
                </c:pt>
                <c:pt idx="3">
                  <c:v>0.17125164971229545</c:v>
                </c:pt>
                <c:pt idx="4">
                  <c:v>0.2499132730629626</c:v>
                </c:pt>
                <c:pt idx="5">
                  <c:v>0.1881103977107092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2-4A4B-8F93-F0A12CF64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575936"/>
        <c:axId val="81577472"/>
      </c:barChart>
      <c:catAx>
        <c:axId val="8157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81577472"/>
        <c:crosses val="autoZero"/>
        <c:auto val="1"/>
        <c:lblAlgn val="ctr"/>
        <c:lblOffset val="100"/>
        <c:noMultiLvlLbl val="0"/>
      </c:catAx>
      <c:valAx>
        <c:axId val="8157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575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งบกระแสเงินสด!$A$49</c:f>
              <c:strCache>
                <c:ptCount val="1"/>
                <c:pt idx="0">
                  <c:v>เงินปันผลจ่าย</c:v>
                </c:pt>
              </c:strCache>
            </c:strRef>
          </c:tx>
          <c:invertIfNegative val="0"/>
          <c:val>
            <c:numRef>
              <c:f>งบกระแสเงินสด!$B$49:$G$49</c:f>
              <c:numCache>
                <c:formatCode>0.00</c:formatCode>
                <c:ptCount val="6"/>
                <c:pt idx="0">
                  <c:v>-0.04</c:v>
                </c:pt>
                <c:pt idx="1">
                  <c:v>-100.21</c:v>
                </c:pt>
                <c:pt idx="2">
                  <c:v>-83.52</c:v>
                </c:pt>
                <c:pt idx="3">
                  <c:v>-250.51</c:v>
                </c:pt>
                <c:pt idx="4">
                  <c:v>-501</c:v>
                </c:pt>
                <c:pt idx="5">
                  <c:v>-334.02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2-416F-90AD-A98FF3AD1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13952"/>
        <c:axId val="81615488"/>
      </c:barChart>
      <c:catAx>
        <c:axId val="8161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81615488"/>
        <c:crosses val="autoZero"/>
        <c:auto val="1"/>
        <c:lblAlgn val="ctr"/>
        <c:lblOffset val="100"/>
        <c:noMultiLvlLbl val="0"/>
      </c:catAx>
      <c:valAx>
        <c:axId val="816154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161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h-TH"/>
              <a:t>อัตรากำไรคุณภาพ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งบกระแสเงินสด!$A$57</c:f>
              <c:strCache>
                <c:ptCount val="1"/>
                <c:pt idx="0">
                  <c:v>ค่าที่ได้ควรมากกว่า 1</c:v>
                </c:pt>
              </c:strCache>
            </c:strRef>
          </c:tx>
          <c:invertIfNegative val="0"/>
          <c:val>
            <c:numRef>
              <c:f>งบกระแสเงินสด!$B$57:$G$57</c:f>
              <c:numCache>
                <c:formatCode>0.00</c:formatCode>
                <c:ptCount val="6"/>
                <c:pt idx="0">
                  <c:v>1.91044195672102</c:v>
                </c:pt>
                <c:pt idx="1">
                  <c:v>1.9438414497486634</c:v>
                </c:pt>
                <c:pt idx="2">
                  <c:v>2.9111628377694565</c:v>
                </c:pt>
                <c:pt idx="3">
                  <c:v>3.1958693180071913</c:v>
                </c:pt>
                <c:pt idx="4">
                  <c:v>3.0045369852804171</c:v>
                </c:pt>
                <c:pt idx="5">
                  <c:v>3.0555269585026337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5-4A06-9EA1-AFD42CD5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35584"/>
        <c:axId val="81653760"/>
      </c:barChart>
      <c:catAx>
        <c:axId val="8163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81653760"/>
        <c:crosses val="autoZero"/>
        <c:auto val="1"/>
        <c:lblAlgn val="ctr"/>
        <c:lblOffset val="100"/>
        <c:noMultiLvlLbl val="0"/>
      </c:catAx>
      <c:valAx>
        <c:axId val="816537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1635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งบกำไรขาดทุนเบ็ดเสร็จ!$A$74</c:f>
              <c:strCache>
                <c:ptCount val="1"/>
                <c:pt idx="0">
                  <c:v>ส่วนของกำไร (ขาดทุน) ที่เป็นของผู้ถือหุ้นบริษัทใหญ่
 </c:v>
                </c:pt>
              </c:strCache>
            </c:strRef>
          </c:tx>
          <c:invertIfNegative val="0"/>
          <c:val>
            <c:numRef>
              <c:f>งบกำไรขาดทุนเบ็ดเสร็จ!$B$74:$G$74</c:f>
              <c:numCache>
                <c:formatCode>General</c:formatCode>
                <c:ptCount val="6"/>
                <c:pt idx="0">
                  <c:v>359.95</c:v>
                </c:pt>
                <c:pt idx="1">
                  <c:v>312.29000000000002</c:v>
                </c:pt>
                <c:pt idx="2">
                  <c:v>494.04</c:v>
                </c:pt>
                <c:pt idx="3">
                  <c:v>650.72</c:v>
                </c:pt>
                <c:pt idx="4" formatCode="#,##0.00">
                  <c:v>1073.45</c:v>
                </c:pt>
                <c:pt idx="5">
                  <c:v>913.07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A-4C72-B906-6179BF48F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81792"/>
        <c:axId val="81683584"/>
      </c:barChart>
      <c:catAx>
        <c:axId val="8168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81683584"/>
        <c:crosses val="autoZero"/>
        <c:auto val="1"/>
        <c:lblAlgn val="ctr"/>
        <c:lblOffset val="100"/>
        <c:noMultiLvlLbl val="0"/>
      </c:catAx>
      <c:valAx>
        <c:axId val="8168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68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งบกระแสเงินสด!$A$27</c:f>
              <c:strCache>
                <c:ptCount val="1"/>
                <c:pt idx="0">
                  <c:v>เงินสดสุทธิได้มาจาก (ใช้ไปใน) กิจกรรมดำเนินงาน</c:v>
                </c:pt>
              </c:strCache>
            </c:strRef>
          </c:tx>
          <c:invertIfNegative val="0"/>
          <c:val>
            <c:numRef>
              <c:f>งบกระแสเงินสด!$B$27:$G$27</c:f>
              <c:numCache>
                <c:formatCode>0.00</c:formatCode>
                <c:ptCount val="6"/>
                <c:pt idx="0">
                  <c:v>687.74</c:v>
                </c:pt>
                <c:pt idx="1">
                  <c:v>607.12</c:v>
                </c:pt>
                <c:pt idx="2">
                  <c:v>1438.26</c:v>
                </c:pt>
                <c:pt idx="3">
                  <c:v>2079.6799999999998</c:v>
                </c:pt>
                <c:pt idx="4">
                  <c:v>3225.07</c:v>
                </c:pt>
                <c:pt idx="5">
                  <c:v>2789.91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8-43CA-B574-686D3CF2F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720064"/>
        <c:axId val="81721600"/>
      </c:barChart>
      <c:catAx>
        <c:axId val="8172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81721600"/>
        <c:crosses val="autoZero"/>
        <c:auto val="1"/>
        <c:lblAlgn val="ctr"/>
        <c:lblOffset val="100"/>
        <c:noMultiLvlLbl val="0"/>
      </c:catAx>
      <c:valAx>
        <c:axId val="817216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172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งบแสดงฐานนะทางการเงิน!$A$34</c:f>
              <c:strCache>
                <c:ptCount val="1"/>
                <c:pt idx="0">
                  <c:v>รวมหนี้สิน</c:v>
                </c:pt>
              </c:strCache>
            </c:strRef>
          </c:tx>
          <c:invertIfNegative val="0"/>
          <c:val>
            <c:numRef>
              <c:f>งบแสดงฐานนะทางการเงิน!$B$34:$G$34</c:f>
              <c:numCache>
                <c:formatCode>#,##0.00</c:formatCode>
                <c:ptCount val="6"/>
                <c:pt idx="0">
                  <c:v>2505.1799999999998</c:v>
                </c:pt>
                <c:pt idx="1">
                  <c:v>2782.71</c:v>
                </c:pt>
                <c:pt idx="2">
                  <c:v>2997.4</c:v>
                </c:pt>
                <c:pt idx="3">
                  <c:v>3804.37</c:v>
                </c:pt>
                <c:pt idx="4">
                  <c:v>7937.3</c:v>
                </c:pt>
                <c:pt idx="5">
                  <c:v>12866.83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5-46C7-A444-08B912FF5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369920"/>
        <c:axId val="38379904"/>
      </c:barChart>
      <c:catAx>
        <c:axId val="38369920"/>
        <c:scaling>
          <c:orientation val="minMax"/>
        </c:scaling>
        <c:delete val="0"/>
        <c:axPos val="b"/>
        <c:majorTickMark val="out"/>
        <c:minorTickMark val="none"/>
        <c:tickLblPos val="nextTo"/>
        <c:crossAx val="38379904"/>
        <c:crosses val="autoZero"/>
        <c:auto val="1"/>
        <c:lblAlgn val="ctr"/>
        <c:lblOffset val="100"/>
        <c:noMultiLvlLbl val="0"/>
      </c:catAx>
      <c:valAx>
        <c:axId val="38379904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3836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งบแสดงฐานนะทางการเงิน!$A$47</c:f>
              <c:strCache>
                <c:ptCount val="1"/>
                <c:pt idx="0">
                  <c:v>รวมส่วนของผู้ถือหุ้น</c:v>
                </c:pt>
              </c:strCache>
            </c:strRef>
          </c:tx>
          <c:invertIfNegative val="0"/>
          <c:val>
            <c:numRef>
              <c:f>งบแสดงฐานนะทางการเงิน!$B$47:$G$47</c:f>
              <c:numCache>
                <c:formatCode>#,##0.00</c:formatCode>
                <c:ptCount val="6"/>
                <c:pt idx="0">
                  <c:v>1384.87</c:v>
                </c:pt>
                <c:pt idx="1">
                  <c:v>3188.44</c:v>
                </c:pt>
                <c:pt idx="2">
                  <c:v>3598.9</c:v>
                </c:pt>
                <c:pt idx="3">
                  <c:v>4000.91</c:v>
                </c:pt>
                <c:pt idx="4">
                  <c:v>4589.2700000000004</c:v>
                </c:pt>
                <c:pt idx="5">
                  <c:v>5118.54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C-4D01-84D6-7478C0433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20480"/>
        <c:axId val="38422016"/>
      </c:barChart>
      <c:catAx>
        <c:axId val="3842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38422016"/>
        <c:crosses val="autoZero"/>
        <c:auto val="1"/>
        <c:lblAlgn val="ctr"/>
        <c:lblOffset val="100"/>
        <c:noMultiLvlLbl val="0"/>
      </c:catAx>
      <c:valAx>
        <c:axId val="38422016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38420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งบแสดงฐานนะทางการเงิน!$A$40</c:f>
              <c:strCache>
                <c:ptCount val="1"/>
                <c:pt idx="0">
                  <c:v>กำไร (ขาดทุน) สะสม</c:v>
                </c:pt>
              </c:strCache>
            </c:strRef>
          </c:tx>
          <c:invertIfNegative val="0"/>
          <c:val>
            <c:numRef>
              <c:f>งบแสดงฐานนะทางการเงิน!$B$40:$G$40</c:f>
              <c:numCache>
                <c:formatCode>#,##0.00</c:formatCode>
                <c:ptCount val="6"/>
                <c:pt idx="0">
                  <c:v>134.79</c:v>
                </c:pt>
                <c:pt idx="1">
                  <c:v>332.84</c:v>
                </c:pt>
                <c:pt idx="2">
                  <c:v>743.38</c:v>
                </c:pt>
                <c:pt idx="3">
                  <c:v>1144.6600000000001</c:v>
                </c:pt>
                <c:pt idx="4">
                  <c:v>1717.13</c:v>
                </c:pt>
                <c:pt idx="5">
                  <c:v>2287.54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4-4A68-BBF8-45D6E1464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50304"/>
        <c:axId val="38451840"/>
      </c:barChart>
      <c:catAx>
        <c:axId val="3845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38451840"/>
        <c:crosses val="autoZero"/>
        <c:auto val="1"/>
        <c:lblAlgn val="ctr"/>
        <c:lblOffset val="100"/>
        <c:noMultiLvlLbl val="0"/>
      </c:catAx>
      <c:valAx>
        <c:axId val="38451840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3845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งบแสดงฐานนะทางการเงิน!$A$41</c:f>
              <c:strCache>
                <c:ptCount val="1"/>
                <c:pt idx="0">
                  <c:v>กำไรสะสม - จัดสรรแล้ว</c:v>
                </c:pt>
              </c:strCache>
            </c:strRef>
          </c:tx>
          <c:invertIfNegative val="0"/>
          <c:val>
            <c:numRef>
              <c:f>งบแสดงฐานนะทางการเงิน!$B$41:$G$41</c:f>
              <c:numCache>
                <c:formatCode>#,##0.00</c:formatCode>
                <c:ptCount val="6"/>
                <c:pt idx="0">
                  <c:v>9.99</c:v>
                </c:pt>
                <c:pt idx="1">
                  <c:v>19.7</c:v>
                </c:pt>
                <c:pt idx="2">
                  <c:v>35.53</c:v>
                </c:pt>
                <c:pt idx="3">
                  <c:v>52.53</c:v>
                </c:pt>
                <c:pt idx="4" formatCode="General">
                  <c:v>81.31</c:v>
                </c:pt>
                <c:pt idx="5" formatCode="General">
                  <c:v>116.07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A-4BEA-9727-60FCE103A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67840"/>
        <c:axId val="78315520"/>
      </c:barChart>
      <c:catAx>
        <c:axId val="3846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78315520"/>
        <c:crosses val="autoZero"/>
        <c:auto val="1"/>
        <c:lblAlgn val="ctr"/>
        <c:lblOffset val="100"/>
        <c:noMultiLvlLbl val="0"/>
      </c:catAx>
      <c:valAx>
        <c:axId val="78315520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38467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งบแสดงฐานนะทางการเงิน!$A$50</c:f>
              <c:strCache>
                <c:ptCount val="1"/>
                <c:pt idx="0">
                  <c:v>อัตราส่วนสภาพคล่อง (เท่า)  Current ratio</c:v>
                </c:pt>
              </c:strCache>
            </c:strRef>
          </c:tx>
          <c:invertIfNegative val="0"/>
          <c:val>
            <c:numRef>
              <c:f>งบแสดงฐานนะทางการเงิน!$B$50:$G$50</c:f>
              <c:numCache>
                <c:formatCode>0.00</c:formatCode>
                <c:ptCount val="6"/>
                <c:pt idx="0">
                  <c:v>0.89189815485328616</c:v>
                </c:pt>
                <c:pt idx="1">
                  <c:v>0.82113838668060979</c:v>
                </c:pt>
                <c:pt idx="2">
                  <c:v>0.92873851225359616</c:v>
                </c:pt>
                <c:pt idx="3">
                  <c:v>0.65488974506107056</c:v>
                </c:pt>
                <c:pt idx="4">
                  <c:v>0.55946435604568734</c:v>
                </c:pt>
                <c:pt idx="5">
                  <c:v>0.47241546401594114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B-40BA-8682-F4AFDA39B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323072"/>
        <c:axId val="78357632"/>
      </c:barChart>
      <c:catAx>
        <c:axId val="7832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78357632"/>
        <c:crosses val="autoZero"/>
        <c:auto val="1"/>
        <c:lblAlgn val="ctr"/>
        <c:lblOffset val="100"/>
        <c:noMultiLvlLbl val="0"/>
      </c:catAx>
      <c:valAx>
        <c:axId val="783576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8323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งบแสดงฐานนะทางการเงิน!$A$51</c:f>
              <c:strCache>
                <c:ptCount val="1"/>
                <c:pt idx="0">
                  <c:v>อัตราส่วนเงินทุนหมุนเวียนเร็ว  Quick Ratio</c:v>
                </c:pt>
              </c:strCache>
            </c:strRef>
          </c:tx>
          <c:invertIfNegative val="0"/>
          <c:val>
            <c:numRef>
              <c:f>งบแสดงฐานนะทางการเงิน!$B$51:$G$51</c:f>
              <c:numCache>
                <c:formatCode>0.00</c:formatCode>
                <c:ptCount val="6"/>
                <c:pt idx="0">
                  <c:v>0.39265996581988816</c:v>
                </c:pt>
                <c:pt idx="1">
                  <c:v>0.51663689088441911</c:v>
                </c:pt>
                <c:pt idx="2">
                  <c:v>0.40930923681406495</c:v>
                </c:pt>
                <c:pt idx="3">
                  <c:v>0.30456167112771182</c:v>
                </c:pt>
                <c:pt idx="4">
                  <c:v>0.25911973217802281</c:v>
                </c:pt>
                <c:pt idx="5">
                  <c:v>0.23206295231569932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D-47C6-84C7-1500EBCC4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975744"/>
        <c:axId val="78977280"/>
      </c:barChart>
      <c:catAx>
        <c:axId val="78975744"/>
        <c:scaling>
          <c:orientation val="minMax"/>
        </c:scaling>
        <c:delete val="0"/>
        <c:axPos val="b"/>
        <c:majorTickMark val="out"/>
        <c:minorTickMark val="none"/>
        <c:tickLblPos val="nextTo"/>
        <c:crossAx val="78977280"/>
        <c:crosses val="autoZero"/>
        <c:auto val="1"/>
        <c:lblAlgn val="ctr"/>
        <c:lblOffset val="100"/>
        <c:noMultiLvlLbl val="0"/>
      </c:catAx>
      <c:valAx>
        <c:axId val="789772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897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3522973421425769"/>
          <c:y val="3.539823008849559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งบแสดงฐานนะทางการเงิน!$A$52</c:f>
              <c:strCache>
                <c:ptCount val="1"/>
                <c:pt idx="0">
                  <c:v>อัตราส่วนหนี้สินต่อส่วนของผู้ถือหุ้น (เท่า)  D/E ratio</c:v>
                </c:pt>
              </c:strCache>
            </c:strRef>
          </c:tx>
          <c:invertIfNegative val="0"/>
          <c:val>
            <c:numRef>
              <c:f>งบแสดงฐานนะทางการเงิน!$B$52:$G$52</c:f>
              <c:numCache>
                <c:formatCode>0.00</c:formatCode>
                <c:ptCount val="6"/>
                <c:pt idx="0">
                  <c:v>1.8089640182833047</c:v>
                </c:pt>
                <c:pt idx="1">
                  <c:v>0.87274968323067081</c:v>
                </c:pt>
                <c:pt idx="2">
                  <c:v>0.83286559782155656</c:v>
                </c:pt>
                <c:pt idx="3">
                  <c:v>0.95087617567003513</c:v>
                </c:pt>
                <c:pt idx="4">
                  <c:v>1.7295343268101462</c:v>
                </c:pt>
                <c:pt idx="5">
                  <c:v>2.5137695514736622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A-4550-8306-035C185BD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005568"/>
        <c:axId val="79007104"/>
      </c:barChart>
      <c:catAx>
        <c:axId val="7900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79007104"/>
        <c:crosses val="autoZero"/>
        <c:auto val="1"/>
        <c:lblAlgn val="ctr"/>
        <c:lblOffset val="100"/>
        <c:noMultiLvlLbl val="0"/>
      </c:catAx>
      <c:valAx>
        <c:axId val="790071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9005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180974</xdr:colOff>
      <xdr:row>31</xdr:row>
      <xdr:rowOff>161925</xdr:rowOff>
    </xdr:from>
    <xdr:to>
      <xdr:col>9</xdr:col>
      <xdr:colOff>304799</xdr:colOff>
      <xdr:row>40</xdr:row>
      <xdr:rowOff>238125</xdr:rowOff>
    </xdr:to>
    <xdr:graphicFrame macro="">
      <xdr:nvGraphicFramePr>
        <xdr:cNvPr id="4" name="แผนภูมิ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5</xdr:col>
      <xdr:colOff>85725</xdr:colOff>
      <xdr:row>11</xdr:row>
      <xdr:rowOff>171450</xdr:rowOff>
    </xdr:to>
    <xdr:graphicFrame macro="">
      <xdr:nvGraphicFramePr>
        <xdr:cNvPr id="29" name="แผนภูมิ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190501</xdr:colOff>
      <xdr:row>0</xdr:row>
      <xdr:rowOff>47625</xdr:rowOff>
    </xdr:from>
    <xdr:to>
      <xdr:col>10</xdr:col>
      <xdr:colOff>209551</xdr:colOff>
      <xdr:row>12</xdr:row>
      <xdr:rowOff>85725</xdr:rowOff>
    </xdr:to>
    <xdr:graphicFrame macro="">
      <xdr:nvGraphicFramePr>
        <xdr:cNvPr id="30" name="แผนภูมิ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304800</xdr:colOff>
      <xdr:row>0</xdr:row>
      <xdr:rowOff>76201</xdr:rowOff>
    </xdr:from>
    <xdr:to>
      <xdr:col>15</xdr:col>
      <xdr:colOff>619125</xdr:colOff>
      <xdr:row>11</xdr:row>
      <xdr:rowOff>123826</xdr:rowOff>
    </xdr:to>
    <xdr:graphicFrame macro="">
      <xdr:nvGraphicFramePr>
        <xdr:cNvPr id="31" name="แผนภูมิ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142874</xdr:colOff>
      <xdr:row>12</xdr:row>
      <xdr:rowOff>28575</xdr:rowOff>
    </xdr:from>
    <xdr:to>
      <xdr:col>5</xdr:col>
      <xdr:colOff>133349</xdr:colOff>
      <xdr:row>24</xdr:row>
      <xdr:rowOff>76200</xdr:rowOff>
    </xdr:to>
    <xdr:graphicFrame macro="">
      <xdr:nvGraphicFramePr>
        <xdr:cNvPr id="32" name="แผนภูมิ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190500</xdr:colOff>
      <xdr:row>12</xdr:row>
      <xdr:rowOff>171449</xdr:rowOff>
    </xdr:from>
    <xdr:to>
      <xdr:col>10</xdr:col>
      <xdr:colOff>200025</xdr:colOff>
      <xdr:row>23</xdr:row>
      <xdr:rowOff>152399</xdr:rowOff>
    </xdr:to>
    <xdr:graphicFrame macro="">
      <xdr:nvGraphicFramePr>
        <xdr:cNvPr id="33" name="แผนภูมิ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304800</xdr:colOff>
      <xdr:row>12</xdr:row>
      <xdr:rowOff>9525</xdr:rowOff>
    </xdr:from>
    <xdr:to>
      <xdr:col>15</xdr:col>
      <xdr:colOff>628650</xdr:colOff>
      <xdr:row>24</xdr:row>
      <xdr:rowOff>0</xdr:rowOff>
    </xdr:to>
    <xdr:graphicFrame macro="">
      <xdr:nvGraphicFramePr>
        <xdr:cNvPr id="34" name="แผนภูมิ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85725</xdr:colOff>
      <xdr:row>24</xdr:row>
      <xdr:rowOff>180974</xdr:rowOff>
    </xdr:from>
    <xdr:to>
      <xdr:col>5</xdr:col>
      <xdr:colOff>152400</xdr:colOff>
      <xdr:row>35</xdr:row>
      <xdr:rowOff>123824</xdr:rowOff>
    </xdr:to>
    <xdr:graphicFrame macro="">
      <xdr:nvGraphicFramePr>
        <xdr:cNvPr id="35" name="แผนภูมิ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228600</xdr:colOff>
      <xdr:row>24</xdr:row>
      <xdr:rowOff>57151</xdr:rowOff>
    </xdr:from>
    <xdr:to>
      <xdr:col>10</xdr:col>
      <xdr:colOff>304800</xdr:colOff>
      <xdr:row>35</xdr:row>
      <xdr:rowOff>76200</xdr:rowOff>
    </xdr:to>
    <xdr:graphicFrame macro="">
      <xdr:nvGraphicFramePr>
        <xdr:cNvPr id="36" name="แผนภูมิ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381000</xdr:colOff>
      <xdr:row>24</xdr:row>
      <xdr:rowOff>47625</xdr:rowOff>
    </xdr:from>
    <xdr:to>
      <xdr:col>16</xdr:col>
      <xdr:colOff>19050</xdr:colOff>
      <xdr:row>35</xdr:row>
      <xdr:rowOff>19050</xdr:rowOff>
    </xdr:to>
    <xdr:graphicFrame macro="">
      <xdr:nvGraphicFramePr>
        <xdr:cNvPr id="37" name="แผนภูมิ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5</xdr:col>
      <xdr:colOff>142875</xdr:colOff>
      <xdr:row>48</xdr:row>
      <xdr:rowOff>28575</xdr:rowOff>
    </xdr:to>
    <xdr:graphicFrame macro="">
      <xdr:nvGraphicFramePr>
        <xdr:cNvPr id="38" name="แผนภูมิ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304801</xdr:colOff>
      <xdr:row>35</xdr:row>
      <xdr:rowOff>95250</xdr:rowOff>
    </xdr:from>
    <xdr:to>
      <xdr:col>10</xdr:col>
      <xdr:colOff>552451</xdr:colOff>
      <xdr:row>48</xdr:row>
      <xdr:rowOff>28575</xdr:rowOff>
    </xdr:to>
    <xdr:graphicFrame macro="">
      <xdr:nvGraphicFramePr>
        <xdr:cNvPr id="39" name="แผนภูมิ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619125</xdr:colOff>
      <xdr:row>36</xdr:row>
      <xdr:rowOff>0</xdr:rowOff>
    </xdr:from>
    <xdr:to>
      <xdr:col>16</xdr:col>
      <xdr:colOff>333375</xdr:colOff>
      <xdr:row>47</xdr:row>
      <xdr:rowOff>114300</xdr:rowOff>
    </xdr:to>
    <xdr:graphicFrame macro="">
      <xdr:nvGraphicFramePr>
        <xdr:cNvPr id="40" name="แผนภูมิ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48</xdr:row>
      <xdr:rowOff>104775</xdr:rowOff>
    </xdr:from>
    <xdr:to>
      <xdr:col>5</xdr:col>
      <xdr:colOff>66675</xdr:colOff>
      <xdr:row>59</xdr:row>
      <xdr:rowOff>38100</xdr:rowOff>
    </xdr:to>
    <xdr:graphicFrame macro="">
      <xdr:nvGraphicFramePr>
        <xdr:cNvPr id="41" name="แผนภูมิ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152399</xdr:colOff>
      <xdr:row>48</xdr:row>
      <xdr:rowOff>85725</xdr:rowOff>
    </xdr:from>
    <xdr:to>
      <xdr:col>10</xdr:col>
      <xdr:colOff>457200</xdr:colOff>
      <xdr:row>59</xdr:row>
      <xdr:rowOff>38100</xdr:rowOff>
    </xdr:to>
    <xdr:graphicFrame macro="">
      <xdr:nvGraphicFramePr>
        <xdr:cNvPr id="42" name="แผนภูมิ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552449</xdr:colOff>
      <xdr:row>48</xdr:row>
      <xdr:rowOff>38099</xdr:rowOff>
    </xdr:from>
    <xdr:to>
      <xdr:col>16</xdr:col>
      <xdr:colOff>390524</xdr:colOff>
      <xdr:row>58</xdr:row>
      <xdr:rowOff>142875</xdr:rowOff>
    </xdr:to>
    <xdr:graphicFrame macro="">
      <xdr:nvGraphicFramePr>
        <xdr:cNvPr id="43" name="แผนภูมิ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5</xdr:col>
      <xdr:colOff>85725</xdr:colOff>
      <xdr:row>71</xdr:row>
      <xdr:rowOff>38100</xdr:rowOff>
    </xdr:to>
    <xdr:graphicFrame macro="">
      <xdr:nvGraphicFramePr>
        <xdr:cNvPr id="44" name="แผนภูมิ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200025</xdr:colOff>
      <xdr:row>59</xdr:row>
      <xdr:rowOff>104775</xdr:rowOff>
    </xdr:from>
    <xdr:to>
      <xdr:col>10</xdr:col>
      <xdr:colOff>419100</xdr:colOff>
      <xdr:row>70</xdr:row>
      <xdr:rowOff>142875</xdr:rowOff>
    </xdr:to>
    <xdr:graphicFrame macro="">
      <xdr:nvGraphicFramePr>
        <xdr:cNvPr id="45" name="แผนภูมิ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590550</xdr:colOff>
      <xdr:row>59</xdr:row>
      <xdr:rowOff>95251</xdr:rowOff>
    </xdr:from>
    <xdr:to>
      <xdr:col>16</xdr:col>
      <xdr:colOff>485775</xdr:colOff>
      <xdr:row>70</xdr:row>
      <xdr:rowOff>114300</xdr:rowOff>
    </xdr:to>
    <xdr:graphicFrame macro="">
      <xdr:nvGraphicFramePr>
        <xdr:cNvPr id="46" name="แผนภูมิ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5</xdr:col>
      <xdr:colOff>161924</xdr:colOff>
      <xdr:row>83</xdr:row>
      <xdr:rowOff>47625</xdr:rowOff>
    </xdr:to>
    <xdr:graphicFrame macro="">
      <xdr:nvGraphicFramePr>
        <xdr:cNvPr id="47" name="แผนภูมิ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276225</xdr:colOff>
      <xdr:row>71</xdr:row>
      <xdr:rowOff>76200</xdr:rowOff>
    </xdr:from>
    <xdr:to>
      <xdr:col>10</xdr:col>
      <xdr:colOff>352425</xdr:colOff>
      <xdr:row>83</xdr:row>
      <xdr:rowOff>133350</xdr:rowOff>
    </xdr:to>
    <xdr:graphicFrame macro="">
      <xdr:nvGraphicFramePr>
        <xdr:cNvPr id="48" name="แผนภูมิ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476250</xdr:colOff>
      <xdr:row>71</xdr:row>
      <xdr:rowOff>38100</xdr:rowOff>
    </xdr:from>
    <xdr:to>
      <xdr:col>16</xdr:col>
      <xdr:colOff>447675</xdr:colOff>
      <xdr:row>83</xdr:row>
      <xdr:rowOff>123825</xdr:rowOff>
    </xdr:to>
    <xdr:graphicFrame macro="">
      <xdr:nvGraphicFramePr>
        <xdr:cNvPr id="49" name="แผนภูมิ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5</xdr:col>
      <xdr:colOff>247650</xdr:colOff>
      <xdr:row>97</xdr:row>
      <xdr:rowOff>38099</xdr:rowOff>
    </xdr:to>
    <xdr:graphicFrame macro="">
      <xdr:nvGraphicFramePr>
        <xdr:cNvPr id="50" name="แผนภูมิ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266700</xdr:colOff>
      <xdr:row>84</xdr:row>
      <xdr:rowOff>85725</xdr:rowOff>
    </xdr:from>
    <xdr:to>
      <xdr:col>10</xdr:col>
      <xdr:colOff>352425</xdr:colOff>
      <xdr:row>96</xdr:row>
      <xdr:rowOff>161925</xdr:rowOff>
    </xdr:to>
    <xdr:graphicFrame macro="">
      <xdr:nvGraphicFramePr>
        <xdr:cNvPr id="51" name="แผนภูมิ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40" workbookViewId="0">
      <selection activeCell="A60" sqref="A60"/>
    </sheetView>
  </sheetViews>
  <sheetFormatPr defaultRowHeight="14.5"/>
  <cols>
    <col min="1" max="1" width="39.90625" customWidth="1"/>
    <col min="6" max="8" width="9.08984375" bestFit="1" customWidth="1"/>
  </cols>
  <sheetData>
    <row r="1" spans="1:8">
      <c r="A1" s="67" t="s">
        <v>0</v>
      </c>
      <c r="B1" s="67"/>
      <c r="C1" s="67"/>
      <c r="D1" s="67"/>
    </row>
    <row r="2" spans="1:8">
      <c r="A2" s="4" t="s">
        <v>1</v>
      </c>
      <c r="B2" s="5">
        <v>2012</v>
      </c>
      <c r="C2" s="5">
        <v>2013</v>
      </c>
      <c r="D2" s="5">
        <v>2014</v>
      </c>
      <c r="E2" s="5">
        <v>2015</v>
      </c>
      <c r="F2" s="5">
        <v>2016</v>
      </c>
      <c r="G2" s="5">
        <v>2017</v>
      </c>
      <c r="H2" s="5">
        <v>2018</v>
      </c>
    </row>
    <row r="3" spans="1:8">
      <c r="A3" s="6" t="s">
        <v>2</v>
      </c>
      <c r="B3" s="6">
        <v>398.84</v>
      </c>
      <c r="C3" s="6">
        <v>515.54</v>
      </c>
      <c r="D3" s="6">
        <v>313.39999999999998</v>
      </c>
      <c r="E3" s="6">
        <v>293.38</v>
      </c>
      <c r="F3" s="6">
        <v>636.96</v>
      </c>
      <c r="G3" s="25">
        <v>911</v>
      </c>
      <c r="H3" s="6"/>
    </row>
    <row r="4" spans="1:8">
      <c r="A4" s="6" t="s">
        <v>3</v>
      </c>
      <c r="B4" s="6">
        <v>1.79</v>
      </c>
      <c r="C4" s="6">
        <v>83.07</v>
      </c>
      <c r="D4" s="6">
        <v>162.93</v>
      </c>
      <c r="E4" s="6">
        <v>3.07</v>
      </c>
      <c r="F4" s="6">
        <v>2.75</v>
      </c>
      <c r="G4" s="25">
        <v>15</v>
      </c>
      <c r="H4" s="6"/>
    </row>
    <row r="5" spans="1:8">
      <c r="A5" s="6" t="s">
        <v>4</v>
      </c>
      <c r="B5" s="6">
        <v>277.16000000000003</v>
      </c>
      <c r="C5" s="6">
        <v>387.5</v>
      </c>
      <c r="D5" s="6">
        <v>506.29</v>
      </c>
      <c r="E5" s="6">
        <v>556.29999999999995</v>
      </c>
      <c r="F5" s="6">
        <v>675.33</v>
      </c>
      <c r="G5" s="25">
        <v>994.25</v>
      </c>
      <c r="H5" s="7"/>
    </row>
    <row r="6" spans="1:8">
      <c r="A6" s="6" t="s">
        <v>5</v>
      </c>
      <c r="B6" s="6">
        <v>861.76</v>
      </c>
      <c r="C6" s="7">
        <v>1298.8800000000001</v>
      </c>
      <c r="D6" s="7">
        <v>1247.96</v>
      </c>
      <c r="E6" s="6">
        <v>982.94</v>
      </c>
      <c r="F6" s="7">
        <v>1525.15</v>
      </c>
      <c r="G6" s="25">
        <v>1989.03</v>
      </c>
      <c r="H6" s="7"/>
    </row>
    <row r="7" spans="1:8">
      <c r="A7" s="6" t="s">
        <v>6</v>
      </c>
      <c r="B7" s="7">
        <v>1539.55</v>
      </c>
      <c r="C7" s="7">
        <v>2284.9899999999998</v>
      </c>
      <c r="D7" s="7">
        <v>2231.35</v>
      </c>
      <c r="E7" s="7">
        <v>1837.47</v>
      </c>
      <c r="F7" s="7">
        <v>2840.96</v>
      </c>
      <c r="G7" s="25">
        <v>3909.46</v>
      </c>
      <c r="H7" s="7"/>
    </row>
    <row r="8" spans="1:8">
      <c r="A8" s="8" t="s">
        <v>7</v>
      </c>
      <c r="B8" s="6">
        <v>31.57</v>
      </c>
      <c r="C8" s="6">
        <v>31.28</v>
      </c>
      <c r="D8" s="6">
        <v>0</v>
      </c>
      <c r="E8" s="6">
        <v>0</v>
      </c>
      <c r="F8" s="6">
        <v>0</v>
      </c>
      <c r="G8" s="25">
        <v>9.93</v>
      </c>
      <c r="H8" s="6"/>
    </row>
    <row r="9" spans="1:8">
      <c r="A9" s="6" t="s">
        <v>8</v>
      </c>
      <c r="B9" s="6">
        <v>89.98</v>
      </c>
      <c r="C9" s="6">
        <v>92.52</v>
      </c>
      <c r="D9" s="6">
        <v>92.39</v>
      </c>
      <c r="E9" s="6">
        <v>92.27</v>
      </c>
      <c r="F9" s="6">
        <v>209.41</v>
      </c>
      <c r="G9" s="25">
        <v>277.82</v>
      </c>
      <c r="H9" s="6"/>
    </row>
    <row r="10" spans="1:8">
      <c r="A10" s="6" t="s">
        <v>206</v>
      </c>
      <c r="B10" s="6">
        <v>0</v>
      </c>
      <c r="C10" s="6">
        <v>0</v>
      </c>
      <c r="D10" s="6">
        <v>0</v>
      </c>
      <c r="E10" s="6">
        <v>0</v>
      </c>
      <c r="F10" s="7">
        <v>2124.54</v>
      </c>
      <c r="G10" s="25">
        <v>0</v>
      </c>
      <c r="H10" s="6"/>
    </row>
    <row r="11" spans="1:8" ht="29">
      <c r="A11" s="51" t="s">
        <v>207</v>
      </c>
      <c r="B11" s="6">
        <v>0</v>
      </c>
      <c r="C11" s="6">
        <v>0</v>
      </c>
      <c r="D11" s="6">
        <v>0</v>
      </c>
      <c r="E11" s="6">
        <v>0</v>
      </c>
      <c r="F11" s="7">
        <v>1401.45</v>
      </c>
      <c r="G11" s="25">
        <v>0</v>
      </c>
      <c r="H11" s="6"/>
    </row>
    <row r="12" spans="1:8">
      <c r="A12" s="51" t="s">
        <v>208</v>
      </c>
      <c r="B12" s="6">
        <v>0</v>
      </c>
      <c r="C12" s="6">
        <v>0</v>
      </c>
      <c r="D12" s="6">
        <v>0</v>
      </c>
      <c r="E12" s="6">
        <v>0</v>
      </c>
      <c r="F12" s="7">
        <v>723.09</v>
      </c>
      <c r="G12" s="25">
        <v>723.09</v>
      </c>
      <c r="H12" s="6"/>
    </row>
    <row r="13" spans="1:8" ht="29">
      <c r="A13" s="9" t="s">
        <v>9</v>
      </c>
      <c r="B13" s="6">
        <v>3.46</v>
      </c>
      <c r="C13" s="6">
        <v>3.28</v>
      </c>
      <c r="D13" s="6">
        <v>4.12</v>
      </c>
      <c r="E13" s="6">
        <v>3.34</v>
      </c>
      <c r="F13" s="6">
        <v>2.56</v>
      </c>
      <c r="G13" s="25">
        <v>2.38</v>
      </c>
      <c r="H13" s="6"/>
    </row>
    <row r="14" spans="1:8">
      <c r="A14" s="6" t="s">
        <v>10</v>
      </c>
      <c r="B14" s="7">
        <v>2089.38</v>
      </c>
      <c r="C14" s="7">
        <v>3271.49</v>
      </c>
      <c r="D14" s="7">
        <v>3809.3</v>
      </c>
      <c r="E14" s="7">
        <v>4608.13</v>
      </c>
      <c r="F14" s="7">
        <v>5800.01</v>
      </c>
      <c r="G14" s="7">
        <v>8864.7199999999993</v>
      </c>
      <c r="H14" s="7"/>
    </row>
    <row r="15" spans="1:8">
      <c r="A15" s="9" t="s">
        <v>11</v>
      </c>
      <c r="B15" s="7">
        <v>111.4</v>
      </c>
      <c r="C15" s="6">
        <v>203.43</v>
      </c>
      <c r="D15" s="6">
        <v>390.52</v>
      </c>
      <c r="E15" s="6">
        <v>821.17</v>
      </c>
      <c r="F15" s="7">
        <v>1403.51</v>
      </c>
      <c r="G15" s="7">
        <v>2310.66</v>
      </c>
      <c r="H15" s="7"/>
    </row>
    <row r="16" spans="1:8">
      <c r="A16" s="6" t="s">
        <v>12</v>
      </c>
      <c r="B16" s="6">
        <v>12.13</v>
      </c>
      <c r="C16" s="6">
        <v>19.850000000000001</v>
      </c>
      <c r="D16" s="6">
        <v>32.22</v>
      </c>
      <c r="E16" s="6">
        <v>47.26</v>
      </c>
      <c r="F16" s="6">
        <v>79.56</v>
      </c>
      <c r="G16" s="6">
        <v>193.04</v>
      </c>
      <c r="H16" s="6"/>
    </row>
    <row r="17" spans="1:8">
      <c r="A17" s="9" t="s">
        <v>13</v>
      </c>
      <c r="B17" s="6">
        <v>0</v>
      </c>
      <c r="C17" s="6">
        <v>36.159999999999997</v>
      </c>
      <c r="D17" s="6">
        <v>0</v>
      </c>
      <c r="E17" s="6">
        <v>0</v>
      </c>
      <c r="F17" s="6">
        <v>14.17</v>
      </c>
      <c r="G17" s="6">
        <v>42.05</v>
      </c>
      <c r="H17" s="6"/>
    </row>
    <row r="18" spans="1:8">
      <c r="A18" s="6" t="s">
        <v>14</v>
      </c>
      <c r="B18" s="6">
        <v>12.57</v>
      </c>
      <c r="C18" s="6">
        <v>28.17</v>
      </c>
      <c r="D18" s="6">
        <v>36.409999999999997</v>
      </c>
      <c r="E18" s="6">
        <v>41.15</v>
      </c>
      <c r="F18" s="6">
        <v>51.84</v>
      </c>
      <c r="G18" s="6">
        <v>99.25</v>
      </c>
      <c r="H18" s="6"/>
    </row>
    <row r="19" spans="1:8">
      <c r="A19" s="9" t="s">
        <v>15</v>
      </c>
      <c r="B19" s="7">
        <v>2350.5</v>
      </c>
      <c r="C19" s="7">
        <v>3686.16</v>
      </c>
      <c r="D19" s="7">
        <v>4364.95</v>
      </c>
      <c r="E19" s="7">
        <v>5967.8</v>
      </c>
      <c r="F19" s="7">
        <v>9685.61</v>
      </c>
      <c r="G19" s="7">
        <v>14075.92</v>
      </c>
      <c r="H19" s="7"/>
    </row>
    <row r="20" spans="1:8">
      <c r="A20" s="6" t="s">
        <v>16</v>
      </c>
      <c r="B20" s="7">
        <v>3890.05</v>
      </c>
      <c r="C20" s="7">
        <v>5971.15</v>
      </c>
      <c r="D20" s="7">
        <v>6596.3</v>
      </c>
      <c r="E20" s="7">
        <v>7805.28</v>
      </c>
      <c r="F20" s="7">
        <v>12526.57</v>
      </c>
      <c r="G20" s="7">
        <v>17985.38</v>
      </c>
      <c r="H20" s="7"/>
    </row>
    <row r="21" spans="1:8">
      <c r="A21" s="9" t="s">
        <v>17</v>
      </c>
      <c r="B21" s="10">
        <v>2012</v>
      </c>
      <c r="C21" s="10">
        <v>2013</v>
      </c>
      <c r="D21" s="10">
        <v>2014</v>
      </c>
      <c r="E21" s="10">
        <v>2015</v>
      </c>
      <c r="F21" s="10">
        <v>2016</v>
      </c>
      <c r="G21" s="10">
        <v>2017</v>
      </c>
      <c r="H21" s="5">
        <v>2018</v>
      </c>
    </row>
    <row r="22" spans="1:8" ht="29">
      <c r="A22" s="9" t="s">
        <v>18</v>
      </c>
      <c r="B22" s="6">
        <v>408.84</v>
      </c>
      <c r="C22" s="6">
        <v>119.95</v>
      </c>
      <c r="D22" s="6">
        <v>300</v>
      </c>
      <c r="E22" s="6">
        <v>187.07</v>
      </c>
      <c r="F22" s="6">
        <v>806.23</v>
      </c>
      <c r="G22" s="7">
        <v>2119.5100000000002</v>
      </c>
      <c r="H22" s="7"/>
    </row>
    <row r="23" spans="1:8">
      <c r="A23" s="9" t="s">
        <v>19</v>
      </c>
      <c r="B23" s="7">
        <v>1086.79</v>
      </c>
      <c r="C23" s="7">
        <v>1523.94</v>
      </c>
      <c r="D23" s="7">
        <v>1786.55</v>
      </c>
      <c r="E23" s="7">
        <v>2151.62</v>
      </c>
      <c r="F23" s="7">
        <v>3653.63</v>
      </c>
      <c r="G23" s="7">
        <v>4520.21</v>
      </c>
      <c r="H23" s="7"/>
    </row>
    <row r="24" spans="1:8" ht="29">
      <c r="A24" s="9" t="s">
        <v>20</v>
      </c>
      <c r="B24" s="7">
        <v>191.29</v>
      </c>
      <c r="C24" s="7">
        <v>257.66000000000003</v>
      </c>
      <c r="D24" s="7">
        <v>252.47</v>
      </c>
      <c r="E24" s="7">
        <v>377.83</v>
      </c>
      <c r="F24" s="6">
        <v>519.07000000000005</v>
      </c>
      <c r="G24" s="7">
        <v>1573.96</v>
      </c>
      <c r="H24" s="7"/>
    </row>
    <row r="25" spans="1:8">
      <c r="A25" s="8" t="s">
        <v>43</v>
      </c>
      <c r="B25" s="7">
        <v>60</v>
      </c>
      <c r="C25" s="7">
        <v>0</v>
      </c>
      <c r="D25" s="7">
        <v>0</v>
      </c>
      <c r="E25" s="7">
        <v>114.32</v>
      </c>
      <c r="F25" s="6">
        <v>274.68</v>
      </c>
      <c r="G25" s="7">
        <v>1313.27</v>
      </c>
      <c r="H25" s="6"/>
    </row>
    <row r="26" spans="1:8">
      <c r="A26" s="9" t="s">
        <v>21</v>
      </c>
      <c r="B26" s="7">
        <v>131.29</v>
      </c>
      <c r="C26" s="7">
        <v>257.66000000000003</v>
      </c>
      <c r="D26" s="7">
        <v>252.47</v>
      </c>
      <c r="E26" s="7">
        <v>263.51</v>
      </c>
      <c r="F26" s="6">
        <v>244.39</v>
      </c>
      <c r="G26" s="6">
        <v>260.69</v>
      </c>
      <c r="H26" s="6"/>
    </row>
    <row r="27" spans="1:8">
      <c r="A27" s="9" t="s">
        <v>22</v>
      </c>
      <c r="B27" s="7">
        <v>39.229999999999997</v>
      </c>
      <c r="C27" s="7">
        <v>7.16</v>
      </c>
      <c r="D27" s="7">
        <v>63.54</v>
      </c>
      <c r="E27" s="7">
        <v>89.26</v>
      </c>
      <c r="F27" s="6">
        <v>99.08</v>
      </c>
      <c r="G27" s="6">
        <v>61.79</v>
      </c>
      <c r="H27" s="6"/>
    </row>
    <row r="28" spans="1:8">
      <c r="A28" s="9" t="s">
        <v>23</v>
      </c>
      <c r="B28" s="7">
        <v>1726.15</v>
      </c>
      <c r="C28" s="7">
        <v>1908.71</v>
      </c>
      <c r="D28" s="7">
        <v>2402.56</v>
      </c>
      <c r="E28" s="7">
        <v>2805.77</v>
      </c>
      <c r="F28" s="7">
        <v>5078</v>
      </c>
      <c r="G28" s="7">
        <v>8275.4699999999993</v>
      </c>
      <c r="H28" s="7"/>
    </row>
    <row r="29" spans="1:8" ht="29">
      <c r="A29" s="9" t="s">
        <v>24</v>
      </c>
      <c r="B29" s="7">
        <v>725.41</v>
      </c>
      <c r="C29" s="7">
        <v>743.57</v>
      </c>
      <c r="D29" s="7">
        <v>487.61</v>
      </c>
      <c r="E29" s="7">
        <v>879.24</v>
      </c>
      <c r="F29" s="7">
        <v>2684.41</v>
      </c>
      <c r="G29" s="7">
        <v>4405.96</v>
      </c>
      <c r="H29" s="7"/>
    </row>
    <row r="30" spans="1:8" ht="29">
      <c r="A30" s="11" t="s">
        <v>25</v>
      </c>
      <c r="B30" s="7">
        <v>33.57</v>
      </c>
      <c r="C30" s="7">
        <v>38.31</v>
      </c>
      <c r="D30" s="7">
        <v>35.89</v>
      </c>
      <c r="E30" s="7">
        <v>40.49</v>
      </c>
      <c r="F30" s="6">
        <v>49.65</v>
      </c>
      <c r="G30" s="6">
        <v>76.849999999999994</v>
      </c>
      <c r="H30" s="6"/>
    </row>
    <row r="31" spans="1:8">
      <c r="A31" s="9" t="s">
        <v>26</v>
      </c>
      <c r="B31" s="7">
        <v>0</v>
      </c>
      <c r="C31" s="7">
        <v>69.94</v>
      </c>
      <c r="D31" s="7">
        <v>41.07</v>
      </c>
      <c r="E31" s="7">
        <v>48.03</v>
      </c>
      <c r="F31" s="6">
        <v>74.900000000000006</v>
      </c>
      <c r="G31" s="6">
        <v>55.06</v>
      </c>
      <c r="H31" s="6"/>
    </row>
    <row r="32" spans="1:8">
      <c r="A32" s="9" t="s">
        <v>27</v>
      </c>
      <c r="B32" s="7">
        <v>20.05</v>
      </c>
      <c r="C32" s="7">
        <v>22.18</v>
      </c>
      <c r="D32" s="7">
        <v>30.28</v>
      </c>
      <c r="E32" s="7">
        <v>30.84</v>
      </c>
      <c r="F32" s="6">
        <v>50.34</v>
      </c>
      <c r="G32" s="6">
        <v>53.49</v>
      </c>
      <c r="H32" s="6"/>
    </row>
    <row r="33" spans="1:8">
      <c r="A33" s="9" t="s">
        <v>28</v>
      </c>
      <c r="B33" s="7">
        <v>779.03</v>
      </c>
      <c r="C33" s="7">
        <v>874.01</v>
      </c>
      <c r="D33" s="7">
        <v>594.85</v>
      </c>
      <c r="E33" s="7">
        <v>998.6</v>
      </c>
      <c r="F33" s="7">
        <v>2859.3</v>
      </c>
      <c r="G33" s="7">
        <v>4591.3599999999997</v>
      </c>
      <c r="H33" s="7"/>
    </row>
    <row r="34" spans="1:8">
      <c r="A34" s="9" t="s">
        <v>29</v>
      </c>
      <c r="B34" s="7">
        <v>2505.1799999999998</v>
      </c>
      <c r="C34" s="7">
        <v>2782.71</v>
      </c>
      <c r="D34" s="7">
        <v>2997.4</v>
      </c>
      <c r="E34" s="7">
        <v>3804.37</v>
      </c>
      <c r="F34" s="7">
        <v>7937.3</v>
      </c>
      <c r="G34" s="7">
        <v>12866.83</v>
      </c>
      <c r="H34" s="7"/>
    </row>
    <row r="35" spans="1:8">
      <c r="A35" s="12"/>
      <c r="B35" s="10">
        <v>2012</v>
      </c>
      <c r="C35" s="10">
        <v>2013</v>
      </c>
      <c r="D35" s="10">
        <v>2014</v>
      </c>
      <c r="E35" s="10">
        <v>2015</v>
      </c>
      <c r="F35" s="10">
        <v>2016</v>
      </c>
      <c r="G35" s="5">
        <v>2017</v>
      </c>
      <c r="H35" s="5">
        <v>2018</v>
      </c>
    </row>
    <row r="36" spans="1:8">
      <c r="A36" s="9" t="s">
        <v>30</v>
      </c>
      <c r="B36" s="7">
        <v>1670</v>
      </c>
      <c r="C36" s="7">
        <v>1670</v>
      </c>
      <c r="D36" s="7">
        <v>1670</v>
      </c>
      <c r="E36" s="7">
        <v>1670</v>
      </c>
      <c r="F36" s="7">
        <v>1670</v>
      </c>
      <c r="G36" s="7">
        <v>1670</v>
      </c>
      <c r="H36" s="7">
        <v>1670</v>
      </c>
    </row>
    <row r="37" spans="1:8">
      <c r="A37" s="9" t="s">
        <v>31</v>
      </c>
      <c r="B37" s="7">
        <v>1670</v>
      </c>
      <c r="C37" s="7">
        <v>1670</v>
      </c>
      <c r="D37" s="7">
        <v>1670</v>
      </c>
      <c r="E37" s="7">
        <v>1670</v>
      </c>
      <c r="F37" s="7">
        <v>1670</v>
      </c>
      <c r="G37" s="7">
        <v>1670</v>
      </c>
      <c r="H37" s="7">
        <v>1670</v>
      </c>
    </row>
    <row r="38" spans="1:8">
      <c r="A38" s="9" t="s">
        <v>32</v>
      </c>
      <c r="B38" s="7">
        <v>1250</v>
      </c>
      <c r="C38" s="7">
        <v>1670</v>
      </c>
      <c r="D38" s="7">
        <v>1670</v>
      </c>
      <c r="E38" s="7">
        <v>1670</v>
      </c>
      <c r="F38" s="7">
        <v>1670</v>
      </c>
      <c r="G38" s="7">
        <v>1670</v>
      </c>
      <c r="H38" s="7">
        <v>1670</v>
      </c>
    </row>
    <row r="39" spans="1:8">
      <c r="A39" s="9" t="s">
        <v>33</v>
      </c>
      <c r="B39" s="7">
        <v>0</v>
      </c>
      <c r="C39" s="7">
        <v>1185.43</v>
      </c>
      <c r="D39" s="7">
        <v>1185.43</v>
      </c>
      <c r="E39" s="7">
        <v>1185.43</v>
      </c>
      <c r="F39" s="7">
        <v>1185.43</v>
      </c>
      <c r="G39" s="7">
        <v>1185.43</v>
      </c>
      <c r="H39" s="7">
        <v>1185.43</v>
      </c>
    </row>
    <row r="40" spans="1:8">
      <c r="A40" s="9" t="s">
        <v>34</v>
      </c>
      <c r="B40" s="7">
        <v>134.79</v>
      </c>
      <c r="C40" s="7">
        <v>332.84</v>
      </c>
      <c r="D40" s="7">
        <v>743.38</v>
      </c>
      <c r="E40" s="7">
        <v>1144.6600000000001</v>
      </c>
      <c r="F40" s="7">
        <v>1717.13</v>
      </c>
      <c r="G40" s="7">
        <v>2287.54</v>
      </c>
      <c r="H40" s="7"/>
    </row>
    <row r="41" spans="1:8">
      <c r="A41" s="9" t="s">
        <v>35</v>
      </c>
      <c r="B41" s="7">
        <v>9.99</v>
      </c>
      <c r="C41" s="7">
        <v>19.7</v>
      </c>
      <c r="D41" s="7">
        <v>35.53</v>
      </c>
      <c r="E41" s="7">
        <v>52.53</v>
      </c>
      <c r="F41" s="6">
        <v>81.31</v>
      </c>
      <c r="G41" s="6">
        <v>116.07</v>
      </c>
      <c r="H41" s="6"/>
    </row>
    <row r="42" spans="1:8">
      <c r="A42" s="9" t="s">
        <v>36</v>
      </c>
      <c r="B42" s="7">
        <v>9.99</v>
      </c>
      <c r="C42" s="7">
        <v>19.7</v>
      </c>
      <c r="D42" s="7">
        <v>35.53</v>
      </c>
      <c r="E42" s="7">
        <v>52.53</v>
      </c>
      <c r="F42" s="6">
        <v>81.31</v>
      </c>
      <c r="G42" s="6">
        <v>116.07</v>
      </c>
      <c r="H42" s="6"/>
    </row>
    <row r="43" spans="1:8">
      <c r="A43" s="8" t="s">
        <v>37</v>
      </c>
      <c r="B43" s="7">
        <v>124.8</v>
      </c>
      <c r="C43" s="7">
        <v>313.14</v>
      </c>
      <c r="D43" s="7">
        <v>707.86</v>
      </c>
      <c r="E43" s="7">
        <v>1092.1400000000001</v>
      </c>
      <c r="F43" s="7">
        <v>1635.83</v>
      </c>
      <c r="G43" s="7">
        <v>2171.4699999999998</v>
      </c>
      <c r="H43" s="6"/>
    </row>
    <row r="44" spans="1:8">
      <c r="A44" s="9" t="s">
        <v>38</v>
      </c>
      <c r="B44" s="7">
        <v>0</v>
      </c>
      <c r="C44" s="7">
        <v>0.08</v>
      </c>
      <c r="D44" s="7">
        <v>0</v>
      </c>
      <c r="E44" s="7">
        <v>0.72</v>
      </c>
      <c r="F44" s="6">
        <v>2.68</v>
      </c>
      <c r="G44" s="6">
        <v>-38.42</v>
      </c>
      <c r="H44" s="6"/>
    </row>
    <row r="45" spans="1:8">
      <c r="A45" s="9" t="s">
        <v>39</v>
      </c>
      <c r="B45" s="7">
        <v>1384.79</v>
      </c>
      <c r="C45" s="7">
        <v>3188.35</v>
      </c>
      <c r="D45" s="7">
        <v>3598.81</v>
      </c>
      <c r="E45" s="7">
        <v>4000.81</v>
      </c>
      <c r="F45" s="7">
        <v>4575.25</v>
      </c>
      <c r="G45" s="7">
        <v>5104.55</v>
      </c>
      <c r="H45" s="6"/>
    </row>
    <row r="46" spans="1:8">
      <c r="A46" s="9" t="s">
        <v>40</v>
      </c>
      <c r="B46" s="7">
        <v>0.08</v>
      </c>
      <c r="C46" s="7">
        <v>0.09</v>
      </c>
      <c r="D46" s="7">
        <v>0.08</v>
      </c>
      <c r="E46" s="7">
        <v>0.09</v>
      </c>
      <c r="F46" s="6">
        <v>14.02</v>
      </c>
      <c r="G46" s="6">
        <v>13.99</v>
      </c>
      <c r="H46" s="6"/>
    </row>
    <row r="47" spans="1:8">
      <c r="A47" s="9" t="s">
        <v>41</v>
      </c>
      <c r="B47" s="7">
        <v>1384.87</v>
      </c>
      <c r="C47" s="7">
        <v>3188.44</v>
      </c>
      <c r="D47" s="7">
        <v>3598.9</v>
      </c>
      <c r="E47" s="7">
        <v>4000.91</v>
      </c>
      <c r="F47" s="7">
        <v>4589.2700000000004</v>
      </c>
      <c r="G47" s="7">
        <v>5118.54</v>
      </c>
      <c r="H47" s="6"/>
    </row>
    <row r="48" spans="1:8">
      <c r="A48" s="9" t="s">
        <v>42</v>
      </c>
      <c r="B48" s="7">
        <v>3890.05</v>
      </c>
      <c r="C48" s="7">
        <v>5971.15</v>
      </c>
      <c r="D48" s="7">
        <v>6596.3</v>
      </c>
      <c r="E48" s="7">
        <v>7805.28</v>
      </c>
      <c r="F48" s="7">
        <v>12526.57</v>
      </c>
      <c r="G48" s="7">
        <v>17985.38</v>
      </c>
      <c r="H48" s="6"/>
    </row>
    <row r="49" spans="1:8">
      <c r="A49" s="3" t="s">
        <v>44</v>
      </c>
      <c r="B49" s="10">
        <v>2012</v>
      </c>
      <c r="C49" s="10">
        <v>2013</v>
      </c>
      <c r="D49" s="10">
        <v>2014</v>
      </c>
      <c r="E49" s="10">
        <v>2015</v>
      </c>
      <c r="F49" s="10">
        <v>2016</v>
      </c>
      <c r="G49" s="5">
        <v>2017</v>
      </c>
      <c r="H49" s="5">
        <v>2018</v>
      </c>
    </row>
    <row r="50" spans="1:8">
      <c r="A50" s="1" t="s">
        <v>45</v>
      </c>
      <c r="B50" s="25">
        <f>B7/B28</f>
        <v>0.89189815485328616</v>
      </c>
      <c r="C50" s="25">
        <f>C7/C34</f>
        <v>0.82113838668060979</v>
      </c>
      <c r="D50" s="25">
        <f>D7/D28</f>
        <v>0.92873851225359616</v>
      </c>
      <c r="E50" s="25">
        <f>E7/E28</f>
        <v>0.65488974506107056</v>
      </c>
      <c r="F50" s="25">
        <f>F7/F28</f>
        <v>0.55946435604568734</v>
      </c>
      <c r="G50" s="25">
        <f>G7/G28</f>
        <v>0.47241546401594114</v>
      </c>
      <c r="H50" s="6"/>
    </row>
    <row r="51" spans="1:8">
      <c r="A51" s="1" t="s">
        <v>46</v>
      </c>
      <c r="B51" s="25">
        <f t="shared" ref="B51:G51" si="0">(B7-B6)/B28</f>
        <v>0.39265996581988816</v>
      </c>
      <c r="C51" s="25">
        <f t="shared" si="0"/>
        <v>0.51663689088441911</v>
      </c>
      <c r="D51" s="25">
        <f t="shared" si="0"/>
        <v>0.40930923681406495</v>
      </c>
      <c r="E51" s="25">
        <f t="shared" si="0"/>
        <v>0.30456167112771182</v>
      </c>
      <c r="F51" s="25">
        <f t="shared" si="0"/>
        <v>0.25911973217802281</v>
      </c>
      <c r="G51" s="25">
        <f t="shared" si="0"/>
        <v>0.23206295231569932</v>
      </c>
      <c r="H51" s="6"/>
    </row>
    <row r="52" spans="1:8">
      <c r="A52" s="1" t="s">
        <v>47</v>
      </c>
      <c r="B52" s="25">
        <f t="shared" ref="B52:G52" si="1">B34/B47</f>
        <v>1.8089640182833047</v>
      </c>
      <c r="C52" s="25">
        <f t="shared" si="1"/>
        <v>0.87274968323067081</v>
      </c>
      <c r="D52" s="25">
        <f t="shared" si="1"/>
        <v>0.83286559782155656</v>
      </c>
      <c r="E52" s="25">
        <f t="shared" si="1"/>
        <v>0.95087617567003513</v>
      </c>
      <c r="F52" s="25">
        <f t="shared" si="1"/>
        <v>1.7295343268101462</v>
      </c>
      <c r="G52" s="25">
        <f t="shared" si="1"/>
        <v>2.5137695514736622</v>
      </c>
      <c r="H52" s="66"/>
    </row>
    <row r="53" spans="1:8">
      <c r="A53" s="2" t="s">
        <v>48</v>
      </c>
      <c r="B53" s="25">
        <f t="shared" ref="B53:G53" si="2">B34/B20</f>
        <v>0.64399686379352439</v>
      </c>
      <c r="C53" s="25">
        <f t="shared" si="2"/>
        <v>0.4660258074240306</v>
      </c>
      <c r="D53" s="25">
        <f t="shared" si="2"/>
        <v>0.45440625805375739</v>
      </c>
      <c r="E53" s="25">
        <f t="shared" si="2"/>
        <v>0.48740980464506078</v>
      </c>
      <c r="F53" s="25">
        <f t="shared" si="2"/>
        <v>0.63363714089331724</v>
      </c>
      <c r="G53" s="25">
        <f t="shared" si="2"/>
        <v>0.71540495669260251</v>
      </c>
      <c r="H53" s="66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opLeftCell="A70" workbookViewId="0">
      <selection activeCell="G82" sqref="G82"/>
    </sheetView>
  </sheetViews>
  <sheetFormatPr defaultRowHeight="14.5"/>
  <cols>
    <col min="1" max="1" width="41.08984375" customWidth="1"/>
    <col min="2" max="7" width="9.08984375" bestFit="1" customWidth="1"/>
  </cols>
  <sheetData>
    <row r="1" spans="1:7">
      <c r="A1" s="67" t="s">
        <v>0</v>
      </c>
      <c r="B1" s="67"/>
      <c r="C1" s="67"/>
      <c r="D1" s="67"/>
    </row>
    <row r="2" spans="1:7">
      <c r="A2" s="4" t="s">
        <v>1</v>
      </c>
      <c r="B2" s="5">
        <v>2012</v>
      </c>
      <c r="C2" s="5">
        <v>2013</v>
      </c>
      <c r="D2" s="5">
        <v>2014</v>
      </c>
      <c r="E2" s="5">
        <v>2015</v>
      </c>
      <c r="F2" s="5">
        <v>2016</v>
      </c>
      <c r="G2" s="5">
        <v>2017</v>
      </c>
    </row>
    <row r="3" spans="1:7">
      <c r="A3" s="6" t="s">
        <v>2</v>
      </c>
      <c r="B3" s="14">
        <v>398.84</v>
      </c>
      <c r="C3" s="14">
        <v>515.54</v>
      </c>
      <c r="D3" s="14">
        <v>313.39999999999998</v>
      </c>
      <c r="E3" s="14">
        <v>293.38</v>
      </c>
      <c r="F3" s="6">
        <v>636.96</v>
      </c>
      <c r="G3" s="25">
        <v>911</v>
      </c>
    </row>
    <row r="4" spans="1:7">
      <c r="A4" s="6" t="s">
        <v>3</v>
      </c>
      <c r="B4" s="14">
        <v>1.79</v>
      </c>
      <c r="C4" s="14">
        <v>83.07</v>
      </c>
      <c r="D4" s="14">
        <v>162.93</v>
      </c>
      <c r="E4" s="14">
        <v>3.07</v>
      </c>
      <c r="F4" s="6">
        <v>2.75</v>
      </c>
      <c r="G4" s="25">
        <v>15</v>
      </c>
    </row>
    <row r="5" spans="1:7">
      <c r="A5" s="6" t="s">
        <v>4</v>
      </c>
      <c r="B5" s="14">
        <v>277.16000000000003</v>
      </c>
      <c r="C5" s="14">
        <v>387.5</v>
      </c>
      <c r="D5" s="14">
        <v>506.29</v>
      </c>
      <c r="E5" s="14">
        <v>556.29999999999995</v>
      </c>
      <c r="F5" s="6">
        <v>675.33</v>
      </c>
      <c r="G5" s="25">
        <v>994.25</v>
      </c>
    </row>
    <row r="6" spans="1:7">
      <c r="A6" s="6" t="s">
        <v>5</v>
      </c>
      <c r="B6" s="14">
        <v>861.76</v>
      </c>
      <c r="C6" s="15">
        <v>1298.8800000000001</v>
      </c>
      <c r="D6" s="15">
        <v>1247.96</v>
      </c>
      <c r="E6" s="14">
        <v>982.94</v>
      </c>
      <c r="F6" s="7">
        <v>1525.15</v>
      </c>
      <c r="G6" s="25">
        <v>1989.03</v>
      </c>
    </row>
    <row r="7" spans="1:7">
      <c r="A7" s="6" t="s">
        <v>6</v>
      </c>
      <c r="B7" s="15">
        <v>1539.55</v>
      </c>
      <c r="C7" s="15">
        <v>2284.9899999999998</v>
      </c>
      <c r="D7" s="15">
        <v>2231.35</v>
      </c>
      <c r="E7" s="15">
        <v>1837.47</v>
      </c>
      <c r="F7" s="7">
        <v>2840.96</v>
      </c>
      <c r="G7" s="25">
        <v>3909.46</v>
      </c>
    </row>
    <row r="8" spans="1:7">
      <c r="A8" s="13" t="s">
        <v>7</v>
      </c>
      <c r="B8" s="14">
        <v>31.57</v>
      </c>
      <c r="C8" s="14">
        <v>31.28</v>
      </c>
      <c r="D8" s="14">
        <v>0</v>
      </c>
      <c r="E8" s="14">
        <v>0</v>
      </c>
      <c r="F8" s="6">
        <v>0</v>
      </c>
      <c r="G8" s="25">
        <v>9.93</v>
      </c>
    </row>
    <row r="9" spans="1:7">
      <c r="A9" s="6" t="s">
        <v>8</v>
      </c>
      <c r="B9" s="14">
        <v>89.98</v>
      </c>
      <c r="C9" s="14">
        <v>92.52</v>
      </c>
      <c r="D9" s="14">
        <v>92.39</v>
      </c>
      <c r="E9" s="14">
        <v>92.27</v>
      </c>
      <c r="F9" s="6">
        <v>209.41</v>
      </c>
      <c r="G9" s="25">
        <v>277.82</v>
      </c>
    </row>
    <row r="10" spans="1:7">
      <c r="A10" s="6" t="s">
        <v>206</v>
      </c>
      <c r="B10" s="6">
        <v>0</v>
      </c>
      <c r="C10" s="6">
        <v>0</v>
      </c>
      <c r="D10" s="6">
        <v>0</v>
      </c>
      <c r="E10" s="6">
        <v>0</v>
      </c>
      <c r="F10" s="7">
        <v>2124.54</v>
      </c>
      <c r="G10" s="25">
        <v>0</v>
      </c>
    </row>
    <row r="11" spans="1:7" ht="29">
      <c r="A11" s="51" t="s">
        <v>207</v>
      </c>
      <c r="B11" s="6">
        <v>0</v>
      </c>
      <c r="C11" s="6">
        <v>0</v>
      </c>
      <c r="D11" s="6">
        <v>0</v>
      </c>
      <c r="E11" s="6">
        <v>0</v>
      </c>
      <c r="F11" s="7">
        <v>1401.45</v>
      </c>
      <c r="G11" s="25">
        <v>0</v>
      </c>
    </row>
    <row r="12" spans="1:7" ht="29">
      <c r="A12" s="8" t="s">
        <v>9</v>
      </c>
      <c r="B12" s="14">
        <v>3.46</v>
      </c>
      <c r="C12" s="14">
        <v>3.28</v>
      </c>
      <c r="D12" s="14">
        <v>4.12</v>
      </c>
      <c r="E12" s="14">
        <v>3.34</v>
      </c>
      <c r="F12" s="6">
        <v>2.56</v>
      </c>
      <c r="G12" s="25">
        <v>723.09</v>
      </c>
    </row>
    <row r="13" spans="1:7">
      <c r="A13" s="51" t="s">
        <v>208</v>
      </c>
      <c r="B13" s="6">
        <v>0</v>
      </c>
      <c r="C13" s="6">
        <v>0</v>
      </c>
      <c r="D13" s="6">
        <v>0</v>
      </c>
      <c r="E13" s="6">
        <v>0</v>
      </c>
      <c r="F13" s="7">
        <v>723.09</v>
      </c>
      <c r="G13" s="25">
        <v>2.38</v>
      </c>
    </row>
    <row r="14" spans="1:7">
      <c r="A14" s="6" t="s">
        <v>10</v>
      </c>
      <c r="B14" s="15">
        <v>2089.38</v>
      </c>
      <c r="C14" s="15">
        <v>3271.49</v>
      </c>
      <c r="D14" s="15">
        <v>3809.3</v>
      </c>
      <c r="E14" s="15">
        <v>4608.13</v>
      </c>
      <c r="F14" s="7">
        <v>5800.01</v>
      </c>
      <c r="G14" s="7">
        <v>8864.7199999999993</v>
      </c>
    </row>
    <row r="15" spans="1:7">
      <c r="A15" s="8" t="s">
        <v>11</v>
      </c>
      <c r="B15" s="15">
        <v>111.4</v>
      </c>
      <c r="C15" s="14">
        <v>203.43</v>
      </c>
      <c r="D15" s="14">
        <v>390.52</v>
      </c>
      <c r="E15" s="14">
        <v>821.17</v>
      </c>
      <c r="F15" s="7">
        <v>1403.51</v>
      </c>
      <c r="G15" s="7">
        <v>2310.66</v>
      </c>
    </row>
    <row r="16" spans="1:7">
      <c r="A16" s="6" t="s">
        <v>12</v>
      </c>
      <c r="B16" s="14">
        <v>12.13</v>
      </c>
      <c r="C16" s="14">
        <v>19.850000000000001</v>
      </c>
      <c r="D16" s="14">
        <v>32.22</v>
      </c>
      <c r="E16" s="14">
        <v>47.26</v>
      </c>
      <c r="F16" s="6">
        <v>79.56</v>
      </c>
      <c r="G16" s="6">
        <v>193.04</v>
      </c>
    </row>
    <row r="17" spans="1:7">
      <c r="A17" s="8" t="s">
        <v>13</v>
      </c>
      <c r="B17" s="14">
        <v>0</v>
      </c>
      <c r="C17" s="14">
        <v>36.159999999999997</v>
      </c>
      <c r="D17" s="14">
        <v>0</v>
      </c>
      <c r="E17" s="14">
        <v>0</v>
      </c>
      <c r="F17" s="6">
        <v>14.17</v>
      </c>
      <c r="G17" s="6">
        <v>42.05</v>
      </c>
    </row>
    <row r="18" spans="1:7">
      <c r="A18" s="6" t="s">
        <v>14</v>
      </c>
      <c r="B18" s="14">
        <v>12.57</v>
      </c>
      <c r="C18" s="14">
        <v>28.17</v>
      </c>
      <c r="D18" s="14">
        <v>36.409999999999997</v>
      </c>
      <c r="E18" s="14">
        <v>41.15</v>
      </c>
      <c r="F18" s="6">
        <v>51.84</v>
      </c>
      <c r="G18" s="6">
        <v>99.25</v>
      </c>
    </row>
    <row r="19" spans="1:7">
      <c r="A19" s="8" t="s">
        <v>15</v>
      </c>
      <c r="B19" s="15">
        <v>2350.5</v>
      </c>
      <c r="C19" s="15">
        <v>3686.16</v>
      </c>
      <c r="D19" s="15">
        <v>4364.95</v>
      </c>
      <c r="E19" s="15">
        <v>5967.8</v>
      </c>
      <c r="F19" s="7">
        <v>9685.61</v>
      </c>
      <c r="G19" s="7">
        <v>14075.92</v>
      </c>
    </row>
    <row r="20" spans="1:7">
      <c r="A20" s="6" t="s">
        <v>16</v>
      </c>
      <c r="B20" s="15">
        <v>3890.05</v>
      </c>
      <c r="C20" s="15">
        <v>5971.15</v>
      </c>
      <c r="D20" s="15">
        <v>6596.3</v>
      </c>
      <c r="E20" s="15">
        <v>7805.28</v>
      </c>
      <c r="F20" s="7">
        <v>12526.57</v>
      </c>
      <c r="G20" s="7">
        <v>17985.38</v>
      </c>
    </row>
    <row r="21" spans="1:7">
      <c r="A21" s="9" t="s">
        <v>17</v>
      </c>
      <c r="B21" s="16">
        <v>2012</v>
      </c>
      <c r="C21" s="16">
        <v>2013</v>
      </c>
      <c r="D21" s="16">
        <v>2014</v>
      </c>
      <c r="E21" s="16">
        <v>2015</v>
      </c>
      <c r="F21" s="5">
        <v>2016</v>
      </c>
      <c r="G21" s="63">
        <v>2017</v>
      </c>
    </row>
    <row r="22" spans="1:7" ht="29">
      <c r="A22" s="8" t="s">
        <v>18</v>
      </c>
      <c r="B22" s="14">
        <v>408.84</v>
      </c>
      <c r="C22" s="14">
        <v>119.95</v>
      </c>
      <c r="D22" s="14">
        <v>300</v>
      </c>
      <c r="E22" s="14">
        <v>187.07</v>
      </c>
      <c r="F22" s="6">
        <v>806.23</v>
      </c>
      <c r="G22" s="7">
        <v>2119.5100000000002</v>
      </c>
    </row>
    <row r="23" spans="1:7">
      <c r="A23" s="9" t="s">
        <v>19</v>
      </c>
      <c r="B23" s="15">
        <v>1086.79</v>
      </c>
      <c r="C23" s="15">
        <v>1523.94</v>
      </c>
      <c r="D23" s="15">
        <v>1786.55</v>
      </c>
      <c r="E23" s="15">
        <v>2151.62</v>
      </c>
      <c r="F23" s="7">
        <v>3653.63</v>
      </c>
      <c r="G23" s="7">
        <v>4520.21</v>
      </c>
    </row>
    <row r="24" spans="1:7" ht="29">
      <c r="A24" s="8" t="s">
        <v>20</v>
      </c>
      <c r="B24" s="15">
        <v>191.29</v>
      </c>
      <c r="C24" s="15">
        <v>257.66000000000003</v>
      </c>
      <c r="D24" s="15">
        <v>252.47</v>
      </c>
      <c r="E24" s="15">
        <v>377.83</v>
      </c>
      <c r="F24" s="6">
        <v>519.07000000000005</v>
      </c>
      <c r="G24" s="7">
        <v>1573.96</v>
      </c>
    </row>
    <row r="25" spans="1:7">
      <c r="A25" s="8" t="s">
        <v>43</v>
      </c>
      <c r="B25" s="15">
        <v>60</v>
      </c>
      <c r="C25" s="15">
        <v>0</v>
      </c>
      <c r="D25" s="15">
        <v>0</v>
      </c>
      <c r="E25" s="15">
        <v>114.32</v>
      </c>
      <c r="F25" s="6">
        <v>274.68</v>
      </c>
      <c r="G25" s="7">
        <v>1313.27</v>
      </c>
    </row>
    <row r="26" spans="1:7">
      <c r="A26" s="8" t="s">
        <v>21</v>
      </c>
      <c r="B26" s="15">
        <v>131.29</v>
      </c>
      <c r="C26" s="15">
        <v>257.66000000000003</v>
      </c>
      <c r="D26" s="15">
        <v>252.47</v>
      </c>
      <c r="E26" s="15">
        <v>263.51</v>
      </c>
      <c r="F26" s="6">
        <v>244.39</v>
      </c>
      <c r="G26" s="6">
        <v>260.69</v>
      </c>
    </row>
    <row r="27" spans="1:7">
      <c r="A27" s="9" t="s">
        <v>22</v>
      </c>
      <c r="B27" s="15">
        <v>39.229999999999997</v>
      </c>
      <c r="C27" s="15">
        <v>7.16</v>
      </c>
      <c r="D27" s="15">
        <v>63.54</v>
      </c>
      <c r="E27" s="15">
        <v>89.26</v>
      </c>
      <c r="F27" s="6">
        <v>99.08</v>
      </c>
      <c r="G27" s="6">
        <v>61.79</v>
      </c>
    </row>
    <row r="28" spans="1:7">
      <c r="A28" s="8" t="s">
        <v>23</v>
      </c>
      <c r="B28" s="15">
        <v>1726.15</v>
      </c>
      <c r="C28" s="15">
        <v>1908.71</v>
      </c>
      <c r="D28" s="15">
        <v>2402.56</v>
      </c>
      <c r="E28" s="15">
        <v>2805.77</v>
      </c>
      <c r="F28" s="7">
        <v>5078</v>
      </c>
      <c r="G28" s="7">
        <v>8275.4699999999993</v>
      </c>
    </row>
    <row r="29" spans="1:7" ht="29">
      <c r="A29" s="9" t="s">
        <v>24</v>
      </c>
      <c r="B29" s="15">
        <v>725.41</v>
      </c>
      <c r="C29" s="15">
        <v>743.57</v>
      </c>
      <c r="D29" s="15">
        <v>487.61</v>
      </c>
      <c r="E29" s="15">
        <v>879.24</v>
      </c>
      <c r="F29" s="7">
        <v>2684.41</v>
      </c>
      <c r="G29" s="7">
        <v>4405.96</v>
      </c>
    </row>
    <row r="30" spans="1:7" ht="29">
      <c r="A30" s="11" t="s">
        <v>25</v>
      </c>
      <c r="B30" s="15">
        <v>33.57</v>
      </c>
      <c r="C30" s="15">
        <v>38.31</v>
      </c>
      <c r="D30" s="15">
        <v>35.89</v>
      </c>
      <c r="E30" s="15">
        <v>40.49</v>
      </c>
      <c r="F30" s="6">
        <v>49.65</v>
      </c>
      <c r="G30" s="6">
        <v>76.849999999999994</v>
      </c>
    </row>
    <row r="31" spans="1:7">
      <c r="A31" s="9" t="s">
        <v>26</v>
      </c>
      <c r="B31" s="15">
        <v>0</v>
      </c>
      <c r="C31" s="15">
        <v>69.94</v>
      </c>
      <c r="D31" s="15">
        <v>41.07</v>
      </c>
      <c r="E31" s="15">
        <v>48.03</v>
      </c>
      <c r="F31" s="6">
        <v>74.900000000000006</v>
      </c>
      <c r="G31" s="6">
        <v>55.06</v>
      </c>
    </row>
    <row r="32" spans="1:7">
      <c r="A32" s="9" t="s">
        <v>27</v>
      </c>
      <c r="B32" s="15">
        <v>20.05</v>
      </c>
      <c r="C32" s="15">
        <v>22.18</v>
      </c>
      <c r="D32" s="15">
        <v>30.28</v>
      </c>
      <c r="E32" s="15">
        <v>30.84</v>
      </c>
      <c r="F32" s="6">
        <v>50.34</v>
      </c>
      <c r="G32" s="6">
        <v>53.49</v>
      </c>
    </row>
    <row r="33" spans="1:7">
      <c r="A33" s="8" t="s">
        <v>28</v>
      </c>
      <c r="B33" s="15">
        <v>779.03</v>
      </c>
      <c r="C33" s="15">
        <v>874.01</v>
      </c>
      <c r="D33" s="15">
        <v>594.85</v>
      </c>
      <c r="E33" s="15">
        <v>998.6</v>
      </c>
      <c r="F33" s="7">
        <v>2859.3</v>
      </c>
      <c r="G33" s="7">
        <v>4591.3599999999997</v>
      </c>
    </row>
    <row r="34" spans="1:7">
      <c r="A34" s="9" t="s">
        <v>29</v>
      </c>
      <c r="B34" s="15">
        <v>2505.1799999999998</v>
      </c>
      <c r="C34" s="15">
        <v>2782.71</v>
      </c>
      <c r="D34" s="15">
        <v>2997.4</v>
      </c>
      <c r="E34" s="15">
        <v>3804.37</v>
      </c>
      <c r="F34" s="7">
        <v>7937.3</v>
      </c>
      <c r="G34" s="7">
        <v>12866.83</v>
      </c>
    </row>
    <row r="35" spans="1:7">
      <c r="A35" s="17"/>
      <c r="B35" s="16">
        <v>2012</v>
      </c>
      <c r="C35" s="16">
        <v>2013</v>
      </c>
      <c r="D35" s="16">
        <v>2014</v>
      </c>
      <c r="E35" s="16">
        <v>2015</v>
      </c>
      <c r="F35" s="5">
        <v>2016</v>
      </c>
      <c r="G35" s="62">
        <v>2017</v>
      </c>
    </row>
    <row r="36" spans="1:7">
      <c r="A36" s="9" t="s">
        <v>30</v>
      </c>
      <c r="B36" s="15">
        <v>1670</v>
      </c>
      <c r="C36" s="15">
        <v>1670</v>
      </c>
      <c r="D36" s="15">
        <v>1670</v>
      </c>
      <c r="E36" s="15">
        <v>1670</v>
      </c>
      <c r="F36" s="7">
        <v>1670</v>
      </c>
      <c r="G36" s="7">
        <v>1670</v>
      </c>
    </row>
    <row r="37" spans="1:7">
      <c r="A37" s="9" t="s">
        <v>31</v>
      </c>
      <c r="B37" s="15">
        <v>1670</v>
      </c>
      <c r="C37" s="15">
        <v>1670</v>
      </c>
      <c r="D37" s="15">
        <v>1670</v>
      </c>
      <c r="E37" s="15">
        <v>1670</v>
      </c>
      <c r="F37" s="7">
        <v>1670</v>
      </c>
      <c r="G37" s="7">
        <v>1670</v>
      </c>
    </row>
    <row r="38" spans="1:7">
      <c r="A38" s="9" t="s">
        <v>32</v>
      </c>
      <c r="B38" s="15">
        <v>1250</v>
      </c>
      <c r="C38" s="15">
        <v>1670</v>
      </c>
      <c r="D38" s="15">
        <v>1670</v>
      </c>
      <c r="E38" s="15">
        <v>1670</v>
      </c>
      <c r="F38" s="7">
        <v>1670</v>
      </c>
      <c r="G38" s="7">
        <v>1670</v>
      </c>
    </row>
    <row r="39" spans="1:7">
      <c r="A39" s="9" t="s">
        <v>33</v>
      </c>
      <c r="B39" s="15">
        <v>0</v>
      </c>
      <c r="C39" s="15">
        <v>1185.43</v>
      </c>
      <c r="D39" s="15">
        <v>1185.43</v>
      </c>
      <c r="E39" s="15">
        <v>1185.43</v>
      </c>
      <c r="F39" s="7">
        <v>1185.43</v>
      </c>
      <c r="G39" s="7">
        <v>1185.43</v>
      </c>
    </row>
    <row r="40" spans="1:7">
      <c r="A40" s="9" t="s">
        <v>34</v>
      </c>
      <c r="B40" s="15">
        <v>134.79</v>
      </c>
      <c r="C40" s="15">
        <v>332.84</v>
      </c>
      <c r="D40" s="15">
        <v>743.38</v>
      </c>
      <c r="E40" s="15">
        <v>1144.6600000000001</v>
      </c>
      <c r="F40" s="7">
        <v>1717.13</v>
      </c>
      <c r="G40" s="7">
        <v>2287.54</v>
      </c>
    </row>
    <row r="41" spans="1:7">
      <c r="A41" s="9" t="s">
        <v>35</v>
      </c>
      <c r="B41" s="15">
        <v>9.99</v>
      </c>
      <c r="C41" s="15">
        <v>19.7</v>
      </c>
      <c r="D41" s="15">
        <v>35.53</v>
      </c>
      <c r="E41" s="15">
        <v>52.53</v>
      </c>
      <c r="F41" s="6">
        <v>81.31</v>
      </c>
      <c r="G41" s="6">
        <v>116.07</v>
      </c>
    </row>
    <row r="42" spans="1:7">
      <c r="A42" s="9" t="s">
        <v>36</v>
      </c>
      <c r="B42" s="15">
        <v>9.99</v>
      </c>
      <c r="C42" s="15">
        <v>19.7</v>
      </c>
      <c r="D42" s="15">
        <v>35.53</v>
      </c>
      <c r="E42" s="15">
        <v>52.53</v>
      </c>
      <c r="F42" s="6">
        <v>81.31</v>
      </c>
      <c r="G42" s="6">
        <v>116.07</v>
      </c>
    </row>
    <row r="43" spans="1:7">
      <c r="A43" s="8" t="s">
        <v>37</v>
      </c>
      <c r="B43" s="15">
        <v>124.8</v>
      </c>
      <c r="C43" s="15">
        <v>313.14</v>
      </c>
      <c r="D43" s="15">
        <v>707.86</v>
      </c>
      <c r="E43" s="15">
        <v>1092.1400000000001</v>
      </c>
      <c r="F43" s="7">
        <v>1635.83</v>
      </c>
      <c r="G43" s="7">
        <v>2171.4699999999998</v>
      </c>
    </row>
    <row r="44" spans="1:7">
      <c r="A44" s="9" t="s">
        <v>38</v>
      </c>
      <c r="B44" s="15">
        <v>0</v>
      </c>
      <c r="C44" s="15">
        <v>0.08</v>
      </c>
      <c r="D44" s="15">
        <v>0</v>
      </c>
      <c r="E44" s="15">
        <v>0.72</v>
      </c>
      <c r="F44" s="6">
        <v>2.68</v>
      </c>
      <c r="G44" s="6">
        <v>-38.42</v>
      </c>
    </row>
    <row r="45" spans="1:7">
      <c r="A45" s="9" t="s">
        <v>39</v>
      </c>
      <c r="B45" s="15">
        <v>1384.79</v>
      </c>
      <c r="C45" s="15">
        <v>3188.35</v>
      </c>
      <c r="D45" s="15">
        <v>3598.81</v>
      </c>
      <c r="E45" s="15">
        <v>4000.81</v>
      </c>
      <c r="F45" s="7">
        <v>4575.25</v>
      </c>
      <c r="G45" s="7">
        <v>5104.55</v>
      </c>
    </row>
    <row r="46" spans="1:7">
      <c r="A46" s="9" t="s">
        <v>40</v>
      </c>
      <c r="B46" s="15">
        <v>0.08</v>
      </c>
      <c r="C46" s="15">
        <v>0.09</v>
      </c>
      <c r="D46" s="15">
        <v>0.08</v>
      </c>
      <c r="E46" s="15">
        <v>0.09</v>
      </c>
      <c r="F46" s="6">
        <v>14.02</v>
      </c>
      <c r="G46" s="6">
        <v>13.99</v>
      </c>
    </row>
    <row r="47" spans="1:7">
      <c r="A47" s="9" t="s">
        <v>41</v>
      </c>
      <c r="B47" s="15">
        <v>1384.87</v>
      </c>
      <c r="C47" s="15">
        <v>3188.44</v>
      </c>
      <c r="D47" s="15">
        <v>3598.9</v>
      </c>
      <c r="E47" s="15">
        <v>4000.91</v>
      </c>
      <c r="F47" s="7">
        <v>4589.2700000000004</v>
      </c>
      <c r="G47" s="7">
        <v>5118.54</v>
      </c>
    </row>
    <row r="48" spans="1:7">
      <c r="A48" s="9" t="s">
        <v>42</v>
      </c>
      <c r="B48" s="15">
        <v>3890.05</v>
      </c>
      <c r="C48" s="15">
        <v>5971.15</v>
      </c>
      <c r="D48" s="15">
        <v>6596.3</v>
      </c>
      <c r="E48" s="15">
        <v>7805.28</v>
      </c>
      <c r="F48" s="7">
        <v>12526.57</v>
      </c>
      <c r="G48" s="7">
        <v>17985.38</v>
      </c>
    </row>
    <row r="49" spans="1:7">
      <c r="A49" s="21" t="s">
        <v>50</v>
      </c>
      <c r="B49" s="16">
        <v>2012</v>
      </c>
      <c r="C49" s="16">
        <v>2013</v>
      </c>
      <c r="D49" s="16">
        <v>2014</v>
      </c>
      <c r="E49" s="16">
        <v>2015</v>
      </c>
      <c r="F49" s="5">
        <v>2016</v>
      </c>
      <c r="G49" s="10">
        <v>2017</v>
      </c>
    </row>
    <row r="50" spans="1:7">
      <c r="A50" s="18" t="s">
        <v>49</v>
      </c>
      <c r="B50" s="7">
        <v>41723.68</v>
      </c>
      <c r="C50" s="7">
        <v>47694.19</v>
      </c>
      <c r="D50" s="7">
        <v>55123.6</v>
      </c>
      <c r="E50" s="7">
        <v>53677.75</v>
      </c>
      <c r="F50" s="7">
        <v>64591.4</v>
      </c>
      <c r="G50" s="7">
        <v>84624.59</v>
      </c>
    </row>
    <row r="51" spans="1:7">
      <c r="A51" s="18" t="s">
        <v>51</v>
      </c>
      <c r="B51" s="7">
        <v>41710.410000000003</v>
      </c>
      <c r="C51" s="7">
        <v>47682.95</v>
      </c>
      <c r="D51" s="7">
        <v>55123.6</v>
      </c>
      <c r="E51" s="7">
        <v>53677.75</v>
      </c>
      <c r="F51" s="7">
        <v>64591.4</v>
      </c>
      <c r="G51" s="7">
        <v>84624.59</v>
      </c>
    </row>
    <row r="52" spans="1:7">
      <c r="A52" s="18" t="s">
        <v>52</v>
      </c>
      <c r="B52" s="6">
        <v>13.27</v>
      </c>
      <c r="C52" s="6">
        <v>11.25</v>
      </c>
      <c r="D52" s="6">
        <v>0</v>
      </c>
      <c r="E52" s="6">
        <v>0</v>
      </c>
      <c r="F52" s="6">
        <v>0</v>
      </c>
      <c r="G52" s="6">
        <v>0</v>
      </c>
    </row>
    <row r="53" spans="1:7">
      <c r="A53" s="18" t="s">
        <v>53</v>
      </c>
      <c r="B53" s="6">
        <v>95.64</v>
      </c>
      <c r="C53" s="6">
        <v>162.72</v>
      </c>
      <c r="D53" s="6">
        <v>150.27000000000001</v>
      </c>
      <c r="E53" s="6">
        <v>156.97</v>
      </c>
      <c r="F53" s="6">
        <v>335.14</v>
      </c>
      <c r="G53" s="6">
        <v>237.94</v>
      </c>
    </row>
    <row r="54" spans="1:7">
      <c r="A54" s="18" t="s">
        <v>54</v>
      </c>
      <c r="B54" s="6">
        <v>45.27</v>
      </c>
      <c r="C54" s="6">
        <v>39.35</v>
      </c>
      <c r="D54" s="6">
        <v>49.52</v>
      </c>
      <c r="E54" s="6">
        <v>64.3</v>
      </c>
      <c r="F54" s="6">
        <v>84.43</v>
      </c>
      <c r="G54" s="6">
        <v>94.41</v>
      </c>
    </row>
    <row r="55" spans="1:7">
      <c r="A55" s="18" t="s">
        <v>55</v>
      </c>
      <c r="B55" s="6">
        <v>0</v>
      </c>
      <c r="C55" s="6">
        <v>1.73</v>
      </c>
      <c r="D55" s="6">
        <v>0</v>
      </c>
      <c r="E55" s="6">
        <v>0</v>
      </c>
      <c r="F55" s="6">
        <v>0</v>
      </c>
      <c r="G55" s="6">
        <v>0</v>
      </c>
    </row>
    <row r="56" spans="1:7">
      <c r="A56" t="s">
        <v>209</v>
      </c>
      <c r="B56" s="6">
        <v>0</v>
      </c>
      <c r="C56" s="6">
        <v>0</v>
      </c>
      <c r="D56" s="6">
        <v>0</v>
      </c>
      <c r="E56" s="6">
        <v>0</v>
      </c>
      <c r="F56" s="6">
        <v>6.22</v>
      </c>
      <c r="G56" s="6">
        <v>0</v>
      </c>
    </row>
    <row r="57" spans="1:7" ht="29">
      <c r="A57" s="18" t="s">
        <v>210</v>
      </c>
      <c r="B57" s="6">
        <v>0</v>
      </c>
      <c r="C57" s="6">
        <v>0</v>
      </c>
      <c r="D57" s="6">
        <v>0</v>
      </c>
      <c r="E57" s="6">
        <v>0</v>
      </c>
      <c r="F57" s="6">
        <v>132.22999999999999</v>
      </c>
      <c r="G57" s="6">
        <v>0</v>
      </c>
    </row>
    <row r="58" spans="1:7">
      <c r="A58" s="18" t="s">
        <v>58</v>
      </c>
      <c r="B58" s="6">
        <v>0</v>
      </c>
      <c r="C58" s="6">
        <v>0</v>
      </c>
      <c r="D58" s="6">
        <v>0</v>
      </c>
      <c r="E58" s="6">
        <v>0</v>
      </c>
      <c r="F58" s="6">
        <v>112.25</v>
      </c>
      <c r="G58" s="6">
        <v>0</v>
      </c>
    </row>
    <row r="59" spans="1:7">
      <c r="A59" s="18" t="s">
        <v>56</v>
      </c>
      <c r="B59" s="6">
        <v>0</v>
      </c>
      <c r="C59" s="6">
        <v>11.35</v>
      </c>
      <c r="D59" s="6">
        <v>0</v>
      </c>
      <c r="E59" s="6">
        <v>0</v>
      </c>
      <c r="F59" s="6">
        <v>0</v>
      </c>
      <c r="G59" s="6">
        <v>0</v>
      </c>
    </row>
    <row r="60" spans="1:7">
      <c r="A60" s="18" t="s">
        <v>57</v>
      </c>
      <c r="B60" s="6">
        <v>0</v>
      </c>
      <c r="C60" s="6">
        <v>10.63</v>
      </c>
      <c r="D60" s="6">
        <v>0</v>
      </c>
      <c r="E60" s="6">
        <v>0</v>
      </c>
      <c r="F60" s="6">
        <v>0</v>
      </c>
      <c r="G60" s="6">
        <v>0</v>
      </c>
    </row>
    <row r="61" spans="1:7">
      <c r="A61" s="18" t="s">
        <v>58</v>
      </c>
      <c r="B61" s="6">
        <v>50.37</v>
      </c>
      <c r="C61" s="6">
        <v>99.67</v>
      </c>
      <c r="D61" s="6">
        <v>100.76</v>
      </c>
      <c r="E61" s="6">
        <v>92.67</v>
      </c>
      <c r="F61" s="6">
        <v>112.25</v>
      </c>
      <c r="G61" s="6">
        <v>142.13</v>
      </c>
    </row>
    <row r="62" spans="1:7">
      <c r="A62" s="18" t="s">
        <v>59</v>
      </c>
      <c r="B62" s="7">
        <v>41819.32</v>
      </c>
      <c r="C62" s="7">
        <v>47856.91</v>
      </c>
      <c r="D62" s="7">
        <v>55273.87</v>
      </c>
      <c r="E62" s="7">
        <v>53839.71</v>
      </c>
      <c r="F62" s="7">
        <v>64926.54</v>
      </c>
      <c r="G62" s="7">
        <v>84904.78</v>
      </c>
    </row>
    <row r="63" spans="1:7">
      <c r="A63" s="18" t="s">
        <v>60</v>
      </c>
      <c r="B63" s="7">
        <v>39991.379999999997</v>
      </c>
      <c r="C63" s="7">
        <v>45435.19</v>
      </c>
      <c r="D63" s="7">
        <v>52036.65</v>
      </c>
      <c r="E63" s="7">
        <v>49723.85</v>
      </c>
      <c r="F63" s="7">
        <v>59132.87</v>
      </c>
      <c r="G63" s="7">
        <v>78370.94</v>
      </c>
    </row>
    <row r="64" spans="1:7">
      <c r="A64" s="18" t="s">
        <v>61</v>
      </c>
      <c r="B64" s="7">
        <v>39984.43</v>
      </c>
      <c r="C64" s="7">
        <v>45428.94</v>
      </c>
      <c r="D64" s="7">
        <v>52036.65</v>
      </c>
      <c r="E64" s="7">
        <v>49723.85</v>
      </c>
      <c r="F64" s="7">
        <v>59132.87</v>
      </c>
      <c r="G64" s="7">
        <v>78370.94</v>
      </c>
    </row>
    <row r="65" spans="1:7">
      <c r="A65" s="18" t="s">
        <v>62</v>
      </c>
      <c r="B65" s="6">
        <v>6.95</v>
      </c>
      <c r="C65" s="6">
        <v>6.25</v>
      </c>
      <c r="D65" s="6">
        <v>0</v>
      </c>
      <c r="E65" s="6">
        <v>0</v>
      </c>
      <c r="F65" s="6">
        <v>0</v>
      </c>
      <c r="G65" s="6">
        <v>0</v>
      </c>
    </row>
    <row r="66" spans="1:7">
      <c r="A66" s="18" t="s">
        <v>63</v>
      </c>
      <c r="B66" s="7">
        <v>1325.79</v>
      </c>
      <c r="C66" s="7">
        <v>1963.79</v>
      </c>
      <c r="D66" s="7">
        <v>2564.14</v>
      </c>
      <c r="E66" s="7">
        <v>3248.5</v>
      </c>
      <c r="F66" s="7">
        <v>4333.22</v>
      </c>
      <c r="G66" s="7">
        <v>5278.49</v>
      </c>
    </row>
    <row r="67" spans="1:7">
      <c r="A67" s="18" t="s">
        <v>64</v>
      </c>
      <c r="B67" s="7">
        <v>1110.43</v>
      </c>
      <c r="C67" s="7">
        <v>1684.52</v>
      </c>
      <c r="D67" s="7">
        <v>2055.63</v>
      </c>
      <c r="E67" s="7">
        <v>2616.89</v>
      </c>
      <c r="F67" s="7">
        <v>3522.05</v>
      </c>
      <c r="G67" s="7">
        <v>4475.03</v>
      </c>
    </row>
    <row r="68" spans="1:7">
      <c r="A68" s="18" t="s">
        <v>65</v>
      </c>
      <c r="B68" s="6">
        <v>215.37</v>
      </c>
      <c r="C68" s="6">
        <v>279.27</v>
      </c>
      <c r="D68" s="6">
        <v>508.52</v>
      </c>
      <c r="E68" s="6">
        <v>631.61</v>
      </c>
      <c r="F68" s="6">
        <v>811.17</v>
      </c>
      <c r="G68" s="6">
        <v>803.46</v>
      </c>
    </row>
    <row r="69" spans="1:7">
      <c r="A69" s="18" t="s">
        <v>66</v>
      </c>
      <c r="B69" s="7">
        <v>41317.17</v>
      </c>
      <c r="C69" s="7">
        <v>47398.99</v>
      </c>
      <c r="D69" s="7">
        <v>54600.800000000003</v>
      </c>
      <c r="E69" s="7">
        <v>52972.35</v>
      </c>
      <c r="F69" s="7">
        <v>63466.09</v>
      </c>
      <c r="G69" s="7">
        <v>83649.429999999993</v>
      </c>
    </row>
    <row r="70" spans="1:7">
      <c r="A70" s="22" t="s">
        <v>67</v>
      </c>
      <c r="B70" s="6">
        <v>502.15</v>
      </c>
      <c r="C70" s="6">
        <v>457.93</v>
      </c>
      <c r="D70" s="6">
        <v>673.07</v>
      </c>
      <c r="E70" s="6">
        <v>867.36</v>
      </c>
      <c r="F70" s="7">
        <v>1460.45</v>
      </c>
      <c r="G70" s="7">
        <v>1255.3499999999999</v>
      </c>
    </row>
    <row r="71" spans="1:7">
      <c r="A71" s="18" t="s">
        <v>68</v>
      </c>
      <c r="B71" s="6">
        <v>55.87</v>
      </c>
      <c r="C71" s="6">
        <v>65.11</v>
      </c>
      <c r="D71" s="6">
        <v>46.12</v>
      </c>
      <c r="E71" s="6">
        <v>45.33</v>
      </c>
      <c r="F71" s="6">
        <v>124.9</v>
      </c>
      <c r="G71" s="6">
        <v>188.44</v>
      </c>
    </row>
    <row r="72" spans="1:7">
      <c r="A72" s="18" t="s">
        <v>69</v>
      </c>
      <c r="B72" s="6">
        <v>86.28</v>
      </c>
      <c r="C72" s="6">
        <v>80.489999999999995</v>
      </c>
      <c r="D72" s="6">
        <v>132.9</v>
      </c>
      <c r="E72" s="6">
        <v>171.29</v>
      </c>
      <c r="F72" s="6">
        <v>262.14999999999998</v>
      </c>
      <c r="G72" s="6">
        <v>153.83000000000001</v>
      </c>
    </row>
    <row r="73" spans="1:7">
      <c r="A73" s="18" t="s">
        <v>70</v>
      </c>
      <c r="B73" s="6">
        <v>359.99</v>
      </c>
      <c r="C73" s="6">
        <v>312.33</v>
      </c>
      <c r="D73" s="6">
        <v>494.05</v>
      </c>
      <c r="E73" s="6">
        <v>650.74</v>
      </c>
      <c r="F73" s="7">
        <v>1073.4000000000001</v>
      </c>
      <c r="G73" s="6">
        <v>913.07</v>
      </c>
    </row>
    <row r="74" spans="1:7">
      <c r="A74" s="19" t="s">
        <v>71</v>
      </c>
      <c r="B74" s="6">
        <v>359.95</v>
      </c>
      <c r="C74" s="6">
        <v>312.29000000000002</v>
      </c>
      <c r="D74" s="6">
        <v>494.04</v>
      </c>
      <c r="E74" s="6">
        <v>650.72</v>
      </c>
      <c r="F74" s="7">
        <v>1073.45</v>
      </c>
      <c r="G74" s="6">
        <v>913.07</v>
      </c>
    </row>
    <row r="75" spans="1:7" ht="29">
      <c r="A75" s="18" t="s">
        <v>72</v>
      </c>
      <c r="B75" s="6">
        <v>0.04</v>
      </c>
      <c r="C75" s="6">
        <v>0.03</v>
      </c>
      <c r="D75" s="6">
        <v>0.01</v>
      </c>
      <c r="E75" s="6">
        <v>0.02</v>
      </c>
      <c r="F75" s="6">
        <v>-0.05</v>
      </c>
      <c r="G75" s="6">
        <v>-0.02</v>
      </c>
    </row>
    <row r="76" spans="1:7">
      <c r="A76" s="20" t="s">
        <v>73</v>
      </c>
      <c r="B76" s="6">
        <v>0.28999999999999998</v>
      </c>
      <c r="C76" s="6">
        <v>0.21</v>
      </c>
      <c r="D76" s="6">
        <v>0.3</v>
      </c>
      <c r="E76" s="6">
        <v>0.39</v>
      </c>
      <c r="F76" s="6">
        <v>0.64</v>
      </c>
      <c r="G76" s="6">
        <v>0.55000000000000004</v>
      </c>
    </row>
    <row r="77" spans="1:7">
      <c r="A77" s="1" t="s">
        <v>123</v>
      </c>
      <c r="B77" s="16">
        <v>2012</v>
      </c>
      <c r="C77" s="16">
        <v>2013</v>
      </c>
      <c r="D77" s="16">
        <v>2014</v>
      </c>
      <c r="E77" s="16">
        <v>2015</v>
      </c>
      <c r="F77" s="5">
        <v>2016</v>
      </c>
      <c r="G77" s="10">
        <v>2017</v>
      </c>
    </row>
    <row r="78" spans="1:7">
      <c r="A78" s="3" t="s">
        <v>124</v>
      </c>
      <c r="B78" s="26">
        <f>(B51-B64)/B51</f>
        <v>4.1380077539396112E-2</v>
      </c>
      <c r="C78" s="26">
        <f>(C51-C64)/C50</f>
        <v>4.7259634768930865E-2</v>
      </c>
      <c r="D78" s="26">
        <f>(D51-D64)/D50</f>
        <v>5.6000515205828306E-2</v>
      </c>
      <c r="E78" s="26">
        <f>(E51-E64)/E50</f>
        <v>7.3659942899991185E-2</v>
      </c>
      <c r="F78" s="26">
        <f>(F50-F63)/F51</f>
        <v>8.4508618794452497E-2</v>
      </c>
      <c r="G78" s="26">
        <f>(G50-G63)/G51</f>
        <v>7.3898733216905321E-2</v>
      </c>
    </row>
    <row r="79" spans="1:7">
      <c r="A79" s="3" t="s">
        <v>125</v>
      </c>
      <c r="B79" s="26">
        <f>B73/B62</f>
        <v>8.6082222283863051E-3</v>
      </c>
      <c r="C79" s="26">
        <f>C73/C62</f>
        <v>6.5263302624427684E-3</v>
      </c>
      <c r="D79" s="26">
        <f>D73/D62</f>
        <v>8.9382198134489218E-3</v>
      </c>
      <c r="E79" s="26">
        <f>E73/E62</f>
        <v>1.2086617851396303E-2</v>
      </c>
      <c r="F79" s="26">
        <f>F73/F51</f>
        <v>1.6618311416070872E-2</v>
      </c>
      <c r="G79" s="26">
        <f>G73/G62</f>
        <v>1.0754047063074659E-2</v>
      </c>
    </row>
    <row r="80" spans="1:7">
      <c r="A80" s="3" t="s">
        <v>126</v>
      </c>
      <c r="B80" s="6"/>
      <c r="C80" s="26">
        <f>C70/((C20+B20)/2)</f>
        <v>9.287510647791343E-2</v>
      </c>
      <c r="D80" s="26">
        <f>D70/((D20+C20)/2)</f>
        <v>0.1071132170806329</v>
      </c>
      <c r="E80" s="26">
        <f>E70/((E20+D20)/2)</f>
        <v>0.1204534502464313</v>
      </c>
      <c r="F80" s="26">
        <f>F70/((F20+E20)/2)</f>
        <v>0.1436612998817127</v>
      </c>
      <c r="G80" s="26">
        <f>G70/((G20+F20)/2)</f>
        <v>8.2285792943420519E-2</v>
      </c>
    </row>
    <row r="81" spans="1:7">
      <c r="A81" s="3" t="s">
        <v>127</v>
      </c>
      <c r="B81" s="6"/>
      <c r="C81" s="26">
        <f>C73/((C47+B47)/2)</f>
        <v>0.1365881604352209</v>
      </c>
      <c r="D81" s="26">
        <f>D73/((D47+C47)/2)</f>
        <v>0.14557985897273454</v>
      </c>
      <c r="E81" s="26">
        <f>E73/((E47+D47)/2)</f>
        <v>0.17125164971229545</v>
      </c>
      <c r="F81" s="26">
        <f>F73/((F47+E47)/2)</f>
        <v>0.2499132730629626</v>
      </c>
      <c r="G81" s="26">
        <f>G73/((G47+F47)/2)</f>
        <v>0.1881103977107092</v>
      </c>
    </row>
  </sheetData>
  <mergeCells count="1">
    <mergeCell ref="A1:D1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opLeftCell="A7" workbookViewId="0">
      <selection activeCell="G58" sqref="G58"/>
    </sheetView>
  </sheetViews>
  <sheetFormatPr defaultRowHeight="14.5"/>
  <cols>
    <col min="1" max="1" width="38.08984375" customWidth="1"/>
  </cols>
  <sheetData>
    <row r="1" spans="1:7">
      <c r="A1" s="68" t="s">
        <v>0</v>
      </c>
      <c r="B1" s="68"/>
      <c r="C1" s="68"/>
      <c r="D1" s="68"/>
      <c r="E1" s="6"/>
    </row>
    <row r="2" spans="1:7">
      <c r="A2" s="6"/>
      <c r="B2" s="5">
        <v>2012</v>
      </c>
      <c r="C2" s="5">
        <v>2013</v>
      </c>
      <c r="D2" s="5">
        <v>2014</v>
      </c>
      <c r="E2" s="5">
        <v>2015</v>
      </c>
      <c r="F2" s="5">
        <v>2016</v>
      </c>
      <c r="G2" s="10">
        <v>2017</v>
      </c>
    </row>
    <row r="3" spans="1:7" ht="29">
      <c r="A3" s="9" t="s">
        <v>74</v>
      </c>
      <c r="B3" s="25">
        <v>446.28</v>
      </c>
      <c r="C3" s="25">
        <v>392.82</v>
      </c>
      <c r="D3" s="25">
        <v>626.95000000000005</v>
      </c>
      <c r="E3" s="25">
        <v>822.03</v>
      </c>
      <c r="F3" s="25">
        <v>1335.54</v>
      </c>
      <c r="G3" s="25">
        <v>1066.9100000000001</v>
      </c>
    </row>
    <row r="4" spans="1:7">
      <c r="A4" s="6" t="s">
        <v>75</v>
      </c>
      <c r="B4" s="25">
        <v>240.95</v>
      </c>
      <c r="C4" s="25">
        <v>409.78</v>
      </c>
      <c r="D4" s="25">
        <v>626.79</v>
      </c>
      <c r="E4" s="25">
        <v>851.13</v>
      </c>
      <c r="F4" s="25">
        <v>1292.07</v>
      </c>
      <c r="G4" s="25">
        <v>1815.33</v>
      </c>
    </row>
    <row r="5" spans="1:7">
      <c r="A5" s="6" t="s">
        <v>76</v>
      </c>
      <c r="B5" s="25">
        <v>11.02</v>
      </c>
      <c r="C5" s="25">
        <v>-1.34</v>
      </c>
      <c r="D5" s="25">
        <v>3.27</v>
      </c>
      <c r="E5" s="25">
        <v>-1.57</v>
      </c>
      <c r="F5" s="25">
        <v>-5.8</v>
      </c>
      <c r="G5" s="25">
        <v>3.54</v>
      </c>
    </row>
    <row r="6" spans="1:7">
      <c r="A6" s="19" t="s">
        <v>77</v>
      </c>
      <c r="B6" s="25">
        <v>0</v>
      </c>
      <c r="C6" s="25">
        <v>0.37</v>
      </c>
      <c r="D6" s="25">
        <v>8.27</v>
      </c>
      <c r="E6" s="25">
        <v>0</v>
      </c>
      <c r="F6" s="25">
        <v>-5.03</v>
      </c>
      <c r="G6" s="25">
        <v>0</v>
      </c>
    </row>
    <row r="7" spans="1:7" ht="29">
      <c r="A7" s="9" t="s">
        <v>78</v>
      </c>
      <c r="B7" s="25">
        <v>0</v>
      </c>
      <c r="C7" s="25">
        <v>0.54</v>
      </c>
      <c r="D7" s="25">
        <v>0</v>
      </c>
      <c r="E7" s="25">
        <v>0</v>
      </c>
      <c r="F7" s="25">
        <v>-12.68</v>
      </c>
      <c r="G7" s="25">
        <v>0</v>
      </c>
    </row>
    <row r="8" spans="1:7">
      <c r="A8" s="9" t="s">
        <v>79</v>
      </c>
      <c r="B8" s="25">
        <v>0</v>
      </c>
      <c r="C8" s="25">
        <v>-8.84</v>
      </c>
      <c r="D8" s="25">
        <v>1.63</v>
      </c>
      <c r="E8" s="25">
        <v>-0.91</v>
      </c>
      <c r="F8" s="25">
        <v>-0.06</v>
      </c>
      <c r="G8" s="25">
        <v>-7.0000000000000007E-2</v>
      </c>
    </row>
    <row r="9" spans="1:7">
      <c r="A9" s="13" t="s">
        <v>80</v>
      </c>
      <c r="B9" s="25">
        <v>0</v>
      </c>
      <c r="C9" s="25">
        <v>-10.63</v>
      </c>
      <c r="D9" s="25">
        <v>0</v>
      </c>
      <c r="E9" s="25">
        <v>0</v>
      </c>
      <c r="F9" s="25">
        <v>-6.08</v>
      </c>
      <c r="G9" s="25">
        <v>0</v>
      </c>
    </row>
    <row r="10" spans="1:7">
      <c r="A10" s="9" t="s">
        <v>81</v>
      </c>
      <c r="B10" s="25">
        <v>-2.95</v>
      </c>
      <c r="C10" s="25">
        <v>0</v>
      </c>
      <c r="D10" s="25">
        <v>0</v>
      </c>
      <c r="E10" s="25">
        <v>0</v>
      </c>
      <c r="F10" s="25">
        <v>0</v>
      </c>
      <c r="G10" s="25">
        <v>-0.82</v>
      </c>
    </row>
    <row r="11" spans="1:7">
      <c r="A11" s="9" t="s">
        <v>68</v>
      </c>
      <c r="B11" s="25">
        <v>43.41</v>
      </c>
      <c r="C11" s="25">
        <v>54.04</v>
      </c>
      <c r="D11" s="25">
        <v>46.12</v>
      </c>
      <c r="E11" s="25">
        <v>45.33</v>
      </c>
      <c r="F11" s="25">
        <v>117.63</v>
      </c>
      <c r="G11" s="25">
        <v>294.43</v>
      </c>
    </row>
    <row r="12" spans="1:7">
      <c r="A12" s="9" t="s">
        <v>82</v>
      </c>
      <c r="B12" s="25">
        <v>6.29</v>
      </c>
      <c r="C12" s="25">
        <v>7.13</v>
      </c>
      <c r="D12" s="25">
        <v>-3.73</v>
      </c>
      <c r="E12" s="25">
        <v>7.35</v>
      </c>
      <c r="F12" s="25">
        <v>2.57</v>
      </c>
      <c r="G12" s="25">
        <v>7.84</v>
      </c>
    </row>
    <row r="13" spans="1:7">
      <c r="A13" s="9" t="s">
        <v>211</v>
      </c>
      <c r="B13" s="25">
        <f t="shared" ref="B13:G13" si="0">B3+B4+B5+B6+B7+B8+B9+B10+B11+B12</f>
        <v>744.99999999999989</v>
      </c>
      <c r="C13" s="25">
        <f t="shared" si="0"/>
        <v>843.86999999999978</v>
      </c>
      <c r="D13" s="25">
        <f t="shared" si="0"/>
        <v>1309.3</v>
      </c>
      <c r="E13" s="25">
        <f t="shared" si="0"/>
        <v>1723.3599999999997</v>
      </c>
      <c r="F13" s="25">
        <f t="shared" si="0"/>
        <v>2718.16</v>
      </c>
      <c r="G13" s="25">
        <f t="shared" si="0"/>
        <v>3187.1599999999994</v>
      </c>
    </row>
    <row r="14" spans="1:7" ht="32.25" customHeight="1">
      <c r="A14" s="23" t="s">
        <v>83</v>
      </c>
      <c r="B14" s="25">
        <v>745</v>
      </c>
      <c r="C14" s="25">
        <v>843.86</v>
      </c>
      <c r="D14" s="25">
        <v>1306.5899999999999</v>
      </c>
      <c r="E14" s="25">
        <v>1715.48</v>
      </c>
      <c r="F14" s="25">
        <v>2596.7800000000002</v>
      </c>
      <c r="G14" s="25">
        <v>3157.67</v>
      </c>
    </row>
    <row r="15" spans="1:7">
      <c r="A15" s="9" t="s">
        <v>84</v>
      </c>
      <c r="B15" s="25">
        <v>-66.36</v>
      </c>
      <c r="C15" s="25">
        <v>-515.54</v>
      </c>
      <c r="D15" s="25">
        <v>-17.79</v>
      </c>
      <c r="E15" s="25">
        <v>296.82</v>
      </c>
      <c r="F15" s="25">
        <v>-544.42999999999995</v>
      </c>
      <c r="G15" s="25">
        <v>-594.07000000000005</v>
      </c>
    </row>
    <row r="16" spans="1:7" ht="30.75" customHeight="1">
      <c r="A16" s="8" t="s">
        <v>85</v>
      </c>
      <c r="B16" s="25">
        <v>139.58000000000001</v>
      </c>
      <c r="C16" s="25">
        <v>-71.650000000000006</v>
      </c>
      <c r="D16" s="25">
        <v>-50.18</v>
      </c>
      <c r="E16" s="25">
        <v>32.36</v>
      </c>
      <c r="F16" s="25">
        <v>3.44</v>
      </c>
      <c r="G16" s="25">
        <v>-135.05000000000001</v>
      </c>
    </row>
    <row r="17" spans="1:7">
      <c r="A17" s="9" t="s">
        <v>86</v>
      </c>
      <c r="B17" s="25">
        <v>-201.94</v>
      </c>
      <c r="C17" s="25">
        <v>-437.5</v>
      </c>
      <c r="D17" s="25">
        <v>42.66</v>
      </c>
      <c r="E17" s="25">
        <v>267.19</v>
      </c>
      <c r="F17" s="25">
        <v>-537.17999999999995</v>
      </c>
      <c r="G17" s="25">
        <v>-445.93</v>
      </c>
    </row>
    <row r="18" spans="1:7">
      <c r="A18" s="9" t="s">
        <v>87</v>
      </c>
      <c r="B18" s="25">
        <v>-1.44</v>
      </c>
      <c r="C18" s="25">
        <v>-0.77</v>
      </c>
      <c r="D18" s="25">
        <v>0</v>
      </c>
      <c r="E18" s="25">
        <v>0</v>
      </c>
      <c r="F18" s="25">
        <v>0</v>
      </c>
      <c r="G18" s="25">
        <v>0</v>
      </c>
    </row>
    <row r="19" spans="1:7">
      <c r="A19" s="9" t="s">
        <v>88</v>
      </c>
      <c r="B19" s="25">
        <v>-2.57</v>
      </c>
      <c r="C19" s="25">
        <v>-5.63</v>
      </c>
      <c r="D19" s="25">
        <v>-10.28</v>
      </c>
      <c r="E19" s="25">
        <v>-2.73</v>
      </c>
      <c r="F19" s="25">
        <v>-10.69</v>
      </c>
      <c r="G19" s="25">
        <v>-13.09</v>
      </c>
    </row>
    <row r="20" spans="1:7">
      <c r="A20" s="9" t="s">
        <v>89</v>
      </c>
      <c r="B20" s="25">
        <v>177.36</v>
      </c>
      <c r="C20" s="25">
        <v>436.32</v>
      </c>
      <c r="D20" s="25">
        <v>260.77999999999997</v>
      </c>
      <c r="E20" s="25">
        <v>252.43</v>
      </c>
      <c r="F20" s="25">
        <v>1530.58</v>
      </c>
      <c r="G20" s="25">
        <v>772.1</v>
      </c>
    </row>
    <row r="21" spans="1:7" ht="30" customHeight="1">
      <c r="A21" s="24" t="s">
        <v>90</v>
      </c>
      <c r="B21" s="25">
        <v>174.42</v>
      </c>
      <c r="C21" s="25">
        <v>436.59</v>
      </c>
      <c r="D21" s="25">
        <v>256.02999999999997</v>
      </c>
      <c r="E21" s="25">
        <v>254.39</v>
      </c>
      <c r="F21" s="25">
        <v>1514.83</v>
      </c>
      <c r="G21" s="25">
        <v>774.99</v>
      </c>
    </row>
    <row r="22" spans="1:7">
      <c r="A22" s="9" t="s">
        <v>91</v>
      </c>
      <c r="B22" s="25">
        <v>2.94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</row>
    <row r="23" spans="1:7">
      <c r="A23" s="9" t="s">
        <v>92</v>
      </c>
      <c r="B23" s="25">
        <v>0</v>
      </c>
      <c r="C23" s="25">
        <v>-0.26</v>
      </c>
      <c r="D23" s="25">
        <v>4.75</v>
      </c>
      <c r="E23" s="25">
        <v>-1.96</v>
      </c>
      <c r="F23" s="25">
        <v>15.75</v>
      </c>
      <c r="G23" s="25">
        <v>-2.89</v>
      </c>
    </row>
    <row r="24" spans="1:7">
      <c r="A24" s="9" t="s">
        <v>93</v>
      </c>
      <c r="B24" s="25">
        <v>856</v>
      </c>
      <c r="C24" s="25">
        <v>764.64</v>
      </c>
      <c r="D24" s="25">
        <v>1549.58</v>
      </c>
      <c r="E24" s="25">
        <v>2264.73</v>
      </c>
      <c r="F24" s="25">
        <v>3582.93</v>
      </c>
      <c r="G24" s="25">
        <v>3335.7</v>
      </c>
    </row>
    <row r="25" spans="1:7">
      <c r="A25" s="9" t="s">
        <v>94</v>
      </c>
      <c r="B25" s="25">
        <v>-43.28</v>
      </c>
      <c r="C25" s="25">
        <v>-54.74</v>
      </c>
      <c r="D25" s="25">
        <v>-46.12</v>
      </c>
      <c r="E25" s="25">
        <v>1.0900000000000001</v>
      </c>
      <c r="F25" s="25">
        <v>1.1200000000000001</v>
      </c>
      <c r="G25" s="25">
        <v>7.8</v>
      </c>
    </row>
    <row r="26" spans="1:7">
      <c r="A26" s="9" t="s">
        <v>95</v>
      </c>
      <c r="B26" s="25">
        <v>-124.98</v>
      </c>
      <c r="C26" s="25">
        <v>-102.78</v>
      </c>
      <c r="D26" s="25">
        <v>-67.209999999999994</v>
      </c>
      <c r="E26" s="25">
        <v>-140.88999999999999</v>
      </c>
      <c r="F26" s="25">
        <v>-241.8</v>
      </c>
      <c r="G26" s="25">
        <v>-262.16000000000003</v>
      </c>
    </row>
    <row r="27" spans="1:7" ht="29">
      <c r="A27" s="9" t="s">
        <v>96</v>
      </c>
      <c r="B27" s="25">
        <v>687.74</v>
      </c>
      <c r="C27" s="25">
        <v>607.12</v>
      </c>
      <c r="D27" s="25">
        <v>1438.26</v>
      </c>
      <c r="E27" s="25">
        <v>2079.6799999999998</v>
      </c>
      <c r="F27" s="25">
        <v>3225.07</v>
      </c>
      <c r="G27" s="25">
        <v>2789.91</v>
      </c>
    </row>
    <row r="28" spans="1:7">
      <c r="A28" s="9" t="s">
        <v>97</v>
      </c>
      <c r="B28" s="25">
        <v>0</v>
      </c>
      <c r="C28" s="61">
        <v>-71.599999999999994</v>
      </c>
      <c r="D28" s="61">
        <v>0</v>
      </c>
      <c r="E28" s="25">
        <v>0</v>
      </c>
      <c r="F28" s="25">
        <v>-723.09</v>
      </c>
      <c r="G28" s="25">
        <v>0</v>
      </c>
    </row>
    <row r="29" spans="1:7">
      <c r="A29" s="9" t="s">
        <v>98</v>
      </c>
      <c r="B29" s="25">
        <v>0</v>
      </c>
      <c r="C29" s="25">
        <v>-5022</v>
      </c>
      <c r="D29" s="25">
        <v>0</v>
      </c>
      <c r="E29" s="25">
        <v>0</v>
      </c>
      <c r="F29" s="25">
        <v>-723.09</v>
      </c>
      <c r="G29" s="25">
        <v>0</v>
      </c>
    </row>
    <row r="30" spans="1:7">
      <c r="A30" s="9" t="s">
        <v>99</v>
      </c>
      <c r="B30" s="25">
        <v>0</v>
      </c>
      <c r="C30" s="25">
        <v>4950.3999999999996</v>
      </c>
      <c r="D30" s="25">
        <v>0</v>
      </c>
      <c r="E30" s="25">
        <v>0</v>
      </c>
      <c r="F30" s="25">
        <v>0</v>
      </c>
      <c r="G30" s="25">
        <v>0</v>
      </c>
    </row>
    <row r="31" spans="1:7">
      <c r="A31" s="9" t="s">
        <v>118</v>
      </c>
      <c r="B31" s="25">
        <v>0</v>
      </c>
      <c r="C31" s="25">
        <v>0</v>
      </c>
      <c r="D31" s="25">
        <v>-77.23</v>
      </c>
      <c r="E31" s="25">
        <v>160.80000000000001</v>
      </c>
      <c r="F31" s="25">
        <v>0.4</v>
      </c>
      <c r="G31" s="25">
        <v>0</v>
      </c>
    </row>
    <row r="32" spans="1:7" ht="29">
      <c r="A32" s="9" t="s">
        <v>119</v>
      </c>
      <c r="B32" s="25">
        <v>0</v>
      </c>
      <c r="C32" s="25">
        <v>0</v>
      </c>
      <c r="D32" s="25">
        <v>0</v>
      </c>
      <c r="E32" s="25">
        <v>-348.8</v>
      </c>
      <c r="F32" s="25">
        <v>-912.8</v>
      </c>
      <c r="G32" s="25">
        <v>-324.58999999999997</v>
      </c>
    </row>
    <row r="33" spans="1:7" ht="29">
      <c r="A33" s="9" t="s">
        <v>100</v>
      </c>
      <c r="B33" s="25">
        <v>0.18</v>
      </c>
      <c r="C33" s="25">
        <v>0.18</v>
      </c>
      <c r="D33" s="25">
        <v>-1.62</v>
      </c>
      <c r="E33" s="25">
        <v>0.78</v>
      </c>
      <c r="F33" s="25">
        <v>0.78</v>
      </c>
      <c r="G33" s="25">
        <v>0.78</v>
      </c>
    </row>
    <row r="34" spans="1:7">
      <c r="A34" s="9" t="s">
        <v>101</v>
      </c>
      <c r="B34" s="25">
        <v>-422.6</v>
      </c>
      <c r="C34" s="25">
        <v>-799.52</v>
      </c>
      <c r="D34" s="25">
        <v>-885.95</v>
      </c>
      <c r="E34" s="25">
        <v>-921.62</v>
      </c>
      <c r="F34" s="25">
        <v>-1763.56</v>
      </c>
      <c r="G34" s="7">
        <v>-3316.02</v>
      </c>
    </row>
    <row r="35" spans="1:7" ht="29">
      <c r="A35" s="9" t="s">
        <v>102</v>
      </c>
      <c r="B35" s="25">
        <v>0</v>
      </c>
      <c r="C35" s="25">
        <v>16.12</v>
      </c>
      <c r="D35" s="25">
        <v>0</v>
      </c>
      <c r="E35" s="25">
        <v>35.81</v>
      </c>
      <c r="F35" s="25">
        <v>77.709999999999994</v>
      </c>
      <c r="G35" s="6">
        <v>11.11</v>
      </c>
    </row>
    <row r="36" spans="1:7" ht="29">
      <c r="A36" s="9" t="s">
        <v>103</v>
      </c>
      <c r="B36" s="25">
        <v>-422.6</v>
      </c>
      <c r="C36" s="25">
        <v>-815.64</v>
      </c>
      <c r="D36" s="25">
        <v>-885.95</v>
      </c>
      <c r="E36" s="25">
        <v>-957.43</v>
      </c>
      <c r="F36" s="25">
        <v>-1841.27</v>
      </c>
      <c r="G36" s="7">
        <v>-3327.13</v>
      </c>
    </row>
    <row r="37" spans="1:7">
      <c r="A37" s="9" t="s">
        <v>104</v>
      </c>
      <c r="B37" s="25">
        <v>-4.74</v>
      </c>
      <c r="C37" s="25">
        <v>-11.24</v>
      </c>
      <c r="D37" s="25">
        <v>-14.89</v>
      </c>
      <c r="E37" s="25">
        <v>-24.35</v>
      </c>
      <c r="F37" s="25">
        <v>-42.14</v>
      </c>
      <c r="G37" s="6">
        <v>-70.03</v>
      </c>
    </row>
    <row r="38" spans="1:7" ht="29">
      <c r="A38" s="9" t="s">
        <v>105</v>
      </c>
      <c r="B38" s="25">
        <v>-0.54</v>
      </c>
      <c r="C38" s="25">
        <v>0.28999999999999998</v>
      </c>
      <c r="D38" s="25">
        <v>31.28</v>
      </c>
      <c r="E38" s="25">
        <v>0</v>
      </c>
      <c r="F38" s="25">
        <v>0</v>
      </c>
      <c r="G38" s="25">
        <v>-6.56</v>
      </c>
    </row>
    <row r="39" spans="1:7">
      <c r="A39" s="9" t="s">
        <v>106</v>
      </c>
      <c r="B39" s="25">
        <v>-163.22999999999999</v>
      </c>
      <c r="C39" s="25">
        <v>-307.5</v>
      </c>
      <c r="D39" s="25">
        <v>-524.21</v>
      </c>
      <c r="E39" s="25">
        <v>-937.27</v>
      </c>
      <c r="F39" s="25">
        <v>-1335.21</v>
      </c>
      <c r="G39" s="25">
        <v>-1926.44</v>
      </c>
    </row>
    <row r="40" spans="1:7" ht="29">
      <c r="A40" s="9" t="s">
        <v>107</v>
      </c>
      <c r="B40" s="25">
        <v>-590.94000000000005</v>
      </c>
      <c r="C40" s="25">
        <v>-1189.3800000000001</v>
      </c>
      <c r="D40" s="25">
        <v>-1472.63</v>
      </c>
      <c r="E40" s="25">
        <v>-2071.4499999999998</v>
      </c>
      <c r="F40" s="25">
        <v>-4768.4399999999996</v>
      </c>
      <c r="G40" s="25">
        <v>-5698.18</v>
      </c>
    </row>
    <row r="41" spans="1:7" ht="29">
      <c r="A41" s="9" t="s">
        <v>108</v>
      </c>
      <c r="B41" s="25">
        <v>206.49</v>
      </c>
      <c r="C41" s="25">
        <v>-288.89</v>
      </c>
      <c r="D41" s="25">
        <v>300</v>
      </c>
      <c r="E41" s="25">
        <v>-300</v>
      </c>
      <c r="F41" s="25">
        <v>619.16</v>
      </c>
      <c r="G41" s="25">
        <v>1099.5</v>
      </c>
    </row>
    <row r="42" spans="1:7" ht="29">
      <c r="A42" s="9" t="s">
        <v>120</v>
      </c>
      <c r="B42" s="25">
        <v>0</v>
      </c>
      <c r="C42" s="25">
        <v>0</v>
      </c>
      <c r="D42" s="25">
        <v>0</v>
      </c>
      <c r="E42" s="25">
        <v>609.70000000000005</v>
      </c>
      <c r="F42" s="25">
        <v>343.75</v>
      </c>
      <c r="G42" s="25">
        <v>801.56</v>
      </c>
    </row>
    <row r="43" spans="1:7" ht="15" customHeight="1">
      <c r="A43" s="9" t="s">
        <v>121</v>
      </c>
      <c r="B43" s="25">
        <v>0</v>
      </c>
      <c r="C43" s="25">
        <v>0</v>
      </c>
      <c r="D43" s="25">
        <v>0</v>
      </c>
      <c r="E43" s="25">
        <v>640.95000000000005</v>
      </c>
      <c r="F43" s="25">
        <v>491.4</v>
      </c>
      <c r="G43" s="25">
        <v>1200</v>
      </c>
    </row>
    <row r="44" spans="1:7">
      <c r="A44" s="9" t="s">
        <v>122</v>
      </c>
      <c r="B44" s="25">
        <v>0</v>
      </c>
      <c r="C44" s="25">
        <v>0</v>
      </c>
      <c r="D44" s="25">
        <v>0</v>
      </c>
      <c r="E44" s="25">
        <v>-31.25</v>
      </c>
      <c r="F44" s="25">
        <v>-147.65</v>
      </c>
      <c r="G44" s="25">
        <v>-398.44</v>
      </c>
    </row>
    <row r="45" spans="1:7" ht="29">
      <c r="A45" s="9" t="s">
        <v>109</v>
      </c>
      <c r="B45" s="25">
        <v>-67.19</v>
      </c>
      <c r="C45" s="25">
        <v>-333.75</v>
      </c>
      <c r="D45" s="25">
        <v>0</v>
      </c>
      <c r="E45" s="25">
        <v>0</v>
      </c>
      <c r="F45" s="25">
        <v>0</v>
      </c>
      <c r="G45" s="25">
        <v>199.99</v>
      </c>
    </row>
    <row r="46" spans="1:7">
      <c r="A46" s="19" t="s">
        <v>110</v>
      </c>
      <c r="B46" s="25">
        <v>-67.19</v>
      </c>
      <c r="C46" s="25">
        <v>-333.75</v>
      </c>
      <c r="D46" s="25">
        <v>0</v>
      </c>
      <c r="E46" s="25">
        <v>0</v>
      </c>
      <c r="F46" s="25">
        <v>0</v>
      </c>
      <c r="G46" s="25">
        <v>-280.88</v>
      </c>
    </row>
    <row r="47" spans="1:7" ht="29">
      <c r="A47" s="9" t="s">
        <v>111</v>
      </c>
      <c r="B47" s="25">
        <v>-97.93</v>
      </c>
      <c r="C47" s="25">
        <v>-183.61</v>
      </c>
      <c r="D47" s="25">
        <v>-264.39999999999998</v>
      </c>
      <c r="E47" s="25">
        <v>-274.5</v>
      </c>
      <c r="F47" s="25">
        <v>-277.41000000000003</v>
      </c>
      <c r="G47" s="25">
        <v>-280.88</v>
      </c>
    </row>
    <row r="48" spans="1:7">
      <c r="A48" s="9" t="s">
        <v>112</v>
      </c>
      <c r="B48" s="25">
        <v>0</v>
      </c>
      <c r="C48" s="25">
        <v>1605.43</v>
      </c>
      <c r="D48" s="25">
        <v>0</v>
      </c>
      <c r="E48" s="25">
        <v>0</v>
      </c>
      <c r="F48" s="25">
        <v>1688.45</v>
      </c>
      <c r="G48" s="25">
        <v>0</v>
      </c>
    </row>
    <row r="49" spans="1:7">
      <c r="A49" s="9" t="s">
        <v>113</v>
      </c>
      <c r="B49" s="25">
        <v>-0.04</v>
      </c>
      <c r="C49" s="25">
        <v>-100.21</v>
      </c>
      <c r="D49" s="25">
        <v>-83.52</v>
      </c>
      <c r="E49" s="25">
        <v>-250.51</v>
      </c>
      <c r="F49" s="25">
        <v>-501</v>
      </c>
      <c r="G49" s="25">
        <v>-334.02</v>
      </c>
    </row>
    <row r="50" spans="1:7">
      <c r="A50" s="9" t="s">
        <v>106</v>
      </c>
      <c r="B50" s="25">
        <v>-1.98</v>
      </c>
      <c r="C50" s="25">
        <v>0</v>
      </c>
      <c r="D50" s="25">
        <v>0</v>
      </c>
      <c r="E50" s="25">
        <v>0</v>
      </c>
      <c r="F50" s="25">
        <v>0</v>
      </c>
      <c r="G50" s="25">
        <v>-3.85</v>
      </c>
    </row>
    <row r="51" spans="1:7">
      <c r="A51" s="19" t="s">
        <v>114</v>
      </c>
      <c r="B51" s="25">
        <v>39.35</v>
      </c>
      <c r="C51" s="25">
        <v>698.96</v>
      </c>
      <c r="D51" s="25">
        <v>-167.87</v>
      </c>
      <c r="E51" s="25">
        <v>-28.25</v>
      </c>
      <c r="F51" s="25">
        <v>1886.95</v>
      </c>
      <c r="G51" s="25">
        <v>3182.3</v>
      </c>
    </row>
    <row r="52" spans="1:7" ht="29">
      <c r="A52" s="9" t="s">
        <v>115</v>
      </c>
      <c r="B52" s="25">
        <v>136.15</v>
      </c>
      <c r="C52" s="25">
        <v>116.7</v>
      </c>
      <c r="D52" s="25">
        <v>-202.23</v>
      </c>
      <c r="E52" s="25">
        <v>-20.010000000000002</v>
      </c>
      <c r="F52" s="25">
        <v>343.58</v>
      </c>
      <c r="G52" s="25">
        <v>274.04000000000002</v>
      </c>
    </row>
    <row r="53" spans="1:7">
      <c r="A53" s="9" t="s">
        <v>116</v>
      </c>
      <c r="B53" s="25">
        <v>262.68</v>
      </c>
      <c r="C53" s="25">
        <v>398.84</v>
      </c>
      <c r="D53" s="25">
        <v>515.63</v>
      </c>
      <c r="E53" s="25">
        <v>313.39</v>
      </c>
      <c r="F53" s="25">
        <v>293.38</v>
      </c>
      <c r="G53" s="25">
        <v>636.96</v>
      </c>
    </row>
    <row r="54" spans="1:7">
      <c r="A54" s="9" t="s">
        <v>117</v>
      </c>
      <c r="B54" s="25">
        <v>398.84</v>
      </c>
      <c r="C54" s="25">
        <v>515.54</v>
      </c>
      <c r="D54" s="25">
        <v>313.39999999999998</v>
      </c>
      <c r="E54" s="25">
        <v>293.38</v>
      </c>
      <c r="F54" s="25">
        <v>636.96</v>
      </c>
      <c r="G54" s="25">
        <v>911</v>
      </c>
    </row>
    <row r="55" spans="1:7">
      <c r="A55" s="18" t="s">
        <v>70</v>
      </c>
      <c r="B55" s="25">
        <v>359.99</v>
      </c>
      <c r="C55" s="25">
        <v>312.33</v>
      </c>
      <c r="D55" s="25">
        <v>494.05</v>
      </c>
      <c r="E55" s="25">
        <v>650.74</v>
      </c>
      <c r="F55" s="25">
        <v>1073.4000000000001</v>
      </c>
      <c r="G55" s="25">
        <v>913.07</v>
      </c>
    </row>
    <row r="56" spans="1:7">
      <c r="A56" s="2" t="s">
        <v>128</v>
      </c>
      <c r="B56" s="64">
        <v>2012</v>
      </c>
      <c r="C56" s="64">
        <v>2013</v>
      </c>
      <c r="D56" s="64">
        <v>2014</v>
      </c>
      <c r="E56" s="64">
        <v>2015</v>
      </c>
      <c r="F56" s="64">
        <v>2016</v>
      </c>
      <c r="G56" s="10">
        <v>2017</v>
      </c>
    </row>
    <row r="57" spans="1:7">
      <c r="A57" s="2" t="s">
        <v>129</v>
      </c>
      <c r="B57" s="25">
        <f t="shared" ref="B57:F57" si="1">B27/B55</f>
        <v>1.91044195672102</v>
      </c>
      <c r="C57" s="25">
        <f t="shared" si="1"/>
        <v>1.9438414497486634</v>
      </c>
      <c r="D57" s="25">
        <f t="shared" si="1"/>
        <v>2.9111628377694565</v>
      </c>
      <c r="E57" s="25">
        <f t="shared" si="1"/>
        <v>3.1958693180071913</v>
      </c>
      <c r="F57" s="25">
        <f t="shared" si="1"/>
        <v>3.0045369852804171</v>
      </c>
      <c r="G57" s="25">
        <f>G27/G55</f>
        <v>3.0555269585026337</v>
      </c>
    </row>
    <row r="58" spans="1:7">
      <c r="F58" s="52"/>
    </row>
    <row r="59" spans="1:7">
      <c r="F59" s="52"/>
    </row>
    <row r="60" spans="1:7">
      <c r="F60" s="52"/>
    </row>
    <row r="61" spans="1:7">
      <c r="F61" s="52"/>
    </row>
    <row r="62" spans="1:7">
      <c r="F62" s="52"/>
    </row>
    <row r="63" spans="1:7">
      <c r="F63" s="53"/>
    </row>
    <row r="64" spans="1:7">
      <c r="F64" s="53"/>
    </row>
    <row r="65" spans="6:6">
      <c r="F65" s="53"/>
    </row>
    <row r="66" spans="6:6">
      <c r="F66" s="52"/>
    </row>
    <row r="67" spans="6:6">
      <c r="F67" s="53"/>
    </row>
    <row r="68" spans="6:6">
      <c r="F68" s="53"/>
    </row>
    <row r="69" spans="6:6">
      <c r="F69" s="52"/>
    </row>
    <row r="70" spans="6:6">
      <c r="F70" s="53"/>
    </row>
    <row r="71" spans="6:6">
      <c r="F71" s="53"/>
    </row>
    <row r="72" spans="6:6">
      <c r="F72" s="52"/>
    </row>
    <row r="73" spans="6:6">
      <c r="F73" s="52"/>
    </row>
    <row r="74" spans="6:6">
      <c r="F74" s="53"/>
    </row>
    <row r="75" spans="6:6">
      <c r="F75" s="53"/>
    </row>
    <row r="76" spans="6:6">
      <c r="F76" s="52"/>
    </row>
    <row r="77" spans="6:6">
      <c r="F77" s="52"/>
    </row>
    <row r="79" spans="6:6">
      <c r="F79" s="54"/>
    </row>
    <row r="80" spans="6:6">
      <c r="F80" s="54"/>
    </row>
    <row r="81" spans="6:6">
      <c r="F81" s="54"/>
    </row>
    <row r="82" spans="6:6">
      <c r="F82" s="54"/>
    </row>
  </sheetData>
  <mergeCells count="1">
    <mergeCell ref="A1:D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92" sqref="M92"/>
    </sheetView>
  </sheetViews>
  <sheetFormatPr defaultRowHeight="14.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1" sqref="G21:J21"/>
    </sheetView>
  </sheetViews>
  <sheetFormatPr defaultRowHeight="14.5"/>
  <cols>
    <col min="4" max="4" width="26.90625" customWidth="1"/>
    <col min="7" max="7" width="17.08984375" customWidth="1"/>
    <col min="8" max="8" width="14.453125" customWidth="1"/>
    <col min="9" max="9" width="14.36328125" customWidth="1"/>
    <col min="10" max="10" width="25.7265625" customWidth="1"/>
  </cols>
  <sheetData>
    <row r="1" spans="1:10">
      <c r="A1" s="27"/>
      <c r="B1" s="69" t="s">
        <v>135</v>
      </c>
      <c r="C1" s="70"/>
      <c r="D1" s="71"/>
    </row>
    <row r="2" spans="1:10">
      <c r="A2" s="28" t="s">
        <v>130</v>
      </c>
      <c r="B2" s="72" t="s">
        <v>131</v>
      </c>
      <c r="C2" s="72"/>
      <c r="D2" s="72"/>
      <c r="E2" s="28" t="s">
        <v>132</v>
      </c>
      <c r="F2" s="28" t="s">
        <v>133</v>
      </c>
      <c r="G2" s="68" t="s">
        <v>134</v>
      </c>
      <c r="H2" s="68"/>
      <c r="I2" s="68"/>
      <c r="J2" s="68"/>
    </row>
    <row r="3" spans="1:10" ht="20.25" customHeight="1">
      <c r="A3" s="28">
        <v>1</v>
      </c>
      <c r="B3" s="73" t="s">
        <v>136</v>
      </c>
      <c r="C3" s="74"/>
      <c r="D3" s="75"/>
      <c r="E3" s="6"/>
      <c r="F3" s="6"/>
      <c r="G3" s="76" t="s">
        <v>212</v>
      </c>
      <c r="H3" s="79"/>
      <c r="I3" s="79"/>
      <c r="J3" s="80"/>
    </row>
    <row r="4" spans="1:10" ht="36.75" customHeight="1">
      <c r="A4" s="28">
        <v>2</v>
      </c>
      <c r="B4" s="69" t="s">
        <v>137</v>
      </c>
      <c r="C4" s="70"/>
      <c r="D4" s="71"/>
      <c r="E4" s="6"/>
      <c r="F4" s="6"/>
      <c r="G4" s="76" t="s">
        <v>213</v>
      </c>
      <c r="H4" s="79"/>
      <c r="I4" s="79"/>
      <c r="J4" s="80"/>
    </row>
    <row r="5" spans="1:10" ht="31.5" customHeight="1">
      <c r="A5" s="28">
        <v>3</v>
      </c>
      <c r="B5" s="69" t="s">
        <v>138</v>
      </c>
      <c r="C5" s="70"/>
      <c r="D5" s="71"/>
      <c r="E5" s="6"/>
      <c r="F5" s="6"/>
      <c r="G5" s="76" t="s">
        <v>214</v>
      </c>
      <c r="H5" s="79"/>
      <c r="I5" s="79"/>
      <c r="J5" s="80"/>
    </row>
    <row r="6" spans="1:10" ht="29.25" customHeight="1">
      <c r="A6" s="28">
        <v>4</v>
      </c>
      <c r="B6" s="69" t="s">
        <v>139</v>
      </c>
      <c r="C6" s="70"/>
      <c r="D6" s="71"/>
      <c r="E6" s="6"/>
      <c r="F6" s="6"/>
      <c r="G6" s="81" t="s">
        <v>215</v>
      </c>
      <c r="H6" s="82"/>
      <c r="I6" s="82"/>
      <c r="J6" s="83"/>
    </row>
    <row r="7" spans="1:10" ht="55.5" customHeight="1">
      <c r="A7" s="28">
        <v>5</v>
      </c>
      <c r="B7" s="69" t="s">
        <v>140</v>
      </c>
      <c r="C7" s="70"/>
      <c r="D7" s="71"/>
      <c r="E7" s="6"/>
      <c r="F7" s="6"/>
      <c r="G7" s="76" t="s">
        <v>216</v>
      </c>
      <c r="H7" s="79"/>
      <c r="I7" s="79"/>
      <c r="J7" s="80"/>
    </row>
    <row r="8" spans="1:10" ht="42" customHeight="1">
      <c r="A8" s="28">
        <v>6</v>
      </c>
      <c r="B8" s="69" t="s">
        <v>141</v>
      </c>
      <c r="C8" s="70"/>
      <c r="D8" s="71"/>
      <c r="E8" s="6"/>
      <c r="F8" s="6"/>
      <c r="G8" s="76" t="s">
        <v>217</v>
      </c>
      <c r="H8" s="77"/>
      <c r="I8" s="77"/>
      <c r="J8" s="78"/>
    </row>
    <row r="9" spans="1:10" ht="18.75" customHeight="1">
      <c r="A9" s="28">
        <v>7</v>
      </c>
      <c r="B9" s="69" t="s">
        <v>142</v>
      </c>
      <c r="C9" s="70"/>
      <c r="D9" s="71"/>
      <c r="E9" s="6"/>
      <c r="F9" s="6"/>
      <c r="G9" s="85" t="s">
        <v>218</v>
      </c>
      <c r="H9" s="77"/>
      <c r="I9" s="77"/>
      <c r="J9" s="78"/>
    </row>
    <row r="10" spans="1:10" ht="41.25" customHeight="1">
      <c r="A10" s="28">
        <v>8</v>
      </c>
      <c r="B10" s="69" t="s">
        <v>143</v>
      </c>
      <c r="C10" s="70"/>
      <c r="D10" s="71"/>
      <c r="E10" s="6"/>
      <c r="F10" s="6"/>
      <c r="G10" s="81" t="s">
        <v>219</v>
      </c>
      <c r="H10" s="82"/>
      <c r="I10" s="82"/>
      <c r="J10" s="83"/>
    </row>
    <row r="11" spans="1:10" ht="24" customHeight="1">
      <c r="A11" s="28">
        <v>9</v>
      </c>
      <c r="B11" s="69" t="s">
        <v>144</v>
      </c>
      <c r="C11" s="70"/>
      <c r="D11" s="71"/>
      <c r="E11" s="6"/>
      <c r="F11" s="6"/>
      <c r="G11" s="76" t="s">
        <v>220</v>
      </c>
      <c r="H11" s="79"/>
      <c r="I11" s="79"/>
      <c r="J11" s="80"/>
    </row>
    <row r="12" spans="1:10" ht="28.5" customHeight="1">
      <c r="A12" s="28">
        <v>10</v>
      </c>
      <c r="B12" s="69" t="s">
        <v>145</v>
      </c>
      <c r="C12" s="70"/>
      <c r="D12" s="71"/>
      <c r="E12" s="6"/>
      <c r="F12" s="6"/>
      <c r="G12" s="86" t="s">
        <v>221</v>
      </c>
      <c r="H12" s="87"/>
      <c r="I12" s="87"/>
      <c r="J12" s="88"/>
    </row>
    <row r="13" spans="1:10" ht="30" customHeight="1">
      <c r="A13" s="28">
        <v>11</v>
      </c>
      <c r="B13" s="69" t="s">
        <v>146</v>
      </c>
      <c r="C13" s="70"/>
      <c r="D13" s="71"/>
      <c r="E13" s="6"/>
      <c r="F13" s="6"/>
      <c r="G13" s="76" t="s">
        <v>222</v>
      </c>
      <c r="H13" s="79"/>
      <c r="I13" s="79"/>
      <c r="J13" s="80"/>
    </row>
    <row r="14" spans="1:10">
      <c r="A14" s="28">
        <v>12</v>
      </c>
      <c r="B14" s="69" t="s">
        <v>147</v>
      </c>
      <c r="C14" s="70"/>
      <c r="D14" s="71"/>
      <c r="E14" s="6"/>
      <c r="F14" s="6"/>
      <c r="G14" s="85"/>
      <c r="H14" s="77"/>
      <c r="I14" s="77"/>
      <c r="J14" s="78"/>
    </row>
    <row r="15" spans="1:10">
      <c r="A15" s="28">
        <v>13</v>
      </c>
      <c r="B15" s="69" t="s">
        <v>148</v>
      </c>
      <c r="C15" s="70"/>
      <c r="D15" s="71"/>
      <c r="E15" s="6"/>
      <c r="F15" s="6"/>
      <c r="G15" s="85" t="s">
        <v>223</v>
      </c>
      <c r="H15" s="77"/>
      <c r="I15" s="77"/>
      <c r="J15" s="78"/>
    </row>
    <row r="16" spans="1:10">
      <c r="A16" s="28">
        <v>14</v>
      </c>
      <c r="B16" s="69" t="s">
        <v>149</v>
      </c>
      <c r="C16" s="70"/>
      <c r="D16" s="71"/>
      <c r="E16" s="6"/>
      <c r="F16" s="6"/>
      <c r="G16" s="85" t="s">
        <v>224</v>
      </c>
      <c r="H16" s="77"/>
      <c r="I16" s="77"/>
      <c r="J16" s="78"/>
    </row>
    <row r="17" spans="1:10" ht="28.5" customHeight="1">
      <c r="A17" s="28">
        <v>15</v>
      </c>
      <c r="B17" s="69" t="s">
        <v>150</v>
      </c>
      <c r="C17" s="70"/>
      <c r="D17" s="71"/>
      <c r="E17" s="6"/>
      <c r="F17" s="6"/>
      <c r="G17" s="76" t="s">
        <v>225</v>
      </c>
      <c r="H17" s="79"/>
      <c r="I17" s="79"/>
      <c r="J17" s="80"/>
    </row>
    <row r="18" spans="1:10" ht="33" customHeight="1">
      <c r="A18" s="28">
        <v>16</v>
      </c>
      <c r="B18" s="69" t="s">
        <v>151</v>
      </c>
      <c r="C18" s="70"/>
      <c r="D18" s="71"/>
      <c r="E18" s="6"/>
      <c r="F18" s="6"/>
      <c r="G18" s="76" t="s">
        <v>226</v>
      </c>
      <c r="H18" s="79"/>
      <c r="I18" s="79"/>
      <c r="J18" s="80"/>
    </row>
    <row r="19" spans="1:10" ht="30.75" customHeight="1">
      <c r="A19" s="28">
        <v>17</v>
      </c>
      <c r="B19" s="69" t="s">
        <v>152</v>
      </c>
      <c r="C19" s="70"/>
      <c r="D19" s="71"/>
      <c r="E19" s="6"/>
      <c r="F19" s="6"/>
      <c r="G19" s="76" t="s">
        <v>227</v>
      </c>
      <c r="H19" s="79"/>
      <c r="I19" s="79"/>
      <c r="J19" s="80"/>
    </row>
    <row r="20" spans="1:10">
      <c r="A20" s="28">
        <v>18</v>
      </c>
      <c r="B20" s="69" t="s">
        <v>153</v>
      </c>
      <c r="C20" s="70"/>
      <c r="D20" s="71"/>
      <c r="E20" s="6"/>
      <c r="F20" s="6"/>
      <c r="G20" s="76" t="s">
        <v>228</v>
      </c>
      <c r="H20" s="79"/>
      <c r="I20" s="79"/>
      <c r="J20" s="80"/>
    </row>
    <row r="21" spans="1:10" ht="29.25" customHeight="1">
      <c r="A21" s="28">
        <v>19</v>
      </c>
      <c r="B21" s="69" t="s">
        <v>154</v>
      </c>
      <c r="C21" s="70"/>
      <c r="D21" s="71"/>
      <c r="E21" s="6"/>
      <c r="F21" s="6"/>
      <c r="G21" s="76" t="s">
        <v>229</v>
      </c>
      <c r="H21" s="79"/>
      <c r="I21" s="79"/>
      <c r="J21" s="80"/>
    </row>
    <row r="22" spans="1:10" ht="29.25" customHeight="1">
      <c r="A22" s="28">
        <v>20</v>
      </c>
      <c r="B22" s="84" t="s">
        <v>155</v>
      </c>
      <c r="C22" s="70"/>
      <c r="D22" s="71"/>
      <c r="E22" s="6"/>
      <c r="F22" s="6"/>
      <c r="G22" s="76" t="s">
        <v>230</v>
      </c>
      <c r="H22" s="79"/>
      <c r="I22" s="79"/>
      <c r="J22" s="80"/>
    </row>
    <row r="23" spans="1:10">
      <c r="A23" s="28">
        <v>21</v>
      </c>
      <c r="B23" s="69" t="s">
        <v>156</v>
      </c>
      <c r="C23" s="70"/>
      <c r="D23" s="71"/>
      <c r="E23" s="6"/>
      <c r="F23" s="6"/>
      <c r="G23" s="76" t="s">
        <v>231</v>
      </c>
      <c r="H23" s="79"/>
      <c r="I23" s="79"/>
      <c r="J23" s="80"/>
    </row>
    <row r="24" spans="1:10">
      <c r="A24" s="29">
        <v>22</v>
      </c>
      <c r="B24" s="69" t="s">
        <v>157</v>
      </c>
      <c r="C24" s="70"/>
      <c r="D24" s="71"/>
      <c r="E24" s="6"/>
      <c r="F24" s="6"/>
      <c r="G24" s="76" t="s">
        <v>232</v>
      </c>
      <c r="H24" s="79"/>
      <c r="I24" s="79"/>
      <c r="J24" s="80"/>
    </row>
    <row r="25" spans="1:10" ht="28.5" customHeight="1">
      <c r="A25" s="29">
        <v>23</v>
      </c>
      <c r="B25" s="69" t="s">
        <v>158</v>
      </c>
      <c r="C25" s="70"/>
      <c r="D25" s="71"/>
      <c r="E25" s="6"/>
      <c r="F25" s="6"/>
      <c r="G25" s="89" t="s">
        <v>233</v>
      </c>
      <c r="H25" s="90"/>
      <c r="I25" s="90"/>
      <c r="J25" s="91"/>
    </row>
    <row r="26" spans="1:10">
      <c r="J26" s="6"/>
    </row>
  </sheetData>
  <mergeCells count="49">
    <mergeCell ref="G9:J9"/>
    <mergeCell ref="G10:J10"/>
    <mergeCell ref="G11:J11"/>
    <mergeCell ref="G12:J12"/>
    <mergeCell ref="G25:J25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13:J13"/>
    <mergeCell ref="B21:D21"/>
    <mergeCell ref="B22:D22"/>
    <mergeCell ref="B23:D23"/>
    <mergeCell ref="B24:D24"/>
    <mergeCell ref="B13:D13"/>
    <mergeCell ref="B14:D14"/>
    <mergeCell ref="B25:D25"/>
    <mergeCell ref="G3:J3"/>
    <mergeCell ref="G4:J4"/>
    <mergeCell ref="G5:J5"/>
    <mergeCell ref="G6:J6"/>
    <mergeCell ref="G7:J7"/>
    <mergeCell ref="B15:D15"/>
    <mergeCell ref="B16:D16"/>
    <mergeCell ref="B17:D17"/>
    <mergeCell ref="B18:D18"/>
    <mergeCell ref="B19:D19"/>
    <mergeCell ref="B20:D20"/>
    <mergeCell ref="B9:D9"/>
    <mergeCell ref="B10:D10"/>
    <mergeCell ref="B11:D11"/>
    <mergeCell ref="B12:D12"/>
    <mergeCell ref="B8:D8"/>
    <mergeCell ref="B1:D1"/>
    <mergeCell ref="B2:D2"/>
    <mergeCell ref="G2:J2"/>
    <mergeCell ref="B3:D3"/>
    <mergeCell ref="B4:D4"/>
    <mergeCell ref="B5:D5"/>
    <mergeCell ref="B6:D6"/>
    <mergeCell ref="B7:D7"/>
    <mergeCell ref="G8:J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zoomScaleNormal="100" workbookViewId="0">
      <selection activeCell="D21" sqref="D21"/>
    </sheetView>
  </sheetViews>
  <sheetFormatPr defaultRowHeight="14.5"/>
  <cols>
    <col min="1" max="1" width="27.26953125" customWidth="1"/>
    <col min="7" max="7" width="90.6328125" customWidth="1"/>
  </cols>
  <sheetData>
    <row r="2" spans="1:7">
      <c r="A2" s="28" t="s">
        <v>130</v>
      </c>
      <c r="B2" s="68" t="s">
        <v>163</v>
      </c>
      <c r="C2" s="68"/>
      <c r="D2" s="68"/>
      <c r="E2" s="68"/>
      <c r="F2" s="68"/>
      <c r="G2" s="68"/>
    </row>
    <row r="3" spans="1:7" ht="45.75" customHeight="1">
      <c r="A3" s="30" t="s">
        <v>159</v>
      </c>
      <c r="B3" s="76" t="s">
        <v>202</v>
      </c>
      <c r="C3" s="79"/>
      <c r="D3" s="79"/>
      <c r="E3" s="79"/>
      <c r="F3" s="79"/>
      <c r="G3" s="80"/>
    </row>
    <row r="4" spans="1:7" ht="30" customHeight="1">
      <c r="A4" s="31" t="s">
        <v>160</v>
      </c>
      <c r="B4" s="76" t="s">
        <v>200</v>
      </c>
      <c r="C4" s="79"/>
      <c r="D4" s="79"/>
      <c r="E4" s="79"/>
      <c r="F4" s="79"/>
      <c r="G4" s="80"/>
    </row>
    <row r="5" spans="1:7" ht="168" customHeight="1">
      <c r="A5" s="30" t="s">
        <v>198</v>
      </c>
      <c r="B5" s="76" t="s">
        <v>197</v>
      </c>
      <c r="C5" s="79"/>
      <c r="D5" s="79"/>
      <c r="E5" s="79"/>
      <c r="F5" s="79"/>
      <c r="G5" s="80"/>
    </row>
    <row r="6" spans="1:7" ht="325.5" customHeight="1">
      <c r="A6" s="30" t="s">
        <v>199</v>
      </c>
      <c r="B6" s="76" t="s">
        <v>203</v>
      </c>
      <c r="C6" s="79"/>
      <c r="D6" s="79"/>
      <c r="E6" s="79"/>
      <c r="F6" s="79"/>
      <c r="G6" s="80"/>
    </row>
    <row r="7" spans="1:7" ht="376.5" customHeight="1">
      <c r="A7" s="31" t="s">
        <v>161</v>
      </c>
      <c r="B7" s="92" t="s">
        <v>205</v>
      </c>
      <c r="C7" s="79"/>
      <c r="D7" s="79"/>
      <c r="E7" s="79"/>
      <c r="F7" s="79"/>
      <c r="G7" s="80"/>
    </row>
    <row r="8" spans="1:7" ht="79.5" customHeight="1">
      <c r="A8" s="32" t="s">
        <v>162</v>
      </c>
      <c r="B8" s="76" t="s">
        <v>204</v>
      </c>
      <c r="C8" s="79"/>
      <c r="D8" s="79"/>
      <c r="E8" s="79"/>
      <c r="F8" s="79"/>
      <c r="G8" s="80"/>
    </row>
    <row r="9" spans="1:7">
      <c r="A9" s="28" t="s">
        <v>164</v>
      </c>
      <c r="B9" s="55"/>
      <c r="C9" s="55"/>
      <c r="D9" s="55"/>
      <c r="E9" s="55"/>
      <c r="F9" s="55"/>
      <c r="G9" s="55"/>
    </row>
    <row r="10" spans="1:7" ht="48" customHeight="1">
      <c r="A10" s="34" t="s">
        <v>165</v>
      </c>
      <c r="B10" s="76" t="s">
        <v>195</v>
      </c>
      <c r="C10" s="93"/>
      <c r="D10" s="93"/>
      <c r="E10" s="93"/>
      <c r="F10" s="93"/>
      <c r="G10" s="94"/>
    </row>
    <row r="11" spans="1:7" ht="35.25" customHeight="1">
      <c r="A11" s="33" t="s">
        <v>166</v>
      </c>
      <c r="B11" s="76" t="s">
        <v>191</v>
      </c>
      <c r="C11" s="79"/>
      <c r="D11" s="79"/>
      <c r="E11" s="79"/>
      <c r="F11" s="79"/>
      <c r="G11" s="80"/>
    </row>
    <row r="12" spans="1:7" ht="45.75" customHeight="1">
      <c r="A12" s="33" t="s">
        <v>167</v>
      </c>
      <c r="B12" s="76" t="s">
        <v>201</v>
      </c>
      <c r="C12" s="79"/>
      <c r="D12" s="79"/>
      <c r="E12" s="79"/>
      <c r="F12" s="79"/>
      <c r="G12" s="80"/>
    </row>
    <row r="13" spans="1:7" ht="39" customHeight="1">
      <c r="A13" s="33" t="s">
        <v>192</v>
      </c>
      <c r="B13" s="76" t="s">
        <v>193</v>
      </c>
      <c r="C13" s="79"/>
      <c r="D13" s="79"/>
      <c r="E13" s="79"/>
      <c r="F13" s="79"/>
      <c r="G13" s="80"/>
    </row>
    <row r="14" spans="1:7" ht="34.5" customHeight="1">
      <c r="A14" s="34" t="s">
        <v>168</v>
      </c>
      <c r="B14" s="76" t="s">
        <v>194</v>
      </c>
      <c r="C14" s="79"/>
      <c r="D14" s="79"/>
      <c r="E14" s="79"/>
      <c r="F14" s="79"/>
      <c r="G14" s="80"/>
    </row>
    <row r="15" spans="1:7" ht="44.25" customHeight="1">
      <c r="A15" s="28" t="s">
        <v>169</v>
      </c>
      <c r="B15" s="76" t="s">
        <v>196</v>
      </c>
      <c r="C15" s="79"/>
      <c r="D15" s="79"/>
      <c r="E15" s="79"/>
      <c r="F15" s="79"/>
      <c r="G15" s="80"/>
    </row>
    <row r="16" spans="1:7">
      <c r="A16" s="35"/>
    </row>
    <row r="17" spans="1:1">
      <c r="A17" s="36"/>
    </row>
    <row r="18" spans="1:1">
      <c r="A18" s="37"/>
    </row>
    <row r="19" spans="1:1">
      <c r="A19" s="37"/>
    </row>
    <row r="20" spans="1:1">
      <c r="A20" s="38"/>
    </row>
    <row r="21" spans="1:1">
      <c r="A21" s="35"/>
    </row>
  </sheetData>
  <mergeCells count="13">
    <mergeCell ref="B14:G14"/>
    <mergeCell ref="B15:G15"/>
    <mergeCell ref="B6:G6"/>
    <mergeCell ref="B10:G10"/>
    <mergeCell ref="B11:G11"/>
    <mergeCell ref="B12:G12"/>
    <mergeCell ref="B13:G13"/>
    <mergeCell ref="B8:G8"/>
    <mergeCell ref="B2:G2"/>
    <mergeCell ref="B3:G3"/>
    <mergeCell ref="B4:G4"/>
    <mergeCell ref="B5:G5"/>
    <mergeCell ref="B7:G7"/>
  </mergeCells>
  <pageMargins left="0.70866141732283472" right="0.70866141732283472" top="0.74803149606299213" bottom="0.74803149606299213" header="0.31496062992125984" footer="0.31496062992125984"/>
  <pageSetup paperSize="9" scale="6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opLeftCell="A49" workbookViewId="0">
      <selection activeCell="I4" sqref="I4"/>
    </sheetView>
  </sheetViews>
  <sheetFormatPr defaultRowHeight="14.5"/>
  <cols>
    <col min="1" max="1" width="33.36328125" customWidth="1"/>
    <col min="2" max="2" width="28.453125" customWidth="1"/>
    <col min="3" max="3" width="10.08984375" customWidth="1"/>
    <col min="4" max="4" width="9.26953125" customWidth="1"/>
    <col min="6" max="7" width="9.08984375" bestFit="1" customWidth="1"/>
  </cols>
  <sheetData>
    <row r="1" spans="1:9">
      <c r="A1" s="95" t="s">
        <v>170</v>
      </c>
      <c r="B1" s="95"/>
      <c r="C1" s="95"/>
      <c r="D1" s="95"/>
    </row>
    <row r="2" spans="1:9" ht="29">
      <c r="A2" s="56" t="s">
        <v>44</v>
      </c>
      <c r="B2" s="44" t="s">
        <v>171</v>
      </c>
      <c r="C2" s="40"/>
      <c r="D2" s="19"/>
      <c r="E2" s="40">
        <v>2012</v>
      </c>
      <c r="F2" s="40">
        <v>2013</v>
      </c>
      <c r="G2" s="40">
        <v>2014</v>
      </c>
      <c r="H2" s="40">
        <v>2015</v>
      </c>
      <c r="I2" s="57">
        <v>2016</v>
      </c>
    </row>
    <row r="3" spans="1:9" ht="29">
      <c r="A3" s="24" t="s">
        <v>172</v>
      </c>
      <c r="B3" s="44" t="s">
        <v>179</v>
      </c>
      <c r="C3" s="56" t="s">
        <v>186</v>
      </c>
      <c r="D3" s="40"/>
      <c r="E3" s="6"/>
      <c r="F3" s="25">
        <f>C56/((C31+B31)/2)</f>
        <v>9.7061027055530769</v>
      </c>
      <c r="G3" s="25">
        <f>D56/((D31+C31)/2)</f>
        <v>8.7963540734198258</v>
      </c>
      <c r="H3" s="25">
        <f>E47/((E31+D31)/2)</f>
        <v>7.4544251394638641</v>
      </c>
      <c r="I3" s="25">
        <f>F56/((F31+E31)/2)</f>
        <v>7.1694659219653758</v>
      </c>
    </row>
    <row r="4" spans="1:9" ht="29">
      <c r="A4" s="49" t="s">
        <v>173</v>
      </c>
      <c r="B4" s="44" t="s">
        <v>180</v>
      </c>
      <c r="C4" s="40" t="s">
        <v>186</v>
      </c>
      <c r="D4" s="40"/>
      <c r="E4" s="6"/>
      <c r="F4" s="25">
        <f>C47/((C19+B19)/2)</f>
        <v>143.51454879186349</v>
      </c>
      <c r="G4" s="25">
        <f>D47/((D19+C19)/2)</f>
        <v>123.34799002002708</v>
      </c>
      <c r="H4" s="25">
        <f>E47/((E19+D19)/2)</f>
        <v>101.03191259093349</v>
      </c>
      <c r="I4" s="25">
        <f>F47/((F19+E19)/2)</f>
        <v>104.88766918636279</v>
      </c>
    </row>
    <row r="5" spans="1:9">
      <c r="A5" s="49" t="s">
        <v>174</v>
      </c>
      <c r="B5" s="44" t="s">
        <v>181</v>
      </c>
      <c r="C5" s="40" t="s">
        <v>187</v>
      </c>
      <c r="D5" s="40"/>
      <c r="E5" s="6"/>
      <c r="F5" s="25">
        <f>365/F4</f>
        <v>2.5432961541017893</v>
      </c>
      <c r="G5" s="25">
        <f>365/G4</f>
        <v>2.9591078050054782</v>
      </c>
      <c r="H5" s="25">
        <f>365/H4</f>
        <v>3.6127198885944356</v>
      </c>
      <c r="I5" s="25">
        <f>365/I4</f>
        <v>3.4799133475973583</v>
      </c>
    </row>
    <row r="6" spans="1:9">
      <c r="A6" s="49" t="s">
        <v>175</v>
      </c>
      <c r="B6" s="44" t="s">
        <v>182</v>
      </c>
      <c r="C6" s="40" t="s">
        <v>186</v>
      </c>
      <c r="D6" s="40"/>
      <c r="E6" s="6"/>
      <c r="F6" s="25">
        <f>C58/((C20+B20)/2)</f>
        <v>42.051373667061604</v>
      </c>
      <c r="G6" s="25">
        <f>D57/((D20+C20)/2)</f>
        <v>40.863697758791282</v>
      </c>
      <c r="H6" s="25">
        <f>E57/((E20+D20)/2)</f>
        <v>44.577390290913975</v>
      </c>
      <c r="I6" s="25">
        <f>F57/((F20+E20)/2)</f>
        <v>47.153706605424844</v>
      </c>
    </row>
    <row r="7" spans="1:9">
      <c r="A7" s="49" t="s">
        <v>176</v>
      </c>
      <c r="B7" s="44" t="s">
        <v>183</v>
      </c>
      <c r="C7" s="40" t="s">
        <v>187</v>
      </c>
      <c r="D7" s="40"/>
      <c r="E7" s="6"/>
      <c r="F7" s="25">
        <f>365/F6</f>
        <v>8.6798591382497605</v>
      </c>
      <c r="G7" s="25">
        <f>365/G6</f>
        <v>8.9321334098178884</v>
      </c>
      <c r="H7" s="25">
        <f>365/H6</f>
        <v>8.1880073646751015</v>
      </c>
      <c r="I7" s="25">
        <f>365/I6</f>
        <v>7.7406428099972153</v>
      </c>
    </row>
    <row r="8" spans="1:9">
      <c r="A8" s="49" t="s">
        <v>177</v>
      </c>
      <c r="B8" s="44" t="s">
        <v>184</v>
      </c>
      <c r="C8" s="40" t="s">
        <v>187</v>
      </c>
      <c r="D8" s="40"/>
      <c r="E8" s="6"/>
      <c r="F8" s="25">
        <f>C58/((C34+B34)/2)</f>
        <v>34.8017144630046</v>
      </c>
      <c r="G8" s="25">
        <f>D57/((D34+C34)/2)</f>
        <v>31.437430712673958</v>
      </c>
      <c r="H8" s="25">
        <f>E57/((E34+D34)/2)</f>
        <v>25.252261837350851</v>
      </c>
      <c r="I8" s="25">
        <f>F57/((F34+E34)/2)</f>
        <v>20.372204470091727</v>
      </c>
    </row>
    <row r="9" spans="1:9">
      <c r="A9" s="49" t="s">
        <v>178</v>
      </c>
      <c r="B9" s="44" t="s">
        <v>185</v>
      </c>
      <c r="C9" s="40" t="s">
        <v>186</v>
      </c>
      <c r="D9" s="40"/>
      <c r="E9" s="6"/>
      <c r="F9" s="25">
        <f>365/F8</f>
        <v>10.487989043988259</v>
      </c>
      <c r="G9" s="25">
        <f>365/G8</f>
        <v>11.610363561067054</v>
      </c>
      <c r="H9" s="25">
        <f>365/H8</f>
        <v>14.454150774728827</v>
      </c>
      <c r="I9" s="25">
        <f>365/I8</f>
        <v>17.916568652933638</v>
      </c>
    </row>
    <row r="10" spans="1:9">
      <c r="A10" s="40" t="s">
        <v>170</v>
      </c>
      <c r="B10" s="44" t="s">
        <v>190</v>
      </c>
      <c r="C10" s="72" t="s">
        <v>188</v>
      </c>
      <c r="D10" s="72"/>
      <c r="E10" s="96" t="s">
        <v>189</v>
      </c>
      <c r="F10" s="96"/>
      <c r="G10" s="6"/>
      <c r="H10" s="6"/>
      <c r="I10" s="6"/>
    </row>
    <row r="11" spans="1:9">
      <c r="A11" s="25">
        <f>B11+C11-E11</f>
        <v>0.73516624836329036</v>
      </c>
      <c r="B11" s="50">
        <f>F7</f>
        <v>8.6798591382497605</v>
      </c>
      <c r="C11" s="97">
        <f>F5</f>
        <v>2.5432961541017893</v>
      </c>
      <c r="D11" s="68"/>
      <c r="E11" s="97">
        <f>F9</f>
        <v>10.487989043988259</v>
      </c>
      <c r="F11" s="68"/>
      <c r="G11" s="6"/>
      <c r="H11" s="6"/>
      <c r="I11" s="6"/>
    </row>
    <row r="12" spans="1:9">
      <c r="A12" s="25">
        <f>B12+C12-E12</f>
        <v>0.28087765375631335</v>
      </c>
      <c r="B12" s="50">
        <f>G7</f>
        <v>8.9321334098178884</v>
      </c>
      <c r="C12" s="97">
        <f>G5</f>
        <v>2.9591078050054782</v>
      </c>
      <c r="D12" s="68"/>
      <c r="E12" s="97">
        <f>G9</f>
        <v>11.610363561067054</v>
      </c>
      <c r="F12" s="68"/>
      <c r="G12" s="6"/>
      <c r="H12" s="6"/>
      <c r="I12" s="6"/>
    </row>
    <row r="13" spans="1:9">
      <c r="A13" s="25">
        <f>B13+C13-E13</f>
        <v>-2.6534235214592901</v>
      </c>
      <c r="B13" s="50">
        <f>H7</f>
        <v>8.1880073646751015</v>
      </c>
      <c r="C13" s="97">
        <f>H5</f>
        <v>3.6127198885944356</v>
      </c>
      <c r="D13" s="68"/>
      <c r="E13" s="97">
        <f>H9</f>
        <v>14.454150774728827</v>
      </c>
      <c r="F13" s="68"/>
      <c r="G13" s="6"/>
      <c r="H13" s="6"/>
      <c r="I13" s="6"/>
    </row>
    <row r="14" spans="1:9">
      <c r="A14" s="25">
        <f>B14+C14-E14</f>
        <v>-6.6960124953390636</v>
      </c>
      <c r="B14" s="58">
        <f>I7</f>
        <v>7.7406428099972153</v>
      </c>
      <c r="C14" s="98">
        <f>I5</f>
        <v>3.4799133475973583</v>
      </c>
      <c r="D14" s="91"/>
      <c r="E14" s="98">
        <f>I9</f>
        <v>17.916568652933638</v>
      </c>
      <c r="F14" s="91"/>
      <c r="G14" s="6"/>
      <c r="H14" s="6"/>
      <c r="I14" s="6"/>
    </row>
    <row r="16" spans="1:9">
      <c r="A16" s="48" t="s">
        <v>1</v>
      </c>
      <c r="B16" s="5">
        <v>2012</v>
      </c>
      <c r="C16" s="5">
        <v>2013</v>
      </c>
      <c r="D16" s="5">
        <v>2014</v>
      </c>
      <c r="E16" s="5">
        <v>2015</v>
      </c>
      <c r="F16" s="5">
        <v>2016</v>
      </c>
      <c r="G16" s="5">
        <v>2017</v>
      </c>
      <c r="H16" s="5">
        <v>2018</v>
      </c>
    </row>
    <row r="17" spans="1:7">
      <c r="A17" s="6" t="s">
        <v>2</v>
      </c>
      <c r="B17" s="40">
        <v>398.84</v>
      </c>
      <c r="C17" s="6">
        <v>515.54</v>
      </c>
      <c r="D17" s="6">
        <v>313.39999999999998</v>
      </c>
      <c r="E17" s="6">
        <v>293.38</v>
      </c>
      <c r="F17" s="6">
        <v>636.96</v>
      </c>
      <c r="G17" s="6">
        <v>911</v>
      </c>
    </row>
    <row r="18" spans="1:7">
      <c r="A18" s="6" t="s">
        <v>3</v>
      </c>
      <c r="B18" s="40">
        <v>1.79</v>
      </c>
      <c r="C18" s="6">
        <v>83.07</v>
      </c>
      <c r="D18" s="6">
        <v>162.93</v>
      </c>
      <c r="E18" s="6">
        <v>3.07</v>
      </c>
      <c r="F18" s="6">
        <v>2.75</v>
      </c>
      <c r="G18" s="6">
        <v>15</v>
      </c>
    </row>
    <row r="19" spans="1:7">
      <c r="A19" s="6" t="s">
        <v>4</v>
      </c>
      <c r="B19" s="40">
        <v>277.16000000000003</v>
      </c>
      <c r="C19" s="6">
        <v>387.5</v>
      </c>
      <c r="D19" s="6">
        <v>506.29</v>
      </c>
      <c r="E19" s="6">
        <v>556.29999999999995</v>
      </c>
      <c r="F19" s="6">
        <v>675.33</v>
      </c>
      <c r="G19" s="6">
        <v>994.25</v>
      </c>
    </row>
    <row r="20" spans="1:7">
      <c r="A20" s="6" t="s">
        <v>5</v>
      </c>
      <c r="B20" s="40">
        <v>861.76</v>
      </c>
      <c r="C20" s="7">
        <v>1298.8800000000001</v>
      </c>
      <c r="D20" s="7">
        <v>1247.96</v>
      </c>
      <c r="E20" s="6">
        <v>982.94</v>
      </c>
      <c r="F20" s="7">
        <v>1525.15</v>
      </c>
      <c r="G20" s="7">
        <v>1989.03</v>
      </c>
    </row>
    <row r="21" spans="1:7">
      <c r="A21" s="6" t="s">
        <v>6</v>
      </c>
      <c r="B21" s="41">
        <v>1539.55</v>
      </c>
      <c r="C21" s="7">
        <v>2284.9899999999998</v>
      </c>
      <c r="D21" s="7">
        <v>2231.35</v>
      </c>
      <c r="E21" s="7">
        <v>1837.47</v>
      </c>
      <c r="F21" s="7">
        <v>2840.96</v>
      </c>
      <c r="G21" s="7">
        <v>3909.46</v>
      </c>
    </row>
    <row r="22" spans="1:7" ht="29">
      <c r="A22" s="8" t="s">
        <v>7</v>
      </c>
      <c r="B22" s="40">
        <v>31.57</v>
      </c>
      <c r="C22" s="6">
        <v>31.28</v>
      </c>
      <c r="D22" s="6">
        <v>0</v>
      </c>
      <c r="E22" s="6">
        <v>0</v>
      </c>
      <c r="F22" s="59">
        <v>0</v>
      </c>
      <c r="G22" s="6">
        <v>9.93</v>
      </c>
    </row>
    <row r="23" spans="1:7">
      <c r="A23" s="6" t="s">
        <v>8</v>
      </c>
      <c r="B23" s="40">
        <v>89.98</v>
      </c>
      <c r="C23" s="6">
        <v>92.52</v>
      </c>
      <c r="D23" s="6">
        <v>92.39</v>
      </c>
      <c r="E23" s="6">
        <v>92.27</v>
      </c>
      <c r="F23" s="6">
        <v>209.41</v>
      </c>
      <c r="G23" s="6">
        <v>277.82</v>
      </c>
    </row>
    <row r="24" spans="1:7" ht="29">
      <c r="A24" s="9" t="s">
        <v>9</v>
      </c>
      <c r="B24" s="40">
        <v>3.46</v>
      </c>
      <c r="C24" s="6">
        <v>3.28</v>
      </c>
      <c r="D24" s="6">
        <v>4.12</v>
      </c>
      <c r="E24" s="6">
        <v>3.34</v>
      </c>
      <c r="F24" s="6">
        <v>2.56</v>
      </c>
      <c r="G24" s="6">
        <v>2.38</v>
      </c>
    </row>
    <row r="25" spans="1:7">
      <c r="A25" s="6" t="s">
        <v>10</v>
      </c>
      <c r="B25" s="41">
        <v>2089.38</v>
      </c>
      <c r="C25" s="7">
        <v>3271.49</v>
      </c>
      <c r="D25" s="7">
        <v>3809.3</v>
      </c>
      <c r="E25" s="7">
        <v>4608.13</v>
      </c>
      <c r="F25" s="7">
        <v>5089.66</v>
      </c>
      <c r="G25" s="7">
        <v>8864.7199999999993</v>
      </c>
    </row>
    <row r="26" spans="1:7">
      <c r="A26" s="9" t="s">
        <v>11</v>
      </c>
      <c r="B26" s="41">
        <v>111.4</v>
      </c>
      <c r="C26" s="6">
        <v>203.43</v>
      </c>
      <c r="D26" s="6">
        <v>390.52</v>
      </c>
      <c r="E26" s="6">
        <v>821.17</v>
      </c>
      <c r="F26" s="7">
        <v>1090.21</v>
      </c>
      <c r="G26" s="7">
        <v>2310.66</v>
      </c>
    </row>
    <row r="27" spans="1:7">
      <c r="A27" s="6" t="s">
        <v>12</v>
      </c>
      <c r="B27" s="40">
        <v>12.13</v>
      </c>
      <c r="C27" s="6">
        <v>19.850000000000001</v>
      </c>
      <c r="D27" s="6">
        <v>32.22</v>
      </c>
      <c r="E27" s="6">
        <v>47.26</v>
      </c>
      <c r="F27" s="60">
        <v>67.23</v>
      </c>
      <c r="G27" s="6">
        <v>193.04</v>
      </c>
    </row>
    <row r="28" spans="1:7">
      <c r="A28" s="9" t="s">
        <v>13</v>
      </c>
      <c r="B28" s="40">
        <v>0</v>
      </c>
      <c r="C28" s="6">
        <v>36.159999999999997</v>
      </c>
      <c r="D28" s="6">
        <v>0</v>
      </c>
      <c r="E28" s="6">
        <v>0</v>
      </c>
      <c r="F28" s="65">
        <v>14.17</v>
      </c>
      <c r="G28" s="6">
        <v>42.05</v>
      </c>
    </row>
    <row r="29" spans="1:7">
      <c r="A29" s="6" t="s">
        <v>14</v>
      </c>
      <c r="B29" s="40">
        <v>12.57</v>
      </c>
      <c r="C29" s="6">
        <v>28.17</v>
      </c>
      <c r="D29" s="6">
        <v>36.409999999999997</v>
      </c>
      <c r="E29" s="6">
        <v>41.15</v>
      </c>
      <c r="F29" s="60">
        <v>45.75</v>
      </c>
      <c r="G29" s="6">
        <v>99.25</v>
      </c>
    </row>
    <row r="30" spans="1:7">
      <c r="A30" s="9" t="s">
        <v>15</v>
      </c>
      <c r="B30" s="41">
        <v>2350.5</v>
      </c>
      <c r="C30" s="7">
        <v>3686.16</v>
      </c>
      <c r="D30" s="7">
        <v>4364.95</v>
      </c>
      <c r="E30" s="7">
        <v>5967.8</v>
      </c>
      <c r="F30" s="7">
        <v>8096.72</v>
      </c>
      <c r="G30" s="7">
        <v>14075.92</v>
      </c>
    </row>
    <row r="31" spans="1:7">
      <c r="A31" s="6" t="s">
        <v>16</v>
      </c>
      <c r="B31" s="41">
        <v>3890.05</v>
      </c>
      <c r="C31" s="7">
        <v>5971.15</v>
      </c>
      <c r="D31" s="7">
        <v>6596.3</v>
      </c>
      <c r="E31" s="7">
        <v>7805.28</v>
      </c>
      <c r="F31" s="7">
        <v>10306.68</v>
      </c>
      <c r="G31" s="7">
        <v>17985.38</v>
      </c>
    </row>
    <row r="32" spans="1:7">
      <c r="A32" s="47" t="s">
        <v>17</v>
      </c>
      <c r="B32" s="10">
        <v>2012</v>
      </c>
      <c r="C32" s="10">
        <v>2013</v>
      </c>
      <c r="D32" s="10">
        <v>2014</v>
      </c>
      <c r="E32" s="10">
        <v>2015</v>
      </c>
      <c r="F32" s="5">
        <v>2016</v>
      </c>
      <c r="G32" s="10">
        <v>2017</v>
      </c>
    </row>
    <row r="33" spans="1:7" ht="29">
      <c r="A33" s="9" t="s">
        <v>18</v>
      </c>
      <c r="B33" s="39">
        <v>408.84</v>
      </c>
      <c r="C33" s="6">
        <v>119.95</v>
      </c>
      <c r="D33" s="6">
        <v>300</v>
      </c>
      <c r="E33" s="6">
        <v>187.07</v>
      </c>
      <c r="F33" s="6">
        <v>806.23</v>
      </c>
      <c r="G33" s="7">
        <v>2119.5100000000002</v>
      </c>
    </row>
    <row r="34" spans="1:7">
      <c r="A34" s="9" t="s">
        <v>19</v>
      </c>
      <c r="B34" s="42">
        <v>1086.79</v>
      </c>
      <c r="C34" s="7">
        <v>1523.94</v>
      </c>
      <c r="D34" s="7">
        <v>1786.55</v>
      </c>
      <c r="E34" s="7">
        <v>2151.62</v>
      </c>
      <c r="F34" s="7">
        <v>3653.63</v>
      </c>
      <c r="G34" s="7">
        <v>4520.21</v>
      </c>
    </row>
    <row r="35" spans="1:7" ht="29">
      <c r="A35" s="9" t="s">
        <v>20</v>
      </c>
      <c r="B35" s="42">
        <v>191.29</v>
      </c>
      <c r="C35" s="7">
        <v>257.66000000000003</v>
      </c>
      <c r="D35" s="7">
        <v>252.47</v>
      </c>
      <c r="E35" s="7">
        <v>377.83</v>
      </c>
      <c r="F35" s="6">
        <v>519.07000000000005</v>
      </c>
      <c r="G35" s="7">
        <v>1573.96</v>
      </c>
    </row>
    <row r="36" spans="1:7">
      <c r="A36" s="8" t="s">
        <v>43</v>
      </c>
      <c r="B36" s="42">
        <v>60</v>
      </c>
      <c r="C36" s="7">
        <v>0</v>
      </c>
      <c r="D36" s="7">
        <v>0</v>
      </c>
      <c r="E36" s="7">
        <v>114.32</v>
      </c>
      <c r="F36" s="6">
        <v>274.68</v>
      </c>
      <c r="G36" s="7">
        <v>1313.27</v>
      </c>
    </row>
    <row r="37" spans="1:7">
      <c r="A37" s="9" t="s">
        <v>21</v>
      </c>
      <c r="B37" s="42">
        <v>131.29</v>
      </c>
      <c r="C37" s="7">
        <v>257.66000000000003</v>
      </c>
      <c r="D37" s="7">
        <v>252.47</v>
      </c>
      <c r="E37" s="7">
        <v>263.51</v>
      </c>
      <c r="F37" s="6">
        <v>244.39</v>
      </c>
      <c r="G37" s="6">
        <v>260.69</v>
      </c>
    </row>
    <row r="38" spans="1:7">
      <c r="A38" s="9" t="s">
        <v>22</v>
      </c>
      <c r="B38" s="42">
        <v>39.229999999999997</v>
      </c>
      <c r="C38" s="7">
        <v>7.16</v>
      </c>
      <c r="D38" s="7">
        <v>63.54</v>
      </c>
      <c r="E38" s="7">
        <v>89.26</v>
      </c>
      <c r="F38" s="6">
        <v>99.08</v>
      </c>
      <c r="G38" s="6">
        <v>61.79</v>
      </c>
    </row>
    <row r="39" spans="1:7">
      <c r="A39" s="9" t="s">
        <v>23</v>
      </c>
      <c r="B39" s="42">
        <v>1726.15</v>
      </c>
      <c r="C39" s="7">
        <v>1908.71</v>
      </c>
      <c r="D39" s="7">
        <v>2402.56</v>
      </c>
      <c r="E39" s="7">
        <v>2805.77</v>
      </c>
      <c r="F39" s="7">
        <v>5078</v>
      </c>
      <c r="G39" s="7">
        <v>8275.4699999999993</v>
      </c>
    </row>
    <row r="40" spans="1:7" ht="29">
      <c r="A40" s="9" t="s">
        <v>24</v>
      </c>
      <c r="B40" s="42">
        <v>725.41</v>
      </c>
      <c r="C40" s="7">
        <v>743.57</v>
      </c>
      <c r="D40" s="7">
        <v>487.61</v>
      </c>
      <c r="E40" s="7">
        <v>879.24</v>
      </c>
      <c r="F40" s="7">
        <v>2684.41</v>
      </c>
      <c r="G40" s="7">
        <v>4405.96</v>
      </c>
    </row>
    <row r="41" spans="1:7" ht="43.5">
      <c r="A41" s="11" t="s">
        <v>25</v>
      </c>
      <c r="B41" s="42">
        <v>33.57</v>
      </c>
      <c r="C41" s="7">
        <v>38.31</v>
      </c>
      <c r="D41" s="7">
        <v>35.89</v>
      </c>
      <c r="E41" s="7">
        <v>40.49</v>
      </c>
      <c r="F41" s="6">
        <v>49.65</v>
      </c>
      <c r="G41" s="6">
        <v>76.849999999999994</v>
      </c>
    </row>
    <row r="42" spans="1:7">
      <c r="A42" s="9" t="s">
        <v>26</v>
      </c>
      <c r="B42" s="42">
        <v>0</v>
      </c>
      <c r="C42" s="7">
        <v>69.94</v>
      </c>
      <c r="D42" s="7">
        <v>41.07</v>
      </c>
      <c r="E42" s="7">
        <v>48.03</v>
      </c>
      <c r="F42" s="6">
        <v>74.900000000000006</v>
      </c>
      <c r="G42" s="6">
        <v>55.06</v>
      </c>
    </row>
    <row r="43" spans="1:7">
      <c r="A43" s="9" t="s">
        <v>27</v>
      </c>
      <c r="B43" s="42">
        <v>20.05</v>
      </c>
      <c r="C43" s="7">
        <v>22.18</v>
      </c>
      <c r="D43" s="7">
        <v>30.28</v>
      </c>
      <c r="E43" s="7">
        <v>30.84</v>
      </c>
      <c r="F43" s="6">
        <v>50.34</v>
      </c>
      <c r="G43" s="6">
        <v>53.49</v>
      </c>
    </row>
    <row r="44" spans="1:7">
      <c r="A44" s="9" t="s">
        <v>28</v>
      </c>
      <c r="B44" s="42">
        <v>779.03</v>
      </c>
      <c r="C44" s="7">
        <v>874.01</v>
      </c>
      <c r="D44" s="7">
        <v>594.85</v>
      </c>
      <c r="E44" s="7">
        <v>998.6</v>
      </c>
      <c r="F44" s="7">
        <v>2859.3</v>
      </c>
      <c r="G44" s="7">
        <v>4591.3599999999997</v>
      </c>
    </row>
    <row r="45" spans="1:7">
      <c r="A45" s="9" t="s">
        <v>29</v>
      </c>
      <c r="B45" s="42">
        <v>2505.1799999999998</v>
      </c>
      <c r="C45" s="7">
        <v>2782.71</v>
      </c>
      <c r="D45" s="7">
        <v>2997.4</v>
      </c>
      <c r="E45" s="7">
        <v>3804.37</v>
      </c>
      <c r="F45" s="7">
        <v>7937.3</v>
      </c>
      <c r="G45" s="7">
        <v>12866.83</v>
      </c>
    </row>
    <row r="46" spans="1:7">
      <c r="A46" s="46" t="s">
        <v>50</v>
      </c>
      <c r="B46" s="10">
        <v>2012</v>
      </c>
      <c r="C46" s="10">
        <v>2013</v>
      </c>
      <c r="D46" s="10">
        <v>2014</v>
      </c>
      <c r="E46" s="10">
        <v>2015</v>
      </c>
      <c r="F46" s="5">
        <v>2016</v>
      </c>
      <c r="G46" s="10">
        <v>2017</v>
      </c>
    </row>
    <row r="47" spans="1:7">
      <c r="A47" s="22" t="s">
        <v>49</v>
      </c>
      <c r="B47" s="41">
        <v>41723.68</v>
      </c>
      <c r="C47" s="7">
        <v>47694.19</v>
      </c>
      <c r="D47" s="7">
        <v>55123.6</v>
      </c>
      <c r="E47" s="7">
        <v>53677.75</v>
      </c>
      <c r="F47" s="7">
        <v>64591.4</v>
      </c>
      <c r="G47" s="7">
        <v>84624.59</v>
      </c>
    </row>
    <row r="48" spans="1:7">
      <c r="A48" s="18" t="s">
        <v>51</v>
      </c>
      <c r="B48" s="41">
        <v>41710.410000000003</v>
      </c>
      <c r="C48" s="7">
        <v>47682.95</v>
      </c>
      <c r="D48" s="7">
        <v>55123.6</v>
      </c>
      <c r="E48" s="7">
        <v>53677.75</v>
      </c>
      <c r="F48" s="7">
        <v>64591.4</v>
      </c>
      <c r="G48" s="7">
        <v>84624.59</v>
      </c>
    </row>
    <row r="49" spans="1:7">
      <c r="A49" s="18" t="s">
        <v>52</v>
      </c>
      <c r="B49" s="40">
        <v>13.27</v>
      </c>
      <c r="C49" s="6">
        <v>11.25</v>
      </c>
      <c r="D49" s="6">
        <v>0</v>
      </c>
      <c r="E49" s="6">
        <v>0</v>
      </c>
      <c r="F49" s="6">
        <v>84.43</v>
      </c>
      <c r="G49" s="6">
        <v>94.41</v>
      </c>
    </row>
    <row r="50" spans="1:7">
      <c r="A50" s="18" t="s">
        <v>53</v>
      </c>
      <c r="B50" s="40">
        <v>95.64</v>
      </c>
      <c r="C50" s="6">
        <v>162.72</v>
      </c>
      <c r="D50" s="6">
        <v>150.27000000000001</v>
      </c>
      <c r="E50" s="6">
        <v>156.97</v>
      </c>
      <c r="F50" s="6">
        <v>335.14</v>
      </c>
      <c r="G50" s="6">
        <v>142.13</v>
      </c>
    </row>
    <row r="51" spans="1:7">
      <c r="A51" s="18" t="s">
        <v>54</v>
      </c>
      <c r="B51" s="40">
        <v>45.27</v>
      </c>
      <c r="C51" s="6">
        <v>39.35</v>
      </c>
      <c r="D51" s="6">
        <v>49.52</v>
      </c>
      <c r="E51" s="6">
        <v>64.3</v>
      </c>
      <c r="F51" s="6">
        <v>0</v>
      </c>
      <c r="G51" s="6">
        <v>94.41</v>
      </c>
    </row>
    <row r="52" spans="1:7">
      <c r="A52" s="18" t="s">
        <v>55</v>
      </c>
      <c r="B52" s="40">
        <v>0</v>
      </c>
      <c r="C52" s="6">
        <v>1.73</v>
      </c>
      <c r="D52" s="6">
        <v>0</v>
      </c>
      <c r="E52" s="6">
        <v>0</v>
      </c>
      <c r="F52" s="6">
        <v>0</v>
      </c>
      <c r="G52" s="6">
        <v>0</v>
      </c>
    </row>
    <row r="53" spans="1:7">
      <c r="A53" s="18" t="s">
        <v>56</v>
      </c>
      <c r="B53" s="40">
        <v>0</v>
      </c>
      <c r="C53" s="6">
        <v>11.35</v>
      </c>
      <c r="D53" s="6">
        <v>0</v>
      </c>
      <c r="E53" s="6">
        <v>0</v>
      </c>
      <c r="F53" s="6">
        <v>0</v>
      </c>
      <c r="G53" s="6">
        <v>0</v>
      </c>
    </row>
    <row r="54" spans="1:7">
      <c r="A54" s="18" t="s">
        <v>57</v>
      </c>
      <c r="B54" s="40">
        <v>0</v>
      </c>
      <c r="C54" s="6">
        <v>10.63</v>
      </c>
      <c r="D54" s="6">
        <v>0</v>
      </c>
      <c r="E54" s="6">
        <v>0</v>
      </c>
      <c r="F54" s="6">
        <v>0</v>
      </c>
      <c r="G54" s="6">
        <v>0</v>
      </c>
    </row>
    <row r="55" spans="1:7">
      <c r="A55" s="18" t="s">
        <v>58</v>
      </c>
      <c r="B55" s="40">
        <v>50.37</v>
      </c>
      <c r="C55" s="6">
        <v>99.67</v>
      </c>
      <c r="D55" s="6">
        <v>100.76</v>
      </c>
      <c r="E55" s="6">
        <v>92.67</v>
      </c>
      <c r="F55" s="6">
        <v>112.25</v>
      </c>
      <c r="G55" s="6">
        <v>237.94</v>
      </c>
    </row>
    <row r="56" spans="1:7">
      <c r="A56" s="18" t="s">
        <v>59</v>
      </c>
      <c r="B56" s="41">
        <v>41819.32</v>
      </c>
      <c r="C56" s="7">
        <v>47856.91</v>
      </c>
      <c r="D56" s="7">
        <v>55273.87</v>
      </c>
      <c r="E56" s="7">
        <v>53839.71</v>
      </c>
      <c r="F56" s="7">
        <v>64926.54</v>
      </c>
      <c r="G56" s="7">
        <v>84904.78</v>
      </c>
    </row>
    <row r="57" spans="1:7" ht="29">
      <c r="A57" s="43" t="s">
        <v>60</v>
      </c>
      <c r="B57" s="41">
        <v>39991.379999999997</v>
      </c>
      <c r="C57" s="7">
        <v>45435.19</v>
      </c>
      <c r="D57" s="7">
        <v>52036.65</v>
      </c>
      <c r="E57" s="7">
        <v>49723.85</v>
      </c>
      <c r="F57" s="7">
        <v>59132.87</v>
      </c>
      <c r="G57" s="7">
        <v>78370.94</v>
      </c>
    </row>
    <row r="58" spans="1:7">
      <c r="A58" s="18" t="s">
        <v>61</v>
      </c>
      <c r="B58" s="41">
        <v>39984.43</v>
      </c>
      <c r="C58" s="7">
        <v>45428.94</v>
      </c>
      <c r="D58" s="7">
        <v>52036.65</v>
      </c>
      <c r="E58" s="7">
        <v>49723.85</v>
      </c>
      <c r="F58" s="7">
        <v>59132.87</v>
      </c>
      <c r="G58" s="7">
        <v>78370.94</v>
      </c>
    </row>
    <row r="59" spans="1:7">
      <c r="A59" s="18" t="s">
        <v>62</v>
      </c>
      <c r="B59" s="40">
        <v>6.95</v>
      </c>
      <c r="C59" s="6">
        <v>6.25</v>
      </c>
      <c r="D59" s="6">
        <v>0</v>
      </c>
      <c r="E59" s="6">
        <v>0</v>
      </c>
      <c r="F59" s="6">
        <v>0</v>
      </c>
      <c r="G59" s="6">
        <v>0</v>
      </c>
    </row>
    <row r="60" spans="1:7">
      <c r="A60" s="18" t="s">
        <v>63</v>
      </c>
      <c r="B60" s="41">
        <v>1325.79</v>
      </c>
      <c r="C60" s="7">
        <v>1963.79</v>
      </c>
      <c r="D60" s="7">
        <v>2564.14</v>
      </c>
      <c r="E60" s="7">
        <v>3248.5</v>
      </c>
      <c r="F60" s="7">
        <v>4333.22</v>
      </c>
      <c r="G60" s="7">
        <v>5278.49</v>
      </c>
    </row>
    <row r="61" spans="1:7">
      <c r="A61" s="18" t="s">
        <v>64</v>
      </c>
      <c r="B61" s="41">
        <v>1110.43</v>
      </c>
      <c r="C61" s="7">
        <v>1684.52</v>
      </c>
      <c r="D61" s="7">
        <v>2055.63</v>
      </c>
      <c r="E61" s="7">
        <v>2616.89</v>
      </c>
      <c r="F61" s="7">
        <v>3522.05</v>
      </c>
      <c r="G61" s="7">
        <v>4475.03</v>
      </c>
    </row>
    <row r="62" spans="1:7">
      <c r="A62" s="18" t="s">
        <v>65</v>
      </c>
      <c r="B62" s="40">
        <v>215.37</v>
      </c>
      <c r="C62" s="6">
        <v>279.27</v>
      </c>
      <c r="D62" s="6">
        <v>508.52</v>
      </c>
      <c r="E62" s="6">
        <v>631.61</v>
      </c>
      <c r="F62" s="6">
        <v>811.17</v>
      </c>
      <c r="G62" s="6">
        <v>803.46</v>
      </c>
    </row>
    <row r="63" spans="1:7">
      <c r="A63" s="18" t="s">
        <v>66</v>
      </c>
      <c r="B63" s="41">
        <v>41317.17</v>
      </c>
      <c r="C63" s="7">
        <v>47398.99</v>
      </c>
      <c r="D63" s="7">
        <v>54600.800000000003</v>
      </c>
      <c r="E63" s="7">
        <v>52972.35</v>
      </c>
      <c r="F63" s="7">
        <v>63466.09</v>
      </c>
      <c r="G63" s="7">
        <v>83649.429999999993</v>
      </c>
    </row>
    <row r="64" spans="1:7" ht="29">
      <c r="A64" s="43" t="s">
        <v>67</v>
      </c>
      <c r="B64" s="40">
        <v>502.15</v>
      </c>
      <c r="C64" s="6">
        <v>457.93</v>
      </c>
      <c r="D64" s="6">
        <v>673.07</v>
      </c>
      <c r="E64" s="6">
        <v>867.36</v>
      </c>
      <c r="F64" s="7">
        <v>1460.45</v>
      </c>
      <c r="G64" s="7">
        <v>1255.3499999999999</v>
      </c>
    </row>
    <row r="65" spans="1:7">
      <c r="A65" s="18" t="s">
        <v>68</v>
      </c>
      <c r="B65" s="40">
        <v>55.87</v>
      </c>
      <c r="C65" s="6">
        <v>65.11</v>
      </c>
      <c r="D65" s="6">
        <v>46.12</v>
      </c>
      <c r="E65" s="6">
        <v>45.33</v>
      </c>
      <c r="F65" s="6">
        <v>124.9</v>
      </c>
      <c r="G65" s="6">
        <v>188.44</v>
      </c>
    </row>
    <row r="66" spans="1:7">
      <c r="A66" s="18" t="s">
        <v>69</v>
      </c>
      <c r="B66" s="40">
        <v>86.28</v>
      </c>
      <c r="C66" s="6">
        <v>80.489999999999995</v>
      </c>
      <c r="D66" s="6">
        <v>132.9</v>
      </c>
      <c r="E66" s="6">
        <v>171.29</v>
      </c>
      <c r="F66" s="6">
        <v>262.14999999999998</v>
      </c>
      <c r="G66" s="6">
        <v>153.83000000000001</v>
      </c>
    </row>
    <row r="67" spans="1:7">
      <c r="A67" s="18" t="s">
        <v>70</v>
      </c>
      <c r="B67" s="40">
        <v>359.99</v>
      </c>
      <c r="C67" s="6">
        <v>312.33</v>
      </c>
      <c r="D67" s="6">
        <v>494.05</v>
      </c>
      <c r="E67" s="6">
        <v>650.74</v>
      </c>
      <c r="F67" s="7">
        <v>1073.4000000000001</v>
      </c>
      <c r="G67" s="6">
        <v>913.07</v>
      </c>
    </row>
    <row r="68" spans="1:7" ht="29.25" customHeight="1">
      <c r="A68" s="24" t="s">
        <v>71</v>
      </c>
      <c r="B68" s="40">
        <v>359.95</v>
      </c>
      <c r="C68" s="6">
        <v>312.29000000000002</v>
      </c>
      <c r="D68" s="6">
        <v>494.04</v>
      </c>
      <c r="E68" s="6">
        <v>650.72</v>
      </c>
      <c r="F68" s="7">
        <v>1073.45</v>
      </c>
      <c r="G68" s="6">
        <v>913.1</v>
      </c>
    </row>
    <row r="69" spans="1:7" ht="29">
      <c r="A69" s="18" t="s">
        <v>72</v>
      </c>
      <c r="B69" s="40">
        <v>0.04</v>
      </c>
      <c r="C69" s="6">
        <v>0.03</v>
      </c>
      <c r="D69" s="6">
        <v>0.01</v>
      </c>
      <c r="E69" s="6">
        <v>0.02</v>
      </c>
      <c r="F69" s="6">
        <v>-0.05</v>
      </c>
      <c r="G69" s="6">
        <v>-0.02</v>
      </c>
    </row>
    <row r="70" spans="1:7" ht="29">
      <c r="A70" s="45" t="s">
        <v>73</v>
      </c>
      <c r="B70" s="40">
        <v>0.28999999999999998</v>
      </c>
      <c r="C70" s="6">
        <v>0.21</v>
      </c>
      <c r="D70" s="6">
        <v>0.3</v>
      </c>
      <c r="E70" s="6">
        <v>0.39</v>
      </c>
      <c r="F70" s="6">
        <v>0.64</v>
      </c>
      <c r="G70" s="6">
        <v>0.55000000000000004</v>
      </c>
    </row>
  </sheetData>
  <mergeCells count="11">
    <mergeCell ref="C14:D14"/>
    <mergeCell ref="E14:F14"/>
    <mergeCell ref="C12:D12"/>
    <mergeCell ref="E12:F12"/>
    <mergeCell ref="C13:D13"/>
    <mergeCell ref="E13:F13"/>
    <mergeCell ref="A1:D1"/>
    <mergeCell ref="C10:D10"/>
    <mergeCell ref="E10:F10"/>
    <mergeCell ref="C11:D11"/>
    <mergeCell ref="E11:F1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งบแสดงฐานนะทางการเงิน</vt:lpstr>
      <vt:lpstr>งบกำไรขาดทุนเบ็ดเสร็จ</vt:lpstr>
      <vt:lpstr>งบกระแสเงินสด</vt:lpstr>
      <vt:lpstr>แนวโน้มกิจการ</vt:lpstr>
      <vt:lpstr>23จุดตรวจสอบงบการเงิน</vt:lpstr>
      <vt:lpstr>swot@five force model</vt:lpstr>
      <vt:lpstr>วงจรเงินสด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RACHAPAK</cp:lastModifiedBy>
  <cp:lastPrinted>2017-03-07T15:41:26Z</cp:lastPrinted>
  <dcterms:created xsi:type="dcterms:W3CDTF">2017-02-18T14:40:40Z</dcterms:created>
  <dcterms:modified xsi:type="dcterms:W3CDTF">2024-11-30T14:43:49Z</dcterms:modified>
</cp:coreProperties>
</file>