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achdyannaufal/Documents/R PROJECT (30 Mar 2024)/idx_financial_statement/result/"/>
    </mc:Choice>
  </mc:AlternateContent>
  <xr:revisionPtr revIDLastSave="0" documentId="13_ncr:1_{4E963032-6B5B-8E41-845B-FAAB4FD87323}" xr6:coauthVersionLast="47" xr6:coauthVersionMax="47" xr10:uidLastSave="{00000000-0000-0000-0000-000000000000}"/>
  <bookViews>
    <workbookView xWindow="0" yWindow="740" windowWidth="29400" windowHeight="18380" firstSheet="22" activeTab="28" xr2:uid="{00000000-000D-0000-FFFF-FFFF00000000}"/>
  </bookViews>
  <sheets>
    <sheet name="Context" sheetId="1" state="veryHidden" r:id="rId1"/>
    <sheet name="InlineXBRL" sheetId="2" state="veryHidden" r:id="rId2"/>
    <sheet name="GENERAL INFO" sheetId="3" r:id="rId3"/>
    <sheet name="ACCOUNTING POLICIES" sheetId="4" r:id="rId4"/>
    <sheet name="BALANCE SHEET" sheetId="5" r:id="rId5"/>
    <sheet name="INCOME STATEMENT" sheetId="6" r:id="rId6"/>
    <sheet name="INCOME STATEMENT QoQ" sheetId="7" r:id="rId7"/>
    <sheet name="REVENUE BY PARTIES" sheetId="8" r:id="rId8"/>
    <sheet name="REVENUE BY PARTIES QoQ" sheetId="9" r:id="rId9"/>
    <sheet name="REVENUE BY TYPE" sheetId="10" r:id="rId10"/>
    <sheet name="REVENUE BY TYPE QoQ" sheetId="11" r:id="rId11"/>
    <sheet name="REVENUE BY SOURCES" sheetId="12" r:id="rId12"/>
    <sheet name="REVENUE BY SOURCES QoQ" sheetId="13" r:id="rId13"/>
    <sheet name="COGS BREAKDOWN" sheetId="14" r:id="rId14"/>
    <sheet name="COGS BREAKDOWN QoQ" sheetId="15" r:id="rId15"/>
    <sheet name="COGS NOTES" sheetId="16" r:id="rId16"/>
    <sheet name="CASH FLOW" sheetId="17" r:id="rId17"/>
    <sheet name="CASH FLOW QoQ" sheetId="18" r:id="rId18"/>
    <sheet name="INVENTORY BREAKDOWN" sheetId="19" r:id="rId19"/>
    <sheet name="INVENTORY NOTES" sheetId="20" r:id="rId20"/>
    <sheet name="RECEIVABLE BY CURRENCY" sheetId="21" r:id="rId21"/>
    <sheet name="RECEIVABLE BY AGING" sheetId="22" r:id="rId22"/>
    <sheet name="RECEIVABLE BY PARTIES" sheetId="23" r:id="rId23"/>
    <sheet name="RECEIVABLE ALLOWANCES" sheetId="24" r:id="rId24"/>
    <sheet name="PAYABLE BY CURRENCY" sheetId="25" r:id="rId25"/>
    <sheet name="PAYABLE BY PARTIES" sheetId="26" r:id="rId26"/>
    <sheet name="LONG TERM BANK LOAN VALUE" sheetId="27" r:id="rId27"/>
    <sheet name="LONG TERM BANK LOAN NOTES" sheetId="28" r:id="rId28"/>
    <sheet name="LONG TERM BANK INTEREST" sheetId="29" r:id="rId29"/>
    <sheet name="SHORT TERM BANK LOAN VALUE" sheetId="30" r:id="rId30"/>
    <sheet name="SHORT TERM BANK INTEREST" sheetId="31" r:id="rId31"/>
    <sheet name="SHORT TERM BANK LOAN NOTES" sheetId="32" r:id="rId32"/>
    <sheet name="hidden" sheetId="33" state="hidden" r:id="rId33"/>
    <sheet name="Token" sheetId="34" state="hidden" r:id="rId3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W5" i="24" l="1"/>
  <c r="V5" i="24"/>
  <c r="U5" i="24"/>
  <c r="T5" i="24"/>
  <c r="S5" i="24"/>
  <c r="R5" i="24"/>
  <c r="Q5" i="24"/>
  <c r="P5" i="24"/>
  <c r="O5" i="24"/>
  <c r="N5" i="24"/>
  <c r="M5" i="24"/>
  <c r="L5" i="24"/>
  <c r="K5" i="24"/>
  <c r="J5" i="24"/>
  <c r="I5" i="24"/>
  <c r="H5" i="24"/>
  <c r="G5" i="24"/>
  <c r="F5" i="24"/>
  <c r="E5" i="24"/>
  <c r="D5" i="24"/>
  <c r="Z66" i="19"/>
  <c r="Y66" i="19"/>
  <c r="X66" i="19"/>
  <c r="W66" i="19"/>
  <c r="V66" i="19"/>
  <c r="U66" i="19"/>
  <c r="T66" i="19"/>
  <c r="S66" i="19"/>
  <c r="R66" i="19"/>
  <c r="Q66" i="19"/>
  <c r="P66" i="19"/>
  <c r="O66" i="19"/>
  <c r="N66" i="19"/>
  <c r="M66" i="19"/>
  <c r="L66" i="19"/>
  <c r="K66" i="19"/>
  <c r="J66" i="19"/>
  <c r="I66" i="19"/>
  <c r="H66" i="19"/>
  <c r="G66" i="19"/>
  <c r="F66" i="19"/>
  <c r="E66" i="19"/>
  <c r="D66" i="19"/>
  <c r="Z59" i="19"/>
  <c r="Y59" i="19"/>
  <c r="X59" i="19"/>
  <c r="W59" i="19"/>
  <c r="V59" i="19"/>
  <c r="U59" i="19"/>
  <c r="T59" i="19"/>
  <c r="S59" i="19"/>
  <c r="R59" i="19"/>
  <c r="Q59" i="19"/>
  <c r="P59" i="19"/>
  <c r="O59" i="19"/>
  <c r="N59" i="19"/>
  <c r="M59" i="19"/>
  <c r="L59" i="19"/>
  <c r="K59" i="19"/>
  <c r="J59" i="19"/>
  <c r="I59" i="19"/>
  <c r="H59" i="19"/>
  <c r="G59" i="19"/>
  <c r="F59" i="19"/>
  <c r="E59" i="19"/>
  <c r="D59" i="19"/>
  <c r="C59" i="19"/>
  <c r="AC31" i="15"/>
  <c r="AB31" i="15"/>
  <c r="AA31" i="15"/>
  <c r="Z31" i="15"/>
  <c r="Y31" i="15"/>
  <c r="X31" i="15"/>
  <c r="W31" i="15"/>
  <c r="V31" i="15"/>
  <c r="U31" i="15"/>
  <c r="T31" i="15"/>
  <c r="S31" i="15"/>
  <c r="R31" i="15"/>
  <c r="Q31" i="15"/>
  <c r="P31" i="15"/>
  <c r="O31" i="15"/>
  <c r="N31" i="15"/>
  <c r="M31" i="15"/>
  <c r="L31" i="15"/>
  <c r="K31" i="15"/>
  <c r="J31" i="15"/>
  <c r="I31" i="15"/>
  <c r="H31" i="15"/>
  <c r="G31" i="15"/>
  <c r="F31" i="15"/>
  <c r="E31" i="15"/>
  <c r="D31" i="15"/>
  <c r="AC28" i="15"/>
  <c r="AB28" i="15"/>
  <c r="AA28" i="15"/>
  <c r="Z28" i="15"/>
  <c r="Y28" i="15"/>
  <c r="X28" i="15"/>
  <c r="W28" i="15"/>
  <c r="V28" i="15"/>
  <c r="U28" i="15"/>
  <c r="T28" i="15"/>
  <c r="S28" i="15"/>
  <c r="R28" i="15"/>
  <c r="Q28" i="15"/>
  <c r="P28" i="15"/>
  <c r="O28" i="15"/>
  <c r="N28" i="15"/>
  <c r="M28" i="15"/>
  <c r="L28" i="15"/>
  <c r="K28" i="15"/>
  <c r="J28" i="15"/>
  <c r="I28" i="15"/>
  <c r="H28" i="15"/>
  <c r="G28" i="15"/>
  <c r="F28" i="15"/>
  <c r="E28" i="15"/>
  <c r="D28" i="15"/>
  <c r="AC5" i="15"/>
  <c r="AB5" i="15"/>
  <c r="AA5" i="15"/>
  <c r="Z5" i="15"/>
  <c r="Y5" i="15"/>
  <c r="X5" i="15"/>
  <c r="W5" i="15"/>
  <c r="V5" i="15"/>
  <c r="U5" i="15"/>
  <c r="T5" i="15"/>
  <c r="S5" i="15"/>
  <c r="R5" i="15"/>
  <c r="Q5" i="15"/>
  <c r="P5" i="15"/>
  <c r="O5" i="15"/>
  <c r="N5" i="15"/>
  <c r="M5" i="15"/>
  <c r="L5" i="15"/>
  <c r="K5" i="15"/>
  <c r="J5" i="15"/>
  <c r="I5" i="15"/>
  <c r="H5" i="15"/>
  <c r="G5" i="15"/>
  <c r="F5" i="15"/>
  <c r="E5" i="15"/>
  <c r="D5" i="15"/>
  <c r="AF31" i="14"/>
  <c r="AE31" i="14"/>
  <c r="AD31" i="14"/>
  <c r="AC31" i="14"/>
  <c r="AB31" i="14"/>
  <c r="AA31" i="14"/>
  <c r="Z31" i="14"/>
  <c r="Y31" i="14"/>
  <c r="X31" i="14"/>
  <c r="W31" i="14"/>
  <c r="V31" i="14"/>
  <c r="U31" i="14"/>
  <c r="T31" i="14"/>
  <c r="S31" i="14"/>
  <c r="R31" i="14"/>
  <c r="Q31" i="14"/>
  <c r="P31" i="14"/>
  <c r="O31" i="14"/>
  <c r="N31" i="14"/>
  <c r="M31" i="14"/>
  <c r="L31" i="14"/>
  <c r="K31" i="14"/>
  <c r="J31" i="14"/>
  <c r="I31" i="14"/>
  <c r="H31" i="14"/>
  <c r="G31" i="14"/>
  <c r="F31" i="14"/>
  <c r="E31" i="14"/>
  <c r="D31"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D28"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J105" i="7"/>
  <c r="I105" i="7"/>
  <c r="H105" i="7"/>
  <c r="G105" i="7"/>
  <c r="F105" i="7"/>
  <c r="E105" i="7"/>
  <c r="D105" i="7"/>
  <c r="C105"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F104" i="7"/>
  <c r="E104" i="7"/>
  <c r="D104" i="7"/>
  <c r="C104" i="7"/>
  <c r="AI54" i="7"/>
  <c r="AH54" i="7"/>
  <c r="AG54" i="7"/>
  <c r="AF54" i="7"/>
  <c r="AE54" i="7"/>
  <c r="AD54" i="7"/>
  <c r="AC54" i="7"/>
  <c r="AB54" i="7"/>
  <c r="AA54" i="7"/>
  <c r="Z54" i="7"/>
  <c r="Y54" i="7"/>
  <c r="X54" i="7"/>
  <c r="W54" i="7"/>
  <c r="V54" i="7"/>
  <c r="U54" i="7"/>
  <c r="T54" i="7"/>
  <c r="S54" i="7"/>
  <c r="R54" i="7"/>
  <c r="Q54" i="7"/>
  <c r="P54" i="7"/>
  <c r="O54" i="7"/>
  <c r="N54" i="7"/>
  <c r="M54" i="7"/>
  <c r="L54" i="7"/>
  <c r="K54" i="7"/>
  <c r="J54" i="7"/>
  <c r="I54" i="7"/>
  <c r="H54" i="7"/>
  <c r="G54" i="7"/>
  <c r="F54" i="7"/>
  <c r="E54" i="7"/>
  <c r="D54" i="7"/>
  <c r="C54" i="7"/>
  <c r="AI52" i="7"/>
  <c r="AH52" i="7"/>
  <c r="AG52" i="7"/>
  <c r="AF52" i="7"/>
  <c r="AE52" i="7"/>
  <c r="AD52" i="7"/>
  <c r="AC52" i="7"/>
  <c r="AB52" i="7"/>
  <c r="AA52" i="7"/>
  <c r="Z52" i="7"/>
  <c r="Y52" i="7"/>
  <c r="X52" i="7"/>
  <c r="W52" i="7"/>
  <c r="V52" i="7"/>
  <c r="U52" i="7"/>
  <c r="T52" i="7"/>
  <c r="S52" i="7"/>
  <c r="R52" i="7"/>
  <c r="Q52" i="7"/>
  <c r="P52" i="7"/>
  <c r="O52" i="7"/>
  <c r="N52" i="7"/>
  <c r="M52" i="7"/>
  <c r="L52" i="7"/>
  <c r="K52" i="7"/>
  <c r="J52" i="7"/>
  <c r="I52" i="7"/>
  <c r="H52" i="7"/>
  <c r="G52" i="7"/>
  <c r="F52" i="7"/>
  <c r="E52" i="7"/>
  <c r="D52" i="7"/>
  <c r="C52" i="7"/>
  <c r="AA35" i="7"/>
  <c r="Z35" i="7"/>
  <c r="U35" i="7"/>
  <c r="T35" i="7"/>
  <c r="S35" i="7"/>
  <c r="R35" i="7"/>
  <c r="M35" i="7"/>
  <c r="L35" i="7"/>
  <c r="K35" i="7"/>
  <c r="J35" i="7"/>
  <c r="E35" i="7"/>
  <c r="D35" i="7"/>
  <c r="C35" i="7"/>
  <c r="AB34" i="7"/>
  <c r="T34" i="7"/>
  <c r="L34" i="7"/>
  <c r="D34" i="7"/>
  <c r="AD33" i="7"/>
  <c r="AD34" i="7" s="1"/>
  <c r="AC33" i="7"/>
  <c r="AC34" i="7" s="1"/>
  <c r="AB33" i="7"/>
  <c r="V33" i="7"/>
  <c r="V34" i="7" s="1"/>
  <c r="U33" i="7"/>
  <c r="U34" i="7" s="1"/>
  <c r="T33" i="7"/>
  <c r="N33" i="7"/>
  <c r="N34" i="7" s="1"/>
  <c r="M33" i="7"/>
  <c r="M34" i="7" s="1"/>
  <c r="L33" i="7"/>
  <c r="F33" i="7"/>
  <c r="F34" i="7" s="1"/>
  <c r="E33" i="7"/>
  <c r="E34" i="7" s="1"/>
  <c r="D33" i="7"/>
  <c r="AH32" i="7"/>
  <c r="AD32" i="7"/>
  <c r="AC32" i="7"/>
  <c r="AB32" i="7"/>
  <c r="Z32" i="7"/>
  <c r="V32" i="7"/>
  <c r="U32" i="7"/>
  <c r="T32" i="7"/>
  <c r="R32" i="7"/>
  <c r="N32" i="7"/>
  <c r="M32" i="7"/>
  <c r="L32" i="7"/>
  <c r="J32" i="7"/>
  <c r="F32" i="7"/>
  <c r="E32" i="7"/>
  <c r="D32" i="7"/>
  <c r="AI31" i="7"/>
  <c r="AI35" i="7" s="1"/>
  <c r="AH31" i="7"/>
  <c r="AH35" i="7" s="1"/>
  <c r="AG31" i="7"/>
  <c r="AG33" i="7" s="1"/>
  <c r="AG34" i="7" s="1"/>
  <c r="AF31" i="7"/>
  <c r="AF33" i="7" s="1"/>
  <c r="AF34" i="7" s="1"/>
  <c r="AE31" i="7"/>
  <c r="AE35" i="7" s="1"/>
  <c r="AD31" i="7"/>
  <c r="AD35" i="7" s="1"/>
  <c r="AC31" i="7"/>
  <c r="AC35" i="7" s="1"/>
  <c r="AB31" i="7"/>
  <c r="AB35" i="7" s="1"/>
  <c r="AA31" i="7"/>
  <c r="AA33" i="7" s="1"/>
  <c r="AA34" i="7" s="1"/>
  <c r="Z31" i="7"/>
  <c r="Z33" i="7" s="1"/>
  <c r="Z34" i="7" s="1"/>
  <c r="Y31" i="7"/>
  <c r="Y33" i="7" s="1"/>
  <c r="Y34" i="7" s="1"/>
  <c r="X31" i="7"/>
  <c r="X33" i="7" s="1"/>
  <c r="X34" i="7" s="1"/>
  <c r="W31" i="7"/>
  <c r="W35" i="7" s="1"/>
  <c r="V31" i="7"/>
  <c r="V35" i="7" s="1"/>
  <c r="U31" i="7"/>
  <c r="T31" i="7"/>
  <c r="S31" i="7"/>
  <c r="S33" i="7" s="1"/>
  <c r="S34" i="7" s="1"/>
  <c r="R31" i="7"/>
  <c r="R33" i="7" s="1"/>
  <c r="R34" i="7" s="1"/>
  <c r="Q31" i="7"/>
  <c r="Q33" i="7" s="1"/>
  <c r="Q34" i="7" s="1"/>
  <c r="P31" i="7"/>
  <c r="P33" i="7" s="1"/>
  <c r="P34" i="7" s="1"/>
  <c r="O31" i="7"/>
  <c r="O35" i="7" s="1"/>
  <c r="N31" i="7"/>
  <c r="N35" i="7" s="1"/>
  <c r="M31" i="7"/>
  <c r="L31" i="7"/>
  <c r="K31" i="7"/>
  <c r="K33" i="7" s="1"/>
  <c r="K34" i="7" s="1"/>
  <c r="J31" i="7"/>
  <c r="J33" i="7" s="1"/>
  <c r="J34" i="7" s="1"/>
  <c r="I31" i="7"/>
  <c r="I33" i="7" s="1"/>
  <c r="I34" i="7" s="1"/>
  <c r="H31" i="7"/>
  <c r="H33" i="7" s="1"/>
  <c r="H34" i="7" s="1"/>
  <c r="G31" i="7"/>
  <c r="G35" i="7" s="1"/>
  <c r="F31" i="7"/>
  <c r="F35" i="7" s="1"/>
  <c r="E31" i="7"/>
  <c r="D31" i="7"/>
  <c r="C31" i="7"/>
  <c r="C33" i="7" s="1"/>
  <c r="C34" i="7" s="1"/>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I105" i="6"/>
  <c r="AH105" i="6"/>
  <c r="AG105" i="6"/>
  <c r="AF105" i="6"/>
  <c r="AE105" i="6"/>
  <c r="AD105" i="6"/>
  <c r="AC105" i="6"/>
  <c r="AB105" i="6"/>
  <c r="AA105" i="6"/>
  <c r="Z105" i="6"/>
  <c r="Y105" i="6"/>
  <c r="X105" i="6"/>
  <c r="W105" i="6"/>
  <c r="V105" i="6"/>
  <c r="U105" i="6"/>
  <c r="T105" i="6"/>
  <c r="S105" i="6"/>
  <c r="R105" i="6"/>
  <c r="Q105" i="6"/>
  <c r="P105" i="6"/>
  <c r="O105" i="6"/>
  <c r="N105" i="6"/>
  <c r="M105" i="6"/>
  <c r="L105" i="6"/>
  <c r="K105" i="6"/>
  <c r="J105" i="6"/>
  <c r="I105" i="6"/>
  <c r="H105" i="6"/>
  <c r="G105" i="6"/>
  <c r="F105" i="6"/>
  <c r="E105" i="6"/>
  <c r="D105" i="6"/>
  <c r="C105" i="6"/>
  <c r="AI104" i="6"/>
  <c r="AH104" i="6"/>
  <c r="AG104" i="6"/>
  <c r="AF104" i="6"/>
  <c r="AE104" i="6"/>
  <c r="AD104" i="6"/>
  <c r="AC104" i="6"/>
  <c r="AB104" i="6"/>
  <c r="AA104" i="6"/>
  <c r="Z104" i="6"/>
  <c r="Y104" i="6"/>
  <c r="X104" i="6"/>
  <c r="W104" i="6"/>
  <c r="V104" i="6"/>
  <c r="U104" i="6"/>
  <c r="T104" i="6"/>
  <c r="S104" i="6"/>
  <c r="R104" i="6"/>
  <c r="Q104" i="6"/>
  <c r="P104" i="6"/>
  <c r="O104" i="6"/>
  <c r="N104" i="6"/>
  <c r="M104" i="6"/>
  <c r="L104" i="6"/>
  <c r="K104" i="6"/>
  <c r="J104" i="6"/>
  <c r="I104" i="6"/>
  <c r="H104" i="6"/>
  <c r="G104" i="6"/>
  <c r="F104" i="6"/>
  <c r="E104" i="6"/>
  <c r="D104" i="6"/>
  <c r="C104" i="6"/>
  <c r="AI54" i="6"/>
  <c r="AH54" i="6"/>
  <c r="AG54" i="6"/>
  <c r="AF54" i="6"/>
  <c r="AE54" i="6"/>
  <c r="AD54" i="6"/>
  <c r="AC54" i="6"/>
  <c r="AB54" i="6"/>
  <c r="AA54" i="6"/>
  <c r="Z54" i="6"/>
  <c r="Y54" i="6"/>
  <c r="X54" i="6"/>
  <c r="W54" i="6"/>
  <c r="V54" i="6"/>
  <c r="U54" i="6"/>
  <c r="T54" i="6"/>
  <c r="S54" i="6"/>
  <c r="R54" i="6"/>
  <c r="Q54" i="6"/>
  <c r="P54" i="6"/>
  <c r="O54" i="6"/>
  <c r="N54" i="6"/>
  <c r="M54" i="6"/>
  <c r="L54" i="6"/>
  <c r="K54" i="6"/>
  <c r="J54" i="6"/>
  <c r="I54" i="6"/>
  <c r="H54" i="6"/>
  <c r="G54" i="6"/>
  <c r="F54" i="6"/>
  <c r="E54" i="6"/>
  <c r="D54" i="6"/>
  <c r="C54"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D52" i="6"/>
  <c r="C52" i="6"/>
  <c r="AE35" i="6"/>
  <c r="AD35" i="6"/>
  <c r="AC35" i="6"/>
  <c r="AB35" i="6"/>
  <c r="W35" i="6"/>
  <c r="V35" i="6"/>
  <c r="U35" i="6"/>
  <c r="T35" i="6"/>
  <c r="O35" i="6"/>
  <c r="N35" i="6"/>
  <c r="M35" i="6"/>
  <c r="L35" i="6"/>
  <c r="G35" i="6"/>
  <c r="F35" i="6"/>
  <c r="E35" i="6"/>
  <c r="D35" i="6"/>
  <c r="AD34" i="6"/>
  <c r="V34" i="6"/>
  <c r="N34" i="6"/>
  <c r="F34" i="6"/>
  <c r="AF33" i="6"/>
  <c r="AF34" i="6" s="1"/>
  <c r="AE33" i="6"/>
  <c r="AE34" i="6" s="1"/>
  <c r="AD33" i="6"/>
  <c r="X33" i="6"/>
  <c r="X34" i="6" s="1"/>
  <c r="W33" i="6"/>
  <c r="W34" i="6" s="1"/>
  <c r="V33" i="6"/>
  <c r="P33" i="6"/>
  <c r="P34" i="6" s="1"/>
  <c r="O33" i="6"/>
  <c r="O34" i="6" s="1"/>
  <c r="N33" i="6"/>
  <c r="H33" i="6"/>
  <c r="H34" i="6" s="1"/>
  <c r="G33" i="6"/>
  <c r="G34" i="6" s="1"/>
  <c r="F33" i="6"/>
  <c r="AF32" i="6"/>
  <c r="AE32" i="6"/>
  <c r="AD32" i="6"/>
  <c r="AB32" i="6"/>
  <c r="X32" i="6"/>
  <c r="W32" i="6"/>
  <c r="V32" i="6"/>
  <c r="T32" i="6"/>
  <c r="P32" i="6"/>
  <c r="O32" i="6"/>
  <c r="N32" i="6"/>
  <c r="L32" i="6"/>
  <c r="H32" i="6"/>
  <c r="G32" i="6"/>
  <c r="F32" i="6"/>
  <c r="D32" i="6"/>
  <c r="AI31" i="6"/>
  <c r="AI33" i="6" s="1"/>
  <c r="AI34" i="6" s="1"/>
  <c r="AH31" i="6"/>
  <c r="AH33" i="6" s="1"/>
  <c r="AH34" i="6" s="1"/>
  <c r="AG31" i="6"/>
  <c r="AG35" i="6" s="1"/>
  <c r="AF31" i="6"/>
  <c r="AF35" i="6" s="1"/>
  <c r="AE31" i="6"/>
  <c r="AD31" i="6"/>
  <c r="AC31" i="6"/>
  <c r="AC33" i="6" s="1"/>
  <c r="AC34" i="6" s="1"/>
  <c r="AB31" i="6"/>
  <c r="AB33" i="6" s="1"/>
  <c r="AB34" i="6" s="1"/>
  <c r="AA31" i="6"/>
  <c r="AA33" i="6" s="1"/>
  <c r="AA34" i="6" s="1"/>
  <c r="Z31" i="6"/>
  <c r="Z33" i="6" s="1"/>
  <c r="Z34" i="6" s="1"/>
  <c r="Y31" i="6"/>
  <c r="Y35" i="6" s="1"/>
  <c r="X31" i="6"/>
  <c r="X35" i="6" s="1"/>
  <c r="W31" i="6"/>
  <c r="V31" i="6"/>
  <c r="U31" i="6"/>
  <c r="U33" i="6" s="1"/>
  <c r="U34" i="6" s="1"/>
  <c r="T31" i="6"/>
  <c r="T33" i="6" s="1"/>
  <c r="T34" i="6" s="1"/>
  <c r="S31" i="6"/>
  <c r="S33" i="6" s="1"/>
  <c r="S34" i="6" s="1"/>
  <c r="R31" i="6"/>
  <c r="R33" i="6" s="1"/>
  <c r="R34" i="6" s="1"/>
  <c r="Q31" i="6"/>
  <c r="Q35" i="6" s="1"/>
  <c r="P31" i="6"/>
  <c r="P35" i="6" s="1"/>
  <c r="O31" i="6"/>
  <c r="N31" i="6"/>
  <c r="M31" i="6"/>
  <c r="M33" i="6" s="1"/>
  <c r="M34" i="6" s="1"/>
  <c r="L31" i="6"/>
  <c r="L33" i="6" s="1"/>
  <c r="L34" i="6" s="1"/>
  <c r="K31" i="6"/>
  <c r="K33" i="6" s="1"/>
  <c r="K34" i="6" s="1"/>
  <c r="J31" i="6"/>
  <c r="J33" i="6" s="1"/>
  <c r="J34" i="6" s="1"/>
  <c r="I31" i="6"/>
  <c r="I35" i="6" s="1"/>
  <c r="H31" i="6"/>
  <c r="H35" i="6" s="1"/>
  <c r="G31" i="6"/>
  <c r="F31" i="6"/>
  <c r="E31" i="6"/>
  <c r="E33" i="6" s="1"/>
  <c r="E34" i="6" s="1"/>
  <c r="D31" i="6"/>
  <c r="D33" i="6" s="1"/>
  <c r="D34" i="6" s="1"/>
  <c r="C31" i="6"/>
  <c r="C33" i="6" s="1"/>
  <c r="C34" i="6" s="1"/>
  <c r="AI28" i="6"/>
  <c r="AH28" i="6"/>
  <c r="AG28" i="6"/>
  <c r="AF28" i="6"/>
  <c r="AE28" i="6"/>
  <c r="AD28" i="6"/>
  <c r="AC28" i="6"/>
  <c r="AB28" i="6"/>
  <c r="AA28" i="6"/>
  <c r="Z28" i="6"/>
  <c r="Y28" i="6"/>
  <c r="X28" i="6"/>
  <c r="W28" i="6"/>
  <c r="V28" i="6"/>
  <c r="U28" i="6"/>
  <c r="T28" i="6"/>
  <c r="S28" i="6"/>
  <c r="R28" i="6"/>
  <c r="Q28" i="6"/>
  <c r="P28" i="6"/>
  <c r="O28" i="6"/>
  <c r="N28" i="6"/>
  <c r="M28" i="6"/>
  <c r="L28" i="6"/>
  <c r="K28" i="6"/>
  <c r="J28" i="6"/>
  <c r="I28" i="6"/>
  <c r="H28" i="6"/>
  <c r="G28" i="6"/>
  <c r="F28" i="6"/>
  <c r="E28" i="6"/>
  <c r="D28" i="6"/>
  <c r="C28" i="6"/>
  <c r="AN258" i="5"/>
  <c r="AM258" i="5"/>
  <c r="AF258" i="5"/>
  <c r="AE258" i="5"/>
  <c r="X258" i="5"/>
  <c r="W258" i="5"/>
  <c r="P258" i="5"/>
  <c r="O258" i="5"/>
  <c r="H258" i="5"/>
  <c r="G258" i="5"/>
  <c r="AN257" i="5"/>
  <c r="AN285" i="5" s="1"/>
  <c r="AM257" i="5"/>
  <c r="AM285" i="5" s="1"/>
  <c r="AL257" i="5"/>
  <c r="AL258" i="5" s="1"/>
  <c r="AF257" i="5"/>
  <c r="AF285" i="5" s="1"/>
  <c r="AE257" i="5"/>
  <c r="AE285" i="5" s="1"/>
  <c r="AD257" i="5"/>
  <c r="AD258" i="5" s="1"/>
  <c r="X257" i="5"/>
  <c r="X285" i="5" s="1"/>
  <c r="W257" i="5"/>
  <c r="W285" i="5" s="1"/>
  <c r="V257" i="5"/>
  <c r="V258" i="5" s="1"/>
  <c r="P257" i="5"/>
  <c r="P285" i="5" s="1"/>
  <c r="O257" i="5"/>
  <c r="O285" i="5" s="1"/>
  <c r="N257" i="5"/>
  <c r="N258" i="5" s="1"/>
  <c r="H257" i="5"/>
  <c r="H285" i="5" s="1"/>
  <c r="G257" i="5"/>
  <c r="G285" i="5" s="1"/>
  <c r="F257" i="5"/>
  <c r="F258" i="5" s="1"/>
  <c r="AM256" i="5"/>
  <c r="AL256" i="5"/>
  <c r="AK256" i="5"/>
  <c r="AE256" i="5"/>
  <c r="AD256" i="5"/>
  <c r="AC256" i="5"/>
  <c r="W256" i="5"/>
  <c r="V256" i="5"/>
  <c r="U256" i="5"/>
  <c r="O256" i="5"/>
  <c r="N256" i="5"/>
  <c r="M256" i="5"/>
  <c r="G256" i="5"/>
  <c r="F256" i="5"/>
  <c r="E256" i="5"/>
  <c r="AO255" i="5"/>
  <c r="AN255" i="5"/>
  <c r="AM255" i="5"/>
  <c r="AL255" i="5"/>
  <c r="AK255" i="5"/>
  <c r="AJ255" i="5"/>
  <c r="AI255" i="5"/>
  <c r="AH255" i="5"/>
  <c r="AG255" i="5"/>
  <c r="AF255" i="5"/>
  <c r="AE255" i="5"/>
  <c r="AD255" i="5"/>
  <c r="AC255" i="5"/>
  <c r="AB255" i="5"/>
  <c r="AA255" i="5"/>
  <c r="Z255" i="5"/>
  <c r="Y255" i="5"/>
  <c r="X255" i="5"/>
  <c r="W255" i="5"/>
  <c r="V255" i="5"/>
  <c r="U255" i="5"/>
  <c r="T255" i="5"/>
  <c r="S255" i="5"/>
  <c r="R255" i="5"/>
  <c r="Q255" i="5"/>
  <c r="P255" i="5"/>
  <c r="O255" i="5"/>
  <c r="N255" i="5"/>
  <c r="M255" i="5"/>
  <c r="L255" i="5"/>
  <c r="K255" i="5"/>
  <c r="J255" i="5"/>
  <c r="I255" i="5"/>
  <c r="H255" i="5"/>
  <c r="G255" i="5"/>
  <c r="F255" i="5"/>
  <c r="E255" i="5"/>
  <c r="D255" i="5"/>
  <c r="C255" i="5"/>
  <c r="AO253" i="5"/>
  <c r="AN253" i="5"/>
  <c r="AM253" i="5"/>
  <c r="AL253" i="5"/>
  <c r="AK253" i="5"/>
  <c r="AJ253" i="5"/>
  <c r="AJ257" i="5" s="1"/>
  <c r="AI253" i="5"/>
  <c r="AH253" i="5"/>
  <c r="AG253" i="5"/>
  <c r="AF253" i="5"/>
  <c r="AE253" i="5"/>
  <c r="AD253" i="5"/>
  <c r="AC253" i="5"/>
  <c r="AB253" i="5"/>
  <c r="AB257" i="5" s="1"/>
  <c r="AA253" i="5"/>
  <c r="Z253" i="5"/>
  <c r="Y253" i="5"/>
  <c r="X253" i="5"/>
  <c r="W253" i="5"/>
  <c r="V253" i="5"/>
  <c r="U253" i="5"/>
  <c r="T253" i="5"/>
  <c r="T257" i="5" s="1"/>
  <c r="S253" i="5"/>
  <c r="R253" i="5"/>
  <c r="Q253" i="5"/>
  <c r="P253" i="5"/>
  <c r="O253" i="5"/>
  <c r="N253" i="5"/>
  <c r="M253" i="5"/>
  <c r="L253" i="5"/>
  <c r="L257" i="5" s="1"/>
  <c r="K253" i="5"/>
  <c r="J253" i="5"/>
  <c r="I253" i="5"/>
  <c r="H253" i="5"/>
  <c r="G253" i="5"/>
  <c r="F253" i="5"/>
  <c r="E253" i="5"/>
  <c r="D253" i="5"/>
  <c r="D257" i="5" s="1"/>
  <c r="C253" i="5"/>
  <c r="AO252" i="5"/>
  <c r="AN252" i="5"/>
  <c r="AM252" i="5"/>
  <c r="AL252" i="5"/>
  <c r="AK252" i="5"/>
  <c r="AJ252" i="5"/>
  <c r="AI252" i="5"/>
  <c r="AI256" i="5" s="1"/>
  <c r="AH252" i="5"/>
  <c r="AG252" i="5"/>
  <c r="AF252" i="5"/>
  <c r="AE252" i="5"/>
  <c r="AD252" i="5"/>
  <c r="AC252" i="5"/>
  <c r="AB252" i="5"/>
  <c r="AA252" i="5"/>
  <c r="AA256" i="5" s="1"/>
  <c r="Z252" i="5"/>
  <c r="Y252" i="5"/>
  <c r="X252" i="5"/>
  <c r="W252" i="5"/>
  <c r="V252" i="5"/>
  <c r="U252" i="5"/>
  <c r="T252" i="5"/>
  <c r="S252" i="5"/>
  <c r="S256" i="5" s="1"/>
  <c r="R252" i="5"/>
  <c r="Q252" i="5"/>
  <c r="P252" i="5"/>
  <c r="O252" i="5"/>
  <c r="N252" i="5"/>
  <c r="M252" i="5"/>
  <c r="L252" i="5"/>
  <c r="K252" i="5"/>
  <c r="K256" i="5" s="1"/>
  <c r="J252" i="5"/>
  <c r="I252" i="5"/>
  <c r="H252" i="5"/>
  <c r="G252" i="5"/>
  <c r="F252" i="5"/>
  <c r="E252" i="5"/>
  <c r="D252" i="5"/>
  <c r="C252" i="5"/>
  <c r="C256" i="5" s="1"/>
  <c r="AO203" i="5"/>
  <c r="AO257" i="5" s="1"/>
  <c r="AN203" i="5"/>
  <c r="AM203" i="5"/>
  <c r="AL203" i="5"/>
  <c r="AK203" i="5"/>
  <c r="AK257" i="5" s="1"/>
  <c r="AJ203" i="5"/>
  <c r="AI203" i="5"/>
  <c r="AI257" i="5" s="1"/>
  <c r="AH203" i="5"/>
  <c r="AH257" i="5" s="1"/>
  <c r="AG203" i="5"/>
  <c r="AG257" i="5" s="1"/>
  <c r="AF203" i="5"/>
  <c r="AE203" i="5"/>
  <c r="AD203" i="5"/>
  <c r="AC203" i="5"/>
  <c r="AC257" i="5" s="1"/>
  <c r="AB203" i="5"/>
  <c r="AA203" i="5"/>
  <c r="AA257" i="5" s="1"/>
  <c r="Z203" i="5"/>
  <c r="Z257" i="5" s="1"/>
  <c r="Y203" i="5"/>
  <c r="Y257" i="5" s="1"/>
  <c r="X203" i="5"/>
  <c r="W203" i="5"/>
  <c r="V203" i="5"/>
  <c r="U203" i="5"/>
  <c r="U257" i="5" s="1"/>
  <c r="T203" i="5"/>
  <c r="S203" i="5"/>
  <c r="S257" i="5" s="1"/>
  <c r="R203" i="5"/>
  <c r="R257" i="5" s="1"/>
  <c r="Q203" i="5"/>
  <c r="Q257" i="5" s="1"/>
  <c r="P203" i="5"/>
  <c r="O203" i="5"/>
  <c r="N203" i="5"/>
  <c r="M203" i="5"/>
  <c r="M257" i="5" s="1"/>
  <c r="L203" i="5"/>
  <c r="K203" i="5"/>
  <c r="K257" i="5" s="1"/>
  <c r="J203" i="5"/>
  <c r="J257" i="5" s="1"/>
  <c r="I203" i="5"/>
  <c r="I257" i="5" s="1"/>
  <c r="H203" i="5"/>
  <c r="G203" i="5"/>
  <c r="F203" i="5"/>
  <c r="E203" i="5"/>
  <c r="E257" i="5" s="1"/>
  <c r="D203" i="5"/>
  <c r="C203" i="5"/>
  <c r="C257" i="5" s="1"/>
  <c r="AO202" i="5"/>
  <c r="AO256" i="5" s="1"/>
  <c r="AN202" i="5"/>
  <c r="AN256" i="5" s="1"/>
  <c r="AN259" i="5" s="1"/>
  <c r="AM202" i="5"/>
  <c r="AL202" i="5"/>
  <c r="AK202" i="5"/>
  <c r="AJ202" i="5"/>
  <c r="AJ256" i="5" s="1"/>
  <c r="AI202" i="5"/>
  <c r="AH202" i="5"/>
  <c r="AH256" i="5" s="1"/>
  <c r="AH259" i="5" s="1"/>
  <c r="AG202" i="5"/>
  <c r="AG256" i="5" s="1"/>
  <c r="AF202" i="5"/>
  <c r="AF256" i="5" s="1"/>
  <c r="AF259" i="5" s="1"/>
  <c r="AE202" i="5"/>
  <c r="AD202" i="5"/>
  <c r="AC202" i="5"/>
  <c r="AB202" i="5"/>
  <c r="AB256" i="5" s="1"/>
  <c r="AA202" i="5"/>
  <c r="Z202" i="5"/>
  <c r="Z256" i="5" s="1"/>
  <c r="Z259" i="5" s="1"/>
  <c r="Y202" i="5"/>
  <c r="Y256" i="5" s="1"/>
  <c r="X202" i="5"/>
  <c r="X256" i="5" s="1"/>
  <c r="X259" i="5" s="1"/>
  <c r="W202" i="5"/>
  <c r="V202" i="5"/>
  <c r="U202" i="5"/>
  <c r="T202" i="5"/>
  <c r="T256" i="5" s="1"/>
  <c r="S202" i="5"/>
  <c r="R202" i="5"/>
  <c r="R256" i="5" s="1"/>
  <c r="R259" i="5" s="1"/>
  <c r="Q202" i="5"/>
  <c r="Q256" i="5" s="1"/>
  <c r="P202" i="5"/>
  <c r="P256" i="5" s="1"/>
  <c r="P259" i="5" s="1"/>
  <c r="O202" i="5"/>
  <c r="N202" i="5"/>
  <c r="M202" i="5"/>
  <c r="L202" i="5"/>
  <c r="L256" i="5" s="1"/>
  <c r="K202" i="5"/>
  <c r="J202" i="5"/>
  <c r="J256" i="5" s="1"/>
  <c r="J259" i="5" s="1"/>
  <c r="I202" i="5"/>
  <c r="I256" i="5" s="1"/>
  <c r="H202" i="5"/>
  <c r="H256" i="5" s="1"/>
  <c r="H259" i="5" s="1"/>
  <c r="G202" i="5"/>
  <c r="F202" i="5"/>
  <c r="E202" i="5"/>
  <c r="D202" i="5"/>
  <c r="D256" i="5" s="1"/>
  <c r="C202" i="5"/>
  <c r="AN131" i="5"/>
  <c r="AM131" i="5"/>
  <c r="AF131" i="5"/>
  <c r="AE131" i="5"/>
  <c r="X131" i="5"/>
  <c r="W131" i="5"/>
  <c r="P131" i="5"/>
  <c r="O131" i="5"/>
  <c r="H131" i="5"/>
  <c r="G131" i="5"/>
  <c r="AN130" i="5"/>
  <c r="AM130" i="5"/>
  <c r="AM259" i="5" s="1"/>
  <c r="AL130" i="5"/>
  <c r="AL131" i="5" s="1"/>
  <c r="AH130" i="5"/>
  <c r="AH131" i="5" s="1"/>
  <c r="AF130" i="5"/>
  <c r="AE130" i="5"/>
  <c r="AE259" i="5" s="1"/>
  <c r="AD130" i="5"/>
  <c r="AD131" i="5" s="1"/>
  <c r="Z130" i="5"/>
  <c r="Z131" i="5" s="1"/>
  <c r="X130" i="5"/>
  <c r="W130" i="5"/>
  <c r="W259" i="5" s="1"/>
  <c r="V130" i="5"/>
  <c r="V131" i="5" s="1"/>
  <c r="R130" i="5"/>
  <c r="R131" i="5" s="1"/>
  <c r="P130" i="5"/>
  <c r="O130" i="5"/>
  <c r="O259" i="5" s="1"/>
  <c r="N130" i="5"/>
  <c r="N131" i="5" s="1"/>
  <c r="J130" i="5"/>
  <c r="J131" i="5" s="1"/>
  <c r="H130" i="5"/>
  <c r="G130" i="5"/>
  <c r="G259" i="5" s="1"/>
  <c r="F130" i="5"/>
  <c r="F131" i="5" s="1"/>
  <c r="AO128" i="5"/>
  <c r="AN128" i="5"/>
  <c r="AM128" i="5"/>
  <c r="AL128" i="5"/>
  <c r="AK128" i="5"/>
  <c r="AJ128" i="5"/>
  <c r="AI128" i="5"/>
  <c r="AH128" i="5"/>
  <c r="AG128" i="5"/>
  <c r="AF128" i="5"/>
  <c r="AE128" i="5"/>
  <c r="AD128" i="5"/>
  <c r="AC128" i="5"/>
  <c r="AB128" i="5"/>
  <c r="AA128" i="5"/>
  <c r="Z128" i="5"/>
  <c r="Y128" i="5"/>
  <c r="X128" i="5"/>
  <c r="W128" i="5"/>
  <c r="V128" i="5"/>
  <c r="U128" i="5"/>
  <c r="T128" i="5"/>
  <c r="S128" i="5"/>
  <c r="R128" i="5"/>
  <c r="Q128" i="5"/>
  <c r="P128" i="5"/>
  <c r="O128" i="5"/>
  <c r="N128" i="5"/>
  <c r="M128" i="5"/>
  <c r="L128" i="5"/>
  <c r="K128" i="5"/>
  <c r="J128" i="5"/>
  <c r="I128" i="5"/>
  <c r="H128" i="5"/>
  <c r="G128" i="5"/>
  <c r="F128" i="5"/>
  <c r="E128" i="5"/>
  <c r="D128" i="5"/>
  <c r="C128" i="5"/>
  <c r="AO58" i="5"/>
  <c r="AO130" i="5" s="1"/>
  <c r="AN58" i="5"/>
  <c r="AM58" i="5"/>
  <c r="AL58" i="5"/>
  <c r="AK58" i="5"/>
  <c r="AK130" i="5" s="1"/>
  <c r="AJ58" i="5"/>
  <c r="AJ130" i="5" s="1"/>
  <c r="AI58" i="5"/>
  <c r="AI130" i="5" s="1"/>
  <c r="AH58" i="5"/>
  <c r="AG58" i="5"/>
  <c r="AG130" i="5" s="1"/>
  <c r="AF58" i="5"/>
  <c r="AE58" i="5"/>
  <c r="AD58" i="5"/>
  <c r="AC58" i="5"/>
  <c r="AC130" i="5" s="1"/>
  <c r="AB58" i="5"/>
  <c r="AB130" i="5" s="1"/>
  <c r="AA58" i="5"/>
  <c r="AA130" i="5" s="1"/>
  <c r="Z58" i="5"/>
  <c r="Y58" i="5"/>
  <c r="Y130" i="5" s="1"/>
  <c r="X58" i="5"/>
  <c r="W58" i="5"/>
  <c r="V58" i="5"/>
  <c r="U58" i="5"/>
  <c r="U130" i="5" s="1"/>
  <c r="T58" i="5"/>
  <c r="T130" i="5" s="1"/>
  <c r="S58" i="5"/>
  <c r="S130" i="5" s="1"/>
  <c r="R58" i="5"/>
  <c r="Q58" i="5"/>
  <c r="Q130" i="5" s="1"/>
  <c r="P58" i="5"/>
  <c r="O58" i="5"/>
  <c r="N58" i="5"/>
  <c r="M58" i="5"/>
  <c r="M130" i="5" s="1"/>
  <c r="L58" i="5"/>
  <c r="L130" i="5" s="1"/>
  <c r="K58" i="5"/>
  <c r="K130" i="5" s="1"/>
  <c r="J58" i="5"/>
  <c r="I58" i="5"/>
  <c r="I130" i="5" s="1"/>
  <c r="H58" i="5"/>
  <c r="G58" i="5"/>
  <c r="F58" i="5"/>
  <c r="E58" i="5"/>
  <c r="E130" i="5" s="1"/>
  <c r="D58" i="5"/>
  <c r="D130" i="5" s="1"/>
  <c r="C58" i="5"/>
  <c r="C130" i="5" s="1"/>
  <c r="B69" i="1"/>
  <c r="B67" i="1"/>
  <c r="B66" i="1"/>
  <c r="B62" i="1"/>
  <c r="B60" i="1"/>
  <c r="B59" i="1"/>
  <c r="B55" i="1"/>
  <c r="B54" i="1"/>
  <c r="B52" i="1"/>
  <c r="B51" i="1"/>
  <c r="B47" i="1"/>
  <c r="B45" i="1"/>
  <c r="B44" i="1"/>
  <c r="B40" i="1"/>
  <c r="B39" i="1"/>
  <c r="B37" i="1"/>
  <c r="B36" i="1"/>
  <c r="B32" i="1"/>
  <c r="B30" i="1"/>
  <c r="B29" i="1"/>
  <c r="B25" i="1"/>
  <c r="B24" i="1"/>
  <c r="B22" i="1"/>
  <c r="B21" i="1"/>
  <c r="U131" i="5" l="1"/>
  <c r="U259" i="5"/>
  <c r="AK131" i="5"/>
  <c r="AK259" i="5"/>
  <c r="C258" i="5"/>
  <c r="C285" i="5"/>
  <c r="S258" i="5"/>
  <c r="S285" i="5"/>
  <c r="AI258" i="5"/>
  <c r="AI285" i="5"/>
  <c r="E285" i="5"/>
  <c r="E258" i="5"/>
  <c r="M285" i="5"/>
  <c r="M258" i="5"/>
  <c r="U285" i="5"/>
  <c r="U258" i="5"/>
  <c r="AC285" i="5"/>
  <c r="AC258" i="5"/>
  <c r="AK285" i="5"/>
  <c r="AK258" i="5"/>
  <c r="C131" i="5"/>
  <c r="C259" i="5"/>
  <c r="K131" i="5"/>
  <c r="K259" i="5"/>
  <c r="S131" i="5"/>
  <c r="S259" i="5"/>
  <c r="AA131" i="5"/>
  <c r="AA259" i="5"/>
  <c r="AI131" i="5"/>
  <c r="AI259" i="5"/>
  <c r="I258" i="5"/>
  <c r="I285" i="5"/>
  <c r="Q258" i="5"/>
  <c r="Q285" i="5"/>
  <c r="Y258" i="5"/>
  <c r="Y285" i="5"/>
  <c r="AG258" i="5"/>
  <c r="AG285" i="5"/>
  <c r="AO258" i="5"/>
  <c r="AO285" i="5"/>
  <c r="D259" i="5"/>
  <c r="D131" i="5"/>
  <c r="L259" i="5"/>
  <c r="L131" i="5"/>
  <c r="T259" i="5"/>
  <c r="T131" i="5"/>
  <c r="AB259" i="5"/>
  <c r="AB131" i="5"/>
  <c r="AJ259" i="5"/>
  <c r="AJ131" i="5"/>
  <c r="J285" i="5"/>
  <c r="J258" i="5"/>
  <c r="R258" i="5"/>
  <c r="R285" i="5"/>
  <c r="Z258" i="5"/>
  <c r="Z285" i="5"/>
  <c r="AH285" i="5"/>
  <c r="AH258" i="5"/>
  <c r="D285" i="5"/>
  <c r="D258" i="5"/>
  <c r="L285" i="5"/>
  <c r="L258" i="5"/>
  <c r="T285" i="5"/>
  <c r="T258" i="5"/>
  <c r="AB285" i="5"/>
  <c r="AB258" i="5"/>
  <c r="AJ285" i="5"/>
  <c r="AJ258" i="5"/>
  <c r="E131" i="5"/>
  <c r="E259" i="5"/>
  <c r="M131" i="5"/>
  <c r="M259" i="5"/>
  <c r="AC131" i="5"/>
  <c r="AC259" i="5"/>
  <c r="K258" i="5"/>
  <c r="K285" i="5"/>
  <c r="AA258" i="5"/>
  <c r="AA285" i="5"/>
  <c r="I131" i="5"/>
  <c r="I259" i="5"/>
  <c r="Q131" i="5"/>
  <c r="Q259" i="5"/>
  <c r="Y131" i="5"/>
  <c r="Y259" i="5"/>
  <c r="AG259" i="5"/>
  <c r="AG131" i="5"/>
  <c r="AO131" i="5"/>
  <c r="AO259" i="5"/>
  <c r="F285" i="5"/>
  <c r="N285" i="5"/>
  <c r="V285" i="5"/>
  <c r="AD285" i="5"/>
  <c r="AL285" i="5"/>
  <c r="E32" i="6"/>
  <c r="M32" i="6"/>
  <c r="U32" i="6"/>
  <c r="AC32" i="6"/>
  <c r="J35" i="6"/>
  <c r="R35" i="6"/>
  <c r="Z35" i="6"/>
  <c r="AH35" i="6"/>
  <c r="C32" i="7"/>
  <c r="K32" i="7"/>
  <c r="S32" i="7"/>
  <c r="AA32" i="7"/>
  <c r="AI32" i="7"/>
  <c r="AH33" i="7"/>
  <c r="AH34" i="7" s="1"/>
  <c r="H35" i="7"/>
  <c r="P35" i="7"/>
  <c r="X35" i="7"/>
  <c r="AF35" i="7"/>
  <c r="F259" i="5"/>
  <c r="N259" i="5"/>
  <c r="V259" i="5"/>
  <c r="AD259" i="5"/>
  <c r="AL259" i="5"/>
  <c r="C35" i="6"/>
  <c r="K35" i="6"/>
  <c r="S35" i="6"/>
  <c r="AA35" i="6"/>
  <c r="AI35" i="6"/>
  <c r="AI33" i="7"/>
  <c r="AI34" i="7" s="1"/>
  <c r="I35" i="7"/>
  <c r="Q35" i="7"/>
  <c r="Y35" i="7"/>
  <c r="AG35" i="7"/>
  <c r="Q32" i="6"/>
  <c r="I32" i="6"/>
  <c r="AG32" i="6"/>
  <c r="G32" i="7"/>
  <c r="O32" i="7"/>
  <c r="W32" i="7"/>
  <c r="AE32" i="7"/>
  <c r="J32" i="6"/>
  <c r="R32" i="6"/>
  <c r="Z32" i="6"/>
  <c r="AH32" i="6"/>
  <c r="I33" i="6"/>
  <c r="I34" i="6" s="1"/>
  <c r="Q33" i="6"/>
  <c r="Q34" i="6" s="1"/>
  <c r="Y33" i="6"/>
  <c r="Y34" i="6" s="1"/>
  <c r="AG33" i="6"/>
  <c r="AG34" i="6" s="1"/>
  <c r="H32" i="7"/>
  <c r="P32" i="7"/>
  <c r="X32" i="7"/>
  <c r="AF32" i="7"/>
  <c r="G33" i="7"/>
  <c r="G34" i="7" s="1"/>
  <c r="O33" i="7"/>
  <c r="O34" i="7" s="1"/>
  <c r="W33" i="7"/>
  <c r="W34" i="7" s="1"/>
  <c r="AE33" i="7"/>
  <c r="AE34" i="7" s="1"/>
  <c r="C32" i="6"/>
  <c r="K32" i="6"/>
  <c r="S32" i="6"/>
  <c r="AA32" i="6"/>
  <c r="AI32" i="6"/>
  <c r="I32" i="7"/>
  <c r="Q32" i="7"/>
  <c r="Y32" i="7"/>
  <c r="AG32" i="7"/>
  <c r="Y32" i="6"/>
</calcChain>
</file>

<file path=xl/sharedStrings.xml><?xml version="1.0" encoding="utf-8"?>
<sst xmlns="http://schemas.openxmlformats.org/spreadsheetml/2006/main" count="7780" uniqueCount="3114">
  <si>
    <t>Context</t>
  </si>
  <si>
    <t>entity</t>
  </si>
  <si>
    <t>identifier</t>
  </si>
  <si>
    <t>entityCode</t>
  </si>
  <si>
    <t>scheme</t>
  </si>
  <si>
    <t>http://www.idx.co.id/xbrl</t>
  </si>
  <si>
    <t>period</t>
  </si>
  <si>
    <t>startDate</t>
  </si>
  <si>
    <t>endDate</t>
  </si>
  <si>
    <t>instant</t>
  </si>
  <si>
    <t>CurrentYearDuration</t>
  </si>
  <si>
    <t>CurrentYearInstant</t>
  </si>
  <si>
    <t>PriorEndYearDuration</t>
  </si>
  <si>
    <t>PriorEndYearInstant</t>
  </si>
  <si>
    <t>PriorYearDuration</t>
  </si>
  <si>
    <t>PriorYearInstant</t>
  </si>
  <si>
    <t>Prior2YearsInstant</t>
  </si>
  <si>
    <t>Inline XBRL file names</t>
  </si>
  <si>
    <t>Worksheet names</t>
  </si>
  <si>
    <t>1000000.html</t>
  </si>
  <si>
    <t>1000000</t>
  </si>
  <si>
    <t>Informasi umum</t>
  </si>
  <si>
    <t>Period</t>
  </si>
  <si>
    <t>2019-03-31</t>
  </si>
  <si>
    <t>2019-06-30</t>
  </si>
  <si>
    <t>2019-09-30</t>
  </si>
  <si>
    <t>2019-12-31</t>
  </si>
  <si>
    <t>2020-03-31</t>
  </si>
  <si>
    <t>2020-06-30</t>
  </si>
  <si>
    <t>2020-09-30</t>
  </si>
  <si>
    <t>2020-12-31</t>
  </si>
  <si>
    <t>2021-03-31</t>
  </si>
  <si>
    <t>2021-06-30</t>
  </si>
  <si>
    <t>2021-09-30</t>
  </si>
  <si>
    <t>2021-12-31</t>
  </si>
  <si>
    <t>2022-03-31</t>
  </si>
  <si>
    <t>2022-06-30</t>
  </si>
  <si>
    <t>2022-09-30</t>
  </si>
  <si>
    <t>2022-12-31</t>
  </si>
  <si>
    <t>2023-03-31</t>
  </si>
  <si>
    <t>2023-06-30</t>
  </si>
  <si>
    <t>2023-09-30</t>
  </si>
  <si>
    <t>2023-12-31</t>
  </si>
  <si>
    <t>2024-06-30</t>
  </si>
  <si>
    <t>2024-09-30</t>
  </si>
  <si>
    <t>2024-12-31</t>
  </si>
  <si>
    <t>2025-03-31</t>
  </si>
  <si>
    <t>Nama entitas</t>
  </si>
  <si>
    <t>United Tractors Tbk</t>
  </si>
  <si>
    <t>Penjelasan perubahan nama dari akhir periode laporan sebelumnya</t>
  </si>
  <si>
    <t>Kode entitas</t>
  </si>
  <si>
    <t>UNTR</t>
  </si>
  <si>
    <t>Nomor identifikasi entitas</t>
  </si>
  <si>
    <t>AA037</t>
  </si>
  <si>
    <t>Industri utama entitas</t>
  </si>
  <si>
    <t>Umum / General</t>
  </si>
  <si>
    <t>Standar akutansi yang dipilih</t>
  </si>
  <si>
    <t>PSAK</t>
  </si>
  <si>
    <t>Sektor</t>
  </si>
  <si>
    <t>9. Trade, Services &amp; Investment</t>
  </si>
  <si>
    <t>C. Industrials</t>
  </si>
  <si>
    <t>Subsektor</t>
  </si>
  <si>
    <t>91. Wholesale (Durable &amp; Non-Durable Goods)</t>
  </si>
  <si>
    <t>C1. Industrial Goods</t>
  </si>
  <si>
    <t>Industri</t>
  </si>
  <si>
    <t>C14. Machinery</t>
  </si>
  <si>
    <t>Subindustri</t>
  </si>
  <si>
    <t>C141. Construction Machinery &amp; Heavy Vehicles</t>
  </si>
  <si>
    <t>Informasi pemegang saham pengendali</t>
  </si>
  <si>
    <t>National Corporation</t>
  </si>
  <si>
    <t>Jenis entitas</t>
  </si>
  <si>
    <t>Local Company - Indonesia Jurisdiction</t>
  </si>
  <si>
    <t>Jenis efek yang dicatatkan</t>
  </si>
  <si>
    <t>Saham / Stock</t>
  </si>
  <si>
    <t>Jenis papan perdagangan tempat entitas tercatat</t>
  </si>
  <si>
    <t>Utama / Main</t>
  </si>
  <si>
    <t>Apakah merupakan laporan keuangan satu entitas atau suatu kelompok entitas</t>
  </si>
  <si>
    <t>Entitas grup / Group entity</t>
  </si>
  <si>
    <t>Periode penyampaian laporan keuangan</t>
  </si>
  <si>
    <t>Kuartal I / First Quarter</t>
  </si>
  <si>
    <t>Kuartal II / Second Quarter</t>
  </si>
  <si>
    <t>Kuartal III / Third Quarter</t>
  </si>
  <si>
    <t>Tahunan / Annual</t>
  </si>
  <si>
    <t>Tanggal Surat Pernyataan Direksi</t>
  </si>
  <si>
    <t>2024-02-23</t>
  </si>
  <si>
    <t>2025-02-26</t>
  </si>
  <si>
    <t>2025-04-29</t>
  </si>
  <si>
    <t>Tanggal awal periode berjalan</t>
  </si>
  <si>
    <t>2019-01-01</t>
  </si>
  <si>
    <t>2020-01-01</t>
  </si>
  <si>
    <t>2021-01-01</t>
  </si>
  <si>
    <t>2022-01-01</t>
  </si>
  <si>
    <t>2023-01-01</t>
  </si>
  <si>
    <t>2024-01-01</t>
  </si>
  <si>
    <t>2025-01-01</t>
  </si>
  <si>
    <t>Tanggal akhir periode berjalan</t>
  </si>
  <si>
    <t>Tanggal akhir tahun sebelumnya</t>
  </si>
  <si>
    <t>2018-12-31</t>
  </si>
  <si>
    <t>Tanggal awal periode sebelumnya</t>
  </si>
  <si>
    <t>2018-01-01</t>
  </si>
  <si>
    <t>Tanggal akhir periode sebelumnya</t>
  </si>
  <si>
    <t>2018-03-31</t>
  </si>
  <si>
    <t>2018-06-30</t>
  </si>
  <si>
    <t>2018-09-30</t>
  </si>
  <si>
    <t>2024-03-31</t>
  </si>
  <si>
    <t>Tanggal akhir 2 tahun sebelumnya</t>
  </si>
  <si>
    <t>Mata uang pelaporan</t>
  </si>
  <si>
    <t>Rupiah / IDR</t>
  </si>
  <si>
    <t>Kurs konversi pada tanggal pelaporan jika mata uang penyajian selain rupiah</t>
  </si>
  <si>
    <t>Pembulatan yang digunakan dalam penyajian jumlah dalam laporan keuangan</t>
  </si>
  <si>
    <t>Jutaan / In Million</t>
  </si>
  <si>
    <t>Jenis laporan atas laporan keuangan</t>
  </si>
  <si>
    <t>Tidak Diaudit / Unaudit</t>
  </si>
  <si>
    <t>Ditelaah secara Terbatas / Limited Review</t>
  </si>
  <si>
    <t>Diaudit / Audited</t>
  </si>
  <si>
    <t>Jenis opini auditor</t>
  </si>
  <si>
    <t>Wajar Tanpa Pengecualian / Unqualified</t>
  </si>
  <si>
    <t>Wajar Tanpa Modifikasian / Unqualified</t>
  </si>
  <si>
    <t>Hal yang diungkapkan dalam paragraf pendapat untuk penekanan atas suatu masalah atau paragraf penjelasan lainnya, jika ada</t>
  </si>
  <si>
    <t>Hasil penugasan review</t>
  </si>
  <si>
    <t>Opini Hal Audit Utama</t>
  </si>
  <si>
    <t>Ya / Yes</t>
  </si>
  <si>
    <t>Tidak / No</t>
  </si>
  <si>
    <t>Jumlah Hal Audit Utama</t>
  </si>
  <si>
    <t>1</t>
  </si>
  <si>
    <t>Paragraf Hal Audit Utama</t>
  </si>
  <si>
    <t>Hal audit utama
Hal audit utama adalah hal-hal yang, menurut pertimbangan profesional kami, merupakan hal yang paling signifikan dalam audit kami atas laporan keuangan konsolidasian periode kini. Hal-hal tersebut disampaikan dalam konteks audit kami atas laporan keuangan konsolidasian secara keseluruhan, dan dalam merumuskan opini kami atas laporan keuangan konsolidasian terkait, dan kami tidak menyatakan suatu opini terpisah atas hal audit utama tersebut.
Hal audit utama yang teridentifikasi dalam audit kami diuraikan sebagai berikut.
Valuasi atas properti pertambangan dan aset terkait
Lihat Catatan 2o (Kebijakan akuntansi yang penting – properti pertambangan), Catatan 2t (Kebijakan akuntansi yang penting – penurunan nilai aset non-keuangan), Catatan 2u (Kebijakan akuntansi yang penting – goodwill), Catatan 10a (Properti pertambangan), Catatan 12 (Goodwill) dan Catatan 33c (Estimasi dan pertimbangan akuntansi yang penting – penurunan nilai aset non-keuangan) atas laporan keuangan konsolidasian.
Pada tanggal 31 Desember 2022, nilai tercatat properti pertambangan batubara sebesar Rp 5,4 triliun dan nilai tercatat properti pertambangan emas sebesar 
Rp 6,5 triliun dan goodwill sebesar Rp 2,7 triliun.
Manajemen melakukan penilaian penurunan nilai tahunan atas properti pertambangan emas dan aset terkait yang memperoleh alokasi goodwill, dan penilaian penurunan nilai atau pembalikan penurunan nilai atas properti pertambangan batubara dan aset terkait ketika terdapat indikator penurunan nilai atau pembalikan penurunan nilai, sesuai dengan standar akuntansi. Dalam melakukan penilaian, manajemen membandingkan jumlah tercatat aset non-keuangan ini dengan nilai yang dapat dipulihkan atas aset tersebut. Nilai yang dapat dipulihkan ditentukan dengan mempertimbangkan nilai yang lebih tinggi antara nilai pakai aset, berdasarkan model arus kas yang didiskontokan, dan nilai wajar dikurangi biaya untuk menjual.
Properti pertambangan batubara dan aset terkait
Dalam melakukan penilaian valuasi atas properti pertambangan batubara, manajemen mempertimbangkan sisa masa manfaat dari properti pertambangan batubara dan mempertimbangkan nilai yang dapat dipulihkan dari aset tersebut.
Terdapat ketidakpastian estimasi yang melekat dalam menentukan sisa masa manfaat dari properti pertambangan batubara karena bertambahnya peraturan terkait perubahan iklim dan dampaknya terhadap tingkat produksi. Selain itu, ketika terdapat indikator penurunan nilai atau pembalikan penurunan nilai, nilai yang dapat dipulihkan dari properti pertambangan batubara juga melibatkan pertimbangan manajemen yang signifikan dalam menyiapkan model arus kas yang didiskontokan, terutama pandangan manajemen terhadap input utama dan kondisi pasar.
Properti pertambangan emas dan aset terkait
Terdapat ketidakpastian dalam mengestimasi nilai yang dapat dipulihkan atas aset non-keuangan, yang pada prinsipnya timbul dari input utama yang digunakan dalam model, termasuk prakiraan harga emas, tingkat diskonto, dan tingkat produksi yang diharapkan.
Kami memfokuskan pada valuasi atas properti pertambangan dan aset terkait karena pertimbangan dan estimasi signifikan yang terlibat untuk menentukan apakah nilai tercatat aset dapat didukung.
Bagaimana audit kami merespons Hal Audit Utama
Kami menilai risiko bawaan dari salah saji material dengan mempertimbangkan tingkat ketidakpastian estimasi dan pertimbangan yang terlibat dalam menentukan asumsi yang diterapkan.
Properti pertambangan batubara dan aset terkait
• Kami memahami dan menelaah proses penilaian valuasi manajemen, terutama identifikasi apakah terdapat indikator penurunan nilai atau pembalikan penurunan nilai. Dalam menilai indikator penurunan nilai atau pembalikan penurunan nilai, kami mempertimbangkan informasi yang tersedia dan prakiraan analis pasar mengenai harga batubara jangka panjang.
• Kami menilai pertimbangan manajemen atas dampak peraturan terkait perubahan iklim dalam penilaian valuasi, termasuk dampaknya terhadap sisa masa manfaat properti pertambangan batubara.
• Kami membandingkan kuantitas produksi batubara yang digunakan oleh manajemen untuk menghitung amortisasi properti pertambangan batubara, dengan data produksi. Kami juga membandingkan dasar perhitungan amortisasi dengan laporan cadangan yang diterbitkan oleh tenaga ahli manajemen dan mengevaluasi kompetensi, kapabilitas, dan objektivitas tenaga ahli tersebut.
Properti pertambangan emas dan aset terkait
• Kami memahami proses penilaian penurunan nilai manajemen dan menelaah kesesuaian model valuasi yang digunakan.
• Kami membandingkan dan menguji asumsi utama yang digunakan dalam model valuasi manajemen terhadap data pasar. Hal ini termasuk apakah asumsi proyeksi arus kas dan tingkat diskonto untuk aset non-keuangan terkait dengan properti pertambangan emas dapat didukung, berdasarkan pengetahuan dan pengalaman kami.
• Kami memeriksa akurasi matematis dari model arus kas yang didiskontokan yang digunakan dalam penilaian dan membandingkan anggaran kinerja historis dengan hasil aktual untuk menilai kemampuan manajemen dalam memproyeksikan arus kas yang digunakan dalam model secara akurat. Kami juga membandingkan informasi keuangan yang digunakan dengan anggaran yang disetujui manajemen dan mempertimbangkan kewajaran arus kas tersebut.
• Dengan melibatkan tenaga ahli valuasi kami, kami mengevaluasi tingkat diskonto yang digunakan dengan menilai input untuk perhitungan dan menghitung ulang tingkat diskonto. Kami membandingkan prakiraan harga emas yang digunakan dengan estimasi analis pasar dan mempertimbangkan apakah manajemen telah memasukkan semua faktor makroekonomi yang relevan, serta faktor-faktor khusus untuk aset non-keuangan yang terkait dengan properti pertambangan emas.
• Kami mengevaluasi analisis sensitivitas yang dilakukan oleh manajemen dan melakukan analisis sensitivitas independen kami sendiri pada asumsi utama dan mempertimbangkan berbagai hasil alternatif untuk menentukan sensitivitas model valuasi terhadap perubahan asumsi ini.
• Kami membandingkan kuantitas produksi emas yang digunakan manajemen untuk menghitung amortisasi properti pertambangan emas, dengan data produksi. Kami juga membandingkan dasar perhitungan amortisasi dengan laporan cadangan yang diterbitkan oleh tenaga ahli manajemen dan mengevaluasi kompetensi, kapabilitas, dan objektivitas tenaga ahli tersebut.</t>
  </si>
  <si>
    <t>Valuasi properti pertambangan dan aset terkait</t>
  </si>
  <si>
    <t>Nilai tercatat properti pertambangan dan aset-aset terkait</t>
  </si>
  <si>
    <t>Tanggal laporan audit atau hasil laporan review</t>
  </si>
  <si>
    <t>20190816</t>
  </si>
  <si>
    <t>February 21, 2020</t>
  </si>
  <si>
    <t>February 19, 2021</t>
  </si>
  <si>
    <t>February 21, 2022</t>
  </si>
  <si>
    <t>23 Februari 2023</t>
  </si>
  <si>
    <t>2023-08-25</t>
  </si>
  <si>
    <t>2024-08-30</t>
  </si>
  <si>
    <t>Auditor tahun berjalan</t>
  </si>
  <si>
    <t>Tanudiredja, Wibisana &amp; Rekan</t>
  </si>
  <si>
    <t>Tanudiredja, Wibisana, Rintis &amp; Rekan</t>
  </si>
  <si>
    <t>Rintis, Jumadi, Rianto,  Rekan</t>
  </si>
  <si>
    <t>KAP Rintis, Jumadi, Rianto dan Rekan</t>
  </si>
  <si>
    <t>Nama partner audit tahun berjalan</t>
  </si>
  <si>
    <t>Yanto, S.E., Ak., M.Ak., CPA</t>
  </si>
  <si>
    <t>Yanto Komarudin</t>
  </si>
  <si>
    <t>Yanto Kamarudin</t>
  </si>
  <si>
    <t>Lok Budianto, S.E., Ak., CPA</t>
  </si>
  <si>
    <t>Yanto, S.E.,Ak., M.Ak., CPA</t>
  </si>
  <si>
    <t>Lama tahun penugasan partner yang menandatangani</t>
  </si>
  <si>
    <t>1 Tahun</t>
  </si>
  <si>
    <t>3</t>
  </si>
  <si>
    <t>4</t>
  </si>
  <si>
    <t>Auditor tahun sebelumnya</t>
  </si>
  <si>
    <t>Tanuderedja, Wibisana, Rintis &amp; Rekan</t>
  </si>
  <si>
    <t>Tanudiredja, Wibisana, Rintis, &amp; Rekan</t>
  </si>
  <si>
    <t>Tanudiredja, Wibisana, Rintis,  Rekan</t>
  </si>
  <si>
    <t>KAP Tanudiredja, Wibisana, Rintis dan Rekan</t>
  </si>
  <si>
    <t>Nama partner audit tahun sebelumnya</t>
  </si>
  <si>
    <t>Nita Skolastika Ruslim, CPA</t>
  </si>
  <si>
    <t>Nita Skolastika Ruslim</t>
  </si>
  <si>
    <t>Yanto Kamarudin, S.E., Ak., M.Ak., CPA</t>
  </si>
  <si>
    <t>Kepatuhan terhadap pemenuhan peraturan OJK Nomor: 75/POJK.04/2017 tentang Tanggung Jawab Direksi Atas Laporan Keuangan</t>
  </si>
  <si>
    <t>Kepatuhan terhadap pemenuhan independensi akuntan yang memberikan jasa audit di pasar modal sesuai dengan POJK Nomor 13/POJK.03/2017 tentang Penggunaan Jasa Akuntan Publik dalam Kegiatan Jasa Keuangan</t>
  </si>
  <si>
    <t>Kebijakan akuntansi signifikan</t>
  </si>
  <si>
    <t>Dasar penyusunan laporan keuangan konsolidasian</t>
  </si>
  <si>
    <t>Laporan keuangan konsolidasian disusun berdasarkan konsep harga perolehan, kecuali untuk aset dan liabilitas keuangan diukur pada nilai wajar melalui laba rugi (termasuk instrumen derivatif dan properti investasi), serta menggunakan dasar akrual kecuali untuk laporan arus kas konsolidasian.Laporan keuangan konsolidasian disajikan sesuai dengan PSAK No. 1, “Penyajian laporan keuangan”.Laporan arus kas konsolidasian disusun menggunakan metode langsung dengan mengelompokkan arus kas ke dalam aktivitas operasi, investasi dan pendanaan.Seluruh angka dalam laporan keuangan konsolidasian dibulatkan dan dinyatakan dalam jutaan Rupiah (“Rp”), kecuali dinyatakan lain.Kecuali dinyatakan lain, kebijakan akuntansi telah diterapkan secara konsisten dengan laporan keuangan konsolidasian untuk tahun yang berakhir 31 Desember 2021, yang telah sesuai dengan Standar Akuntansi Keuangan di Indonesia.Penyusunan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dimana asumsi dan estimasi dapat berdampak signifikan terhadap laporan keuangan konsolidasian diungkapkan di Catatan 33.</t>
  </si>
  <si>
    <t>Laporan keuangan konsolidasian disusun berdasarkan konsep harga perolehan, kecuali untuk aset dan liabilitas keuangan diukur pada nilai wajar melalui laba rugi (termasuk instrumen derivatif dan properti investasi), serta menggunakan dasar akrual kecuali untuk laporan arus kas konsolidasian.Laporan keuangan konsolidasian disajikan sesuai dengan PSAK No. 1, “Penyajian laporan keuangan”.Laporan arus kas konsolidasian disusun menggunakan metode langsung dengan mengelompokkan arus kas ke dalam aktivitas operasi, investasi dan pendanaan.Seluruh angka dalam laporan keuangan konsolidasian dibulatkan dan dinyatakan dalam jutaan Rupiah (“Rp”), kecuali dinyatakan lain.Kecuali dinyatakan lain, kebijakan akuntansi telah diterapkan secara konsisten dengan laporan keuangan konsolidasian untuk tahun yang berakhir 31 Desember 2022, yang telah sesuai dengan Standar Akuntansi Keuangan di Indonesia.Penyusunan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dimana asumsi dan estimasi dapat berdampak signifikan terhadap laporan keuangan konsolidasian diungkapkan di Catatan 31.</t>
  </si>
  <si>
    <t>Laporan keuangan konsolidasian interim disusun berdasarkan konsep harga perolehan, kecuali untuk aset dan liabilitas keuangan diukur pada nilai wajar melalui laba rugi (termasuk instrumen derivatif dan properti investasi), serta menggunakan dasar akrual kecuali untuk laporan arus kas konsolidasian interim. Laporan keuangan konsolidasian interim disajikan sesuai dengan PSAK 1, “Penyajian Laporan Keuangan”. Laporan arus kas konsolidasian interim disusun menggunakan metode langsung dengan mengelompokkan arus kas ke dalam aktivitas operasi, investasi dan pendanaan. Seluruh angka dalam laporan keuangan konsolidasian interim dibulatkan dan dinyatakan dalam jutaan Rupiah (“Rp”), kecuali dinyatakan lain. Laporan laba rugi dan penghasilan komprehensif lain konsolidasian interim, laporan perubahan ekuitas konsolidasian interim, dan laporan arus kas konsolidasian interim dalam laporan keuangan konsolidasian interim ini menyajikan transaksi untuk periode-periode enam bulan yang berakhir pada 30 Juni 2023 dan 2022. Kecuali dinyatakan lain, kebijakan akuntansi telah diterapkan secara konsisten dengan laporan keuangan konsolidasian untuk tahun yang berakhir 31 Desember 2022 dan laporan keuangan konsolidasian interim untuk periode enam bulan yang berakhir 30 Juni 2022, yang telah sesuai dengan Standar Akuntansi Keuangan di Indonesia. Penyusunan laporan keuangan konsolidasian interim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dimana asumsi dan estimasi dapat berdampak signifikan terhadap laporan keuangan konsolidasian interim diungkapkan di Catatan 32.</t>
  </si>
  <si>
    <t>Laporan keuangan konsolidasian interim disusun berdasarkan konsep harga perolehan, kecuali untuk aset dan liabilitas keuangan diukur pada nilai wajar melalui laba rugi (termasuk instrumen derivatif dan properti investasi), serta menggunakan dasar akrual kecuali untuk laporan arus kas konsolidasian interim. Laporan keuangan konsolidasian interim disajikan sesuai dengan PSAK 1, “Penyajian Laporan Keuangan”. Laporan arus kas konsolidasian interim disusun menggunakan metode langsung dengan mengelompokkan arus kas ke dalam aktivitas operasi, investasi dan pendanaan. Seluruh angka dalam laporan keuangan konsolidasian interim dibulatkan dan dinyatakan dalam jutaan Rupiah (“Rp”), kecuali dinyatakan lain. Laporan laba rugi dan penghasilan komprehensif lain konsolidasian interim, laporan perubahan ekuitas konsolidasian interim, dan laporan arus kas konsolidasian interim dalam laporan keuangan konsolidasian interim ini menyajikan transaksi untuk periode-periode enam bulan yang berakhir pada 30 September 2023 dan 2022. Kecuali dinyatakan lain, kebijakan akuntansi telah diterapkan secara konsisten dengan laporan keuangan konsolidasian untuk tahun yang berakhir 31 Desember 2022 dan laporan keuangan konsolidasian interim untuk periode enam bulan yang berakhir 30 September 2022, yang telah sesuai dengan Standar Akuntansi Keuangan di Indonesia. Penyusunan laporan keuangan konsolidasian interim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dimana asumsi dan estimasi dapat berdampak signifikan terhadap laporan keuangan konsolidasian interim diungkapkan di Catatan 32.</t>
  </si>
  <si>
    <t>Laporan keuangan konsolidasian interim disusun berdasarkan konsep harga perolehan, kecuali untuk aset dan liabilitas keuangan diukur pada nilai wajar melalui laba rugi (termasuk instrumen derivatif dan properti investasi), serta menggunakan dasar akrual kecuali untuk laporan arus kas konsolidasian interim. Laporan keuangan konsolidasian interim  disajikan sesuai dengan Pernyataan Standar Akuntansi Keuangan (). Laporan arus kas konsolidasian interim  disusun menggunakan metode langsung dengan mengelompokkan arus kas ke dalam aktivitas operasi, investasi dan pendanaan. Seluruh angka dalam laporan keuangan konsolidasian interim dibulatkan dan dinyatakan dalam jutaan Rupiah (), kecuali dinyatakan lain. 
Laporan laba rugi dan penghasilan komprehensif lain konsolidasian interim, laporan perubahan ekuitas konsolidasian interim, dan laporan arus kas konsolidasian interim dalam laporan keuangan konsolidasian interim ini menyajikan transaksi untuk periode enam bulan yang berakhir pada 30 Juni 2024 dan 2023. Kecuali dinyatakan lain, kebijakan akuntansi telah diterapkan secara konsisten dengan laporan keuangan konsolidasian untuk tahun yang berakhir 31 Desember 2023 dan laporan keuangan konsolidasian interim untuk periode enam bulan yang berakhir 30 Juni 2023, yang telah sesuai dengan Standar Akuntansi Keuangan di Indonesia.</t>
  </si>
  <si>
    <t>Laporan keuangan konsolidasian interim disusun berdasarkan konsep harga perolehan, kecuali untuk aset dan liabilitas keuangan diukur pada nilai wajar melalui laba rugi (termasuk instrumen derivatif dan properti investasi), serta menggunakan dasar akrual kecuali untuk laporan arus kas konsolidasian interim. Laporan keuangan konsolidasian interim  disajikan sesuai dengan Pernyataan Standar Akuntansi Keuangan (). Laporan arus kas konsolidasian interim  disusun menggunakan metode langsung dengan mengelompokkan arus kas ke dalam aktivitas operasi, investasi dan pendanaan. Seluruh angka dalam laporan keuangan konsolidasian interim dibulatkan dan dinyatakan dalam jutaan Rupiah (), kecuali dinyatakan lain. 
Laporan laba rugi dan penghasilan komprehensif lain konsolidasian interim, laporan perubahan ekuitas konsolidasian interim, dan laporan arus kas konsolidasian interim dalam laporan keuangan konsolidasian interim ini menyajikan transaksi untuk periode sembilan bulan yang berakhir pada 30 September 2024 dan 2023. Kecuali dinyatakan lain, kebijakan akuntansi telah diterapkan secara konsisten dengan laporan keuangan konsolidasian untuk tahun yang berakhir 31 Desember 2023 dan laporan keuangan konsolidasian interim untuk periode sembilan bulan yang berakhir 30 September 2023, yang telah sesuai dengan Standar Akuntansi Keuangan di Indonesia.</t>
  </si>
  <si>
    <t>Laporan keuangan konsolidasian disusun berdasarkan konsep harga perolehan, kecuali untuk aset dan liabilitas keuangan diukur pada nilai wajar melalui laba rugi (termasuk instrumen derivatif dan properti investasi), serta menggunakan dasar akrual kecuali untuk laporan arus kas konsolidasian.
	Laporan keuangan konsolidasian disajikan sesuai dengan Pernyataan Standar Akuntansi Keuangan di Indonesia ().
	Laporan arus kas konsolidasian  disusun menggunakan metode langsung dengan mengelompokkan arus kas ke dalam aktivitas operasi, investasi dan pendanaan.
	Seluruh angka dalam laporan keuangan konsolidasian dibulatkan dan dinyatakan dalam jutaan Rupiah (), kecuali dinyatakan lain.
	Kecuali dinyatakan lain, kebijakan akuntansi telah diterapkan secara konsisten dengan laporan keuangan konsolidasian untuk tahun yang berakhir 31 Desember 2023, yang telah sesuai dengan PSAK.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dimana asumsi dan estimasi dapat berdampak signifikan terhadap laporan keuangan konsolidasian diungkapkan di Catatan 32.</t>
  </si>
  <si>
    <t>Laporan keuangan konsolidasian disusun berdasarkan konsep harga perolehan, kecuali untuk aset dan liabilitas keuangan diukur pada nilai wajar melalui laba rugi (termasuk instrumen derivatif dan properti investasi), serta menggunakan dasar akrual kecuali untuk laporan arus kas konsolidasian._x000D_
Laporan keuangan konsolidasian disajikan sesuai dengan PSAK._x000D_
Laporan arus kas konsolidasian  disusun menggunakan metode langsung dengan mengelompokkan arus kas ke dalam aktivitas operasi, investasi dan pendanaan._x000D_
Seluruh angka dalam laporan keuangan konsolidasian dibulatkan dan dinyatakan dalam jutaan Rupiah (), kecuali dinyatakan lain._x000D_
Laporan laba rugi dan penghasilan komprehensif lain konsolidasian interim, laporan perubahan ekuitas konsolidasian interim, dan laporan arus kas konsolidasian interim dalam laporan keuangan konsolidasian interim ini menyajikan transaksi untuk periode-periode tiga bulan yang berakhir pada 31 Maret 2025 dan 2024._x000D_
Kecuali dinyatakan lain, kebijakan akuntansi telah diterapkan secara konsisten dengan laporan keuangan konsolidasian untuk tahun yang berakhir 31 Desember 2024 dan laporan keuangan konsolidasian interim untuk periode tiga bulan yang berakhir 31 Maret 2024,    yang telah sesuai dengan PSAK._x000D_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dimana asumsi dan estimasi dapat berdampak signifikan terhadap laporan keuangan konsolidasian diungkapkan di Catatan 32.</t>
  </si>
  <si>
    <t>Prinsip-prinsip konsolidasi</t>
  </si>
  <si>
    <t>(1) Entitas anak Laporan keuangan konsolidasian   meliputi laporan keuangan Perseroan dan entitas anak. Entitas anak adalah seluruh entitas (termasuk entitas terstruktur)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tersebut.Entitas anak dikonsolidasikan secara penuh sejak tanggal dimana pengendalian dialihkan kepada Perseroan. Entitas anak tidak dikonsolidasikan lagi sejak tanggal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dan liabilitas yang dihasilkan dari imbalan kontinjensi. Aset teridentifikasi yang diperoleh dan liabilitas serta liabilitas kontinjensi yang diambil alih dalam suatu kombinasi bisnis diukur pada awalnya sebesar nilai wajar pada tanggal akuisisi.Untuk setiap kombinasi bisnis, Grup mengakui kepentingan nonpengendali pada pihak yang diakuisisi baik sebesar nilai wajar atau sebesar bagian proporsional kepentingan nonpengendali atas aset bersih pihak yang diakuisisi. Kepentingan nonpengendali disajikan di ekuitas dalam laporan posisi keuangan konsolidasian, terpisah dari ekuitas pemilik entitas induk.Biaya yang terkait dengan akuisisi dibebankan pada saat terjadinya.Jika kombinasi bisnis diperoleh secara bertahap, nilai wajar pada tanggal akuisisi dari kepentingan ekuitas yang sebelumnya dimiliki oleh pihak pengakuisisi pada pihak yang diakuisisi diukur kembali ke nilai wajar tanggal akuisisi melalui laba rugi. Pihak pengakuisisi mungkin telah mengakui perubahan nilai wajar atas kepentingan ekuitasnya dalam penghasilan komprehensif lain. Jika demikian, jumlah yang telah diakui dalam penghasilan komprehensif lain diakui dengan dasar yang sama sebagaimana dipersyaratkan jika pihak pengakuisisi telah melepas secara langsung kepentingan ekuitas yang dimiliki sebelumnya.Imbalan kontinjensi yang masih harus dialihkan oleh Grup diakui sebesar nilai wajar pada tanggal akuisisi. Perubahan selanjutnya atas nilai wajar imbalan kontinjensi yang diakui sebagai aset atau liabilitas dicatat dalam laba rugi. Imbalan kontinjensi yang diklasifikasikan sebagai ekuitas tidak diukur kembali dan penyelesaian selanjutnya diperhitungkan dalam ekuitas.Selisih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Jika jumlah imbalan yang dialihkan, kepentingan nonpengendali yang diakui, dan kepentingan yang sebelumnya dimiliki pengakuisisi lebih rendah dari nilai wajar aset bersih entitas anak yang diakuisisi dalam kasus pembelian dengan diskon, selisihnya diakui dalam laba rugi.Transaksi dengan kepentingan nonpengendali yang tidak mengakibatkan hilangnya pengendalian merupakan transaksi ekuitas. Perubahan dalam kepemilikan menghasilkan penyesuaian antara nilai tercatat dari kepentingan pengendali dan nonpengendali untuk mencerminkan kepentingan relatifnya di anak perusahaan. Selisih antara nilai wajar imbalan yang dibayar dan bagian yang diakuisisi atas nilai tercatat aset bersih entitas anak dicatat pada ekuitas. Keuntungan atau kerugian pelepasan kepentingan nonpengendali juga dicatat pada ekuitas.Transaksi, saldo dan keuntungan entitas Grup yang belum direalisasi telah dieliminasi. Kerugian yang belum direalisasi juga dieliminasi. Apabila diperlukan, jumlah yang dilaporkan oleh anak perusahaan telah disesuaikan agar sesuai dengan kebijakan akuntansi Grup.(2) Pelepasan entitas anak Ketika Grup tidak lagi memiliki pengendalian, kepentingan yang masih tersisa atas entitas diukur kembali berdasarkan nilai wajarnya pada tanggal disaat pengendalian hilang, dan perubahan nilai tercatat diakui dalam laba rugi. Nilai tercatat awal adalah sebesar nilai wajar untuk kepentingan pengukuran kembali kepentingan yang tersisa sebagai entitas asosiasi, ventura bersama atau aset keuangan. Di samping itu, jumlah yang sebelumnya diakui pada penghasilan komprehensif lain sehubungan dengan entitas tersebut dicatat seolah-olah Grup telah melepas aset atau liabilitas terkait. Jumlah yang sebelumnya diakui pada penghasilan komprehensif lain direklasifikasi ke laba rugi.</t>
  </si>
  <si>
    <t>(1) Entitas anak 
Laporan keuangan konsolidasian interim meliputi laporan keuangan interim Perseroan dan entitas anak. Entitas anak adalah seluruh entitas (termasuk entitas terstruktur)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Perseroan. Entitas anak tidak dikonsolidasikan lagi sejak tanggal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dan liabilitas yang dihasilkan dari imbalan kontinjensi. Aset teridentifikasi yang diperoleh dan liabilitas serta liabilitas kontinjensi yang diambil alih dalam suatu kombinasi bisnis diukur pada awalnya sebesar nilai wajar pada tanggal akuisisi. Untuk setiap kombinasi bisnis, Grup mengakui kepentingan nonpengendali pada pihak yang diakuisisi baik sebesar nilai wajar atau sebesar bagian proporsional kepentingan nonpengendali atas aset bersih pihak yang diakuisisi. Kepentingan nonpengendali disajikan di ekuitas dalam laporan posisi keuangan konsolidasian interim, terpisah dari ekuitas pemilik entitas induk. Biaya yang terkait dengan akuisisi dibebankan pada saat terjadinya. Jika kombinasi bisnis diperoleh secara bertahap, nilai wajar pada tanggal akuisisi dari kepentingan ekuitas yang sebelumnya dimiliki oleh pihak pengakuisisi pada pihak yang diakuisisi diukur kembali ke nilai wajar tanggal akuisisi melalui laba rugi. Pihak pengakuisisi mungkin telah mengakui perubahan nilai wajar atas kepentingan ekuitasnya dalam penghasilan komprehensif lain. Jika demikian, jumlah yang telah diakui dalam penghasilan komprehensif lain diakui dengan dasar yang sama sebagaimana dipersyaratkan jika pihak pengakuisisi telah melepas secara langsung kepentingan ekuitas yang dimiliki sebelumnya. Imbalan kontinjensi yang masih harus dialihkan oleh Grup diakui sebesar nilai wajar pada tanggal akuisisi. Perubahan selanjutnya atas nilai wajar imbalan kontinjensi yang diakui sebagai aset atau liabilitas dicatat dalam laba rugi. Imbalan kontinjensi yang diklasifikasikan sebagai ekuitas tidak diukur kembali dan penyelesaian selanjutnya diperhitungkan dalam ekuitas.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Jika jumlah imbalan yang dialihkan, kepentingan nonpengendali yang diakui, dan kepentingan yang sebelumnya dimiliki pengakuisisi lebih rendah dari nilai wajar aset bersih entitas anak yang diakuisisi dalam kasus pembelian dengan diskon, selisihnya diakui dalam laba rugi. Transaksi dengan kepentingan nonpengendali yang tidak mengakibatkan hilangnya pengendalian merupakan transaksi ekuitas. Perubahan dalam kepemilikan menghasilkan penyesuaian antara nilai tercatat dari kepentingan pengendali dan nonpengendali untuk mencerminkan kepentingan relatifnya di anak perusahaan. Selisih antara nilai wajar imbalan yang dibayar dan bagian yang diakuisisi atas nilai tercatat aset bersih entitas anak dicatat pada ekuitas. Keuntungan atau kerugian pelepasan kepentingan nonpengendali juga dicatat pada ekuitas. Transaksi, saldo dan keuntungan entitas Grup yang belum direalisasi telah dieliminasi. Kerugian yang belum direalisasi juga dieliminasi. Apabila diperlukan, jumlah yang dilaporkan oleh anak perusahaan telah disesuaikan agar sesuai dengan kebijakan akuntansi Grup.
(2) Pelepasan entitas anak 
Ketika Grup tidak lagi memiliki pengendalian, kepentingan yang masih tersisa atas entitas diukur kembali berdasarkan nilai wajarnya pada tanggal disaat pengendalian hilang, dan perubahan nilai tercatat diakui dalam laba rugi. Nilai tercatat awal adalah sebesar nilai wajar untuk kepentingan pengukuran kembali kepentingan yang tersisa sebagai entitas asosiasi, ventura bersama atau aset keuangan. Di samping itu, jumlah yang sebelumnya diakui pada penghasilan komprehensif lain sehubungan dengan entitas tersebut dicatat seolah-olah Grup telah melepas aset atau liabilitas terkait. Jumlah yang sebelumnya diakui pada penghasilan komprehensif lain direklasifikasi ke laba rugi.</t>
  </si>
  <si>
    <t>(1)	Entitas anak 
Laporan keuangan interim konsolidasian meliputi laporan keuangan Perseroan dan entitas anak. Entitas anak adalah seluruh entitas (termasuk entitas terstruktur)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Perseroan. Entitas anak tidak dikonsolidasikan lagi sejak tanggal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dan liabilitas yang dihasilkan dari imbalan kontinjensi. Aset teridentifikasi yang diperoleh dan liabilitas serta liabilitas kontinjensi yang diambil alih dalam suatu kombinasi bisnis diukur pada awalnya sebesar nilai wajar pada tanggal akuisisi. Untuk setiap kombinasi bisnis, Grup mengakui kepentingan nonpengendali pada pihak yang diakuisisi baik sebesar nilai wajar atau sebesar bagian proporsional kepentingan nonpengendali atas aset bersih pihak yang diakuisisi. Kepentingan nonpengendali disajikan di ekuitas dalam laporan posisi keuangan interim konsolidasian, terpisah dari ekuitas pemilik entitas induk. Biaya yang terkait dengan akuisisi dibebankan pada saat terjadinya. Jika kombinasi bisnis diperoleh secara bertahap, nilai wajar pada tanggal akuisisi dari kepentingan ekuitas yang sebelumnya dimiliki oleh pihak pengakuisisi pada pihak yang diakuisisi diukur kembali ke nilai wajar tanggal akuisisi melalui laba rugi. Pihak pengakuisisi mungkin telah mengakui perubahan nilai wajar atas kepentingan ekuitasnya dalam penghasilan komprehensif lain. Jika demikian, jumlah yang telah diakui dalam penghasilan komprehensif lain diakui dengan dasar yang sama sebagaimana dipersyaratkan jika pihak pengakuisisi telah melepas secara langsung kepentingan ekuitas yang dimiliki sebelumnya. Imbalan kontinjensi yang masih harus dialihkan oleh Grup diakui sebesar nilai wajar pada tanggal akuisisi. Perubahan selanjutnya atas nilai wajar imbalan kontinjensi yang diakui sebagai aset atau liabilitas dicatat dalam laba rugi. Imbalan kontinjensi yang diklasifikasikan sebagai ekuitas tidak diukur kembali dan penyelesaian selanjutnya diperhitungkan dalam ekuitas.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Jika jumlah imbalan yang dialihkan, kepentingan nonpengendali yang diakui, dan kepentingan yang sebelumnya dimiliki pengakuisisi lebih rendah dari nilai wajar aset bersih entitas anak yang diakuisisi dalam kasus pembelian dengan diskon, selisihnya diakui dalam laba rugi. Transaksi dengan kepentingan nonpengendali yang tidak mengakibatkan hilangnya pengendalian merupakan transaksi ekuitas. Perubahan dalam kepemilikan menghasilkan penyesuaian antara nilai tercatat dari kepentingan pengendali dan nonpengendali untuk mencerminkan kepentingan relatifnya di anak perusahaan. Selisih antara nilai wajar imbalan yang dibayar dan bagian yang diakuisisi atas nilai tercatat aset bersih entitas anak dicatat pada ekuitas. Keuntungan atau kerugian pelepasan kepentingan nonpengendali juga dicatat pada ekuitas. Transaksi, saldo dan keuntungan entitas Grup yang belum direalisasi telah dieliminasi. Kerugian yang belum direalisasi juga dieliminasi. Apabila diperlukan, jumlah yang dilaporkan oleh anak perusahaan telah disesuaikan agar sesuai dengan kebijakan akuntansi Grup.
(2) Pelepasan entitas anak 
Ketika Grup tidak lagi memiliki pengendalian, kepentingan yang masih tersisa atas entitas diukur kembali berdasarkan nilai wajarnya pada tanggal disaat pengendalian hilang, dan perubahan nilai tercatat diakui dalam laba rugi. Nilai tercatat awal adalah sebesar nilai wajar untuk kepentingan pengukuran kembali kepentingan yang tersisa sebagai entitas asosiasi, ventura bersama atau aset keuangan. Di samping itu, jumlah yang sebelumnya diakui pada penghasilan komprehensif lain sehubungan dengan entitas tersebut dicatat seolah-olah Grup telah melepas aset atau liabilitas terkait. Jumlah yang sebelumnya diakui pada penghasilan komprehensif lain direklasifikasi ke laba rugi.</t>
  </si>
  <si>
    <t>(1) Entitas anak
Laporan keuangan konsolidasian meliputi laporan keuangan Perseroan dan entitas anak. 
Entitas anak adalah seluruh entitas (termasuk entitas terstruktur)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Perseroan. Entitas anak tidak dikonsolidasikan lagi sejak tanggal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dan liabilitas yang dihasilkan dari imbalan kontinjensi. Aset teridentifikasi yang diperoleh dan liabilitas serta liabilitas kontinjensi yang diambil alih dalam suatu kombinasi bisnis diukur pada awalnya sebesar nilai wajar pada tanggal akuisisi.
Untuk setiap kombinasi bisnis, Grup mengakui kepentingan nonpengendali pada pihak yang diakuisisi baik sebesar nilai wajar atau sebesar bagian proporsional kepentingan nonpengendali atas aset bersih pihak yang diakuisisi. Kepentingan nonpengendali disajikan di ekuitas dalam laporan posisi keuangan konsolidasian, terpisah dari ekuitas pemilik entitas induk.
Biaya yang terkait dengan akuisisi dibebankan pada saat terjadinya.
Jika kombinasi bisnis diperoleh secara bertahap, nilai wajar pada tanggal akuisisi dari kepentingan ekuitas yang sebelumnya dimiliki oleh pihak pengakuisisi pada pihak yang diakuisisi diukur kembali ke nilai wajar tanggal akuisisi melalui laba rugi. Pihak pengakuisisi mungkin telah mengakui perubahan nilai wajar atas kepentingan ekuitasnya dalam penghasilan komprehensif lain. Jika demikian, jumlah yang telah diakui dalam penghasilan komprehensif lain diakui dengan dasar yang sama sebagaimana dipersyaratkan jika pihak pengakuisisi telah melepas secara langsung kepentingan ekuitas yang dimiliki sebelumnya.
Imbalan kontinjensi yang masih harus dialihkan oleh Grup diakui sebesar nilai wajar pada tanggal akuisisi. Perubahan selanjutnya atas nilai wajar imbalan kontinjensi yang diakui sebagai aset atau liabilitas dicatat dalam laba rugi. Imbalan kontinjensi yang diklasifikasikan sebagai ekuitas tidak diukur kembali dan penyelesaian selanjutnya diperhitungkan dalam ekuitas.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Jika jumlah imbalan yang dialihkan, kepentingan nonpengendali yang diakui, dan kepentingan yang sebelumnya dimiliki pengakuisisi lebih rendah dari nilai wajar aset bersih entitas anak yang diakuisisi dalam kasus pembelian dengan diskon, selisihnya diakui dalam laba rugi.
Jika akuntansi awal untuk kombinasi bisnis
belum selesai pada akhir periode pelaporan
saat kombinasi terjadi, Grup melaporkan jumlah sementara untuk pos-pos yang proses akuntansinya belum selesai dalam laporan keuangannya. Selama periode pengukuran, Grup menyesuaikan, aset atau liabilitas tambahan yang diakui, untuk mencerminkan informasi baru yang diperoleh tentang fakta dan keadaan yang ada pada tanggal akuisisi dan, jika diketahui, akan berdampak pada jumlah yang diakui pada tanggal tersebut. Periode pengukuran tidak boleh melebihi satu tahun dari tanggal akuisisi.
Transaksi dengan kepentingan nonpengendali yang tidak mengakibatkan hilangnya pengendalian merupakan transaksi ekuitas. Perubahan dalam kepemilikan menghasilkan penyesuaian antara nilai tercatat dari kepentingan pengendali dan nonpengendali untuk mencerminkan kepentingan relatifnya di anak perusahaan. Selisih antara nilai wajar imbalan yang dibayar dan bagian yang diakuisisi atas nilai tercatat aset bersih entitas anak dicatat pada ekuitas. Keuntungan atau kerugian pelepasan kepentingan nonpengendali juga dicatat pada ekuitas.
Transaksi, saldo dan keuntungan entitas Grup yang belum direalisasi telah dieliminasi. Kerugian yang belum direalisasi juga dieliminasi. Apabila diperlukan, jumlah yang dilaporkan oleh anak perusahaan telah disesuaikan agar sesuai dengan kebijakan akuntansi Grup.
(2) Pelepasan entitas anak
Ketika Grup tidak lagi memiliki pengendalian, kepentingan yang masih tersisa atas entitas diukur kembali berdasarkan nilai wajarnya pada tanggal disaat pengendalian hilang, dan perubahan nilai tercatat diakui dalam laba rugi. Nilai tercatat awal adalah sebesar nilai wajar untuk kepentingan pengukuran kembali kepentingan yang tersisa sebagai entitas asosiasi, ventura bersama atau aset keuangan. Di samping itu, jumlah yang sebelumnya diakui pada penghasilan komprehensif lain sehubungan dengan entitas tersebut dicatat seolah-olah Grup telah melepas aset atau liabilitas terkait. Jumlah yang sebelumnya diakui pada penghasilan komprehensif lain direklasifikasi ke laba rugi.</t>
  </si>
  <si>
    <t>(1) Entitas anak_x000D_
Laporan keuangan konsolidasian meliputi laporan keuangan Perseroan dan entitas anak. _x000D_
Entitas anak adalah seluruh entitas (termasuk entitas terstruktur)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tersebut._x000D_
Entitas anak dikonsolidasikan secara penuh sejak tanggal dimana pengendalian dialihkan kepada Perseroan. Entitas anak tidak dikonsolidasikan lagi sejak tanggal kehilangan pengendalian._x000D_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dan liabilitas yang dihasilkan dari imbalan kontinjensi. Aset teridentifikasi yang diperoleh dan liabilitas serta liabilitas kontinjensi yang diambil alih dalam suatu kombinasi bisnis diukur pada awalnya sebesar nilai wajar pada tanggal akuisisi._x000D_
Untuk setiap kombinasi bisnis, Grup mengakui kepentingan nonpengendali pada pihak yang diakuisisi baik sebesar nilai wajar atau sebesar bagian proporsional kepentingan nonpengendali atas aset bersih pihak yang diakuisisi. Kepentingan nonpengendali disajikan di ekuitas dalam laporan posisi keuangan konsolidasian, terpisah dari ekuitas pemilik entitas induk._x000D_
Biaya yang terkait dengan akuisisi dibebankan pada saat terjadinya._x000D_
Jika kombinasi bisnis diperoleh secara bertahap, nilai wajar pada tanggal akuisisi dari kepentingan ekuitas yang sebelumnya dimiliki oleh pihak pengakuisisi pada pihak yang diakuisisi diukur kembali ke nilai wajar tanggal akuisisi melalui laba rugi. Pihak pengakuisisi mungkin telah mengakui perubahan nilai wajar atas kepentingan ekuitasnya dalam penghasilan komprehensif lain. Jika demikian, jumlah yang telah diakui dalam penghasilan komprehensif lain diakui dengan dasar yang sama sebagaimana dipersyaratkan jika pihak pengakuisisi telah melepas secara langsung kepentingan ekuitas yang dimiliki sebelumnya._x000D_
Imbalan kontinjensi yang masih harus dialihkan oleh Grup diakui sebesar nilai wajar pada tanggal akuisisi. Perubahan selanjutnya atas nilai wajar imbalan kontinjensi yang diakui sebagai aset atau liabilitas dicatat dalam laba rugi. Imbalan kontinjensi yang diklasifikasikan sebagai ekuitas tidak diukur kembali dan penyelesaian selanjutnya diperhitungkan dalam ekuitas._x000D_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Jika jumlah imbalan yang dialihkan, kepentingan nonpengendali yang diakui, dan kepentingan yang sebelumnya dimiliki pengakuisisi lebih rendah dari nilai wajar aset bersih entitas anak yang diakuisisi dalam kasus pembelian dengan diskon, selisihnya diakui dalam laba rugi._x000D_
Jika akuntansi awal untuk kombinasi bisnis_x000D_
belum selesai pada akhir periode pelaporan_x000D_
saat kombinasi terjadi, Grup melaporkan jumlah sementara untuk pos-pos yang proses akuntansinya belum selesai dalam laporan keuangannya. Selama periode pengukuran, Grup menyesuaikan, aset atau liabilitas tambahan yang diakui, untuk mencerminkan informasi baru yang diperoleh tentang fakta dan keadaan yang ada pada tanggal akuisisi dan, jika diketahui, akan berdampak pada jumlah yang diakui pada tanggal tersebut. Periode pengukuran tidak boleh melebihi satu tahun dari tanggal akuisisi._x000D_
Transaksi dengan kepentingan nonpengendali yang tidak mengakibatkan hilangnya pengendalian merupakan transaksi ekuitas. Perubahan dalam kepemilikan menghasilkan penyesuaian antara nilai tercatat dari kepentingan pengendali dan nonpengendali untuk mencerminkan kepentingan relatifnya di anak perusahaan. Selisih antara nilai wajar imbalan yang dibayar dan bagian yang diakuisisi atas nilai tercatat aset bersih entitas anak dicatat pada ekuitas. Keuntungan atau kerugian pelepasan kepentingan nonpengendali juga dicatat pada ekuitas._x000D_
Transaksi, saldo dan keuntungan entitas Grup yang belum direalisasi telah dieliminasi. Kerugian yang belum direalisasi juga dieliminasi. Apabila diperlukan, jumlah yang dilaporkan oleh anak perusahaan telah disesuaikan agar sesuai dengan kebijakan akuntansi Grup._x000D_
(2) Pelepasan entitas anak_x000D_
Ketika Grup tidak lagi memiliki pengendalian, kepentingan yang masih tersisa atas entitas diukur kembali berdasarkan nilai wajarnya pada tanggal disaat pengendalian hilang, dan perubahan nilai tercatat diakui dalam laba rugi. Nilai tercatat awal adalah sebesar nilai wajar untuk kepentingan pengukuran kembali kepentingan yang tersisa sebagai entitas asosiasi, ventura bersama atau aset keuangan. Di samping itu, jumlah yang sebelumnya diakui pada penghasilan komprehensif lain sehubungan dengan entitas tersebut dicatat seolah-olah Grup telah melepas aset atau liabilitas terkait. Jumlah yang sebelumnya diakui pada penghasilan komprehensif lain direklasifikasi ke laba rugi.</t>
  </si>
  <si>
    <t>Kas dan setara kas</t>
  </si>
  <si>
    <t>Kas dan setara kas terdiri dari kas, simpanan yang sewaktu-waktu bisa dicairkan, kas pada bank dan investasi likuid jangka pendek lain-lain dengan jangka waktu jatuh tempo tiga bulan atau kurang yang tidak digunakan sebagai jaminan atau tidak dibatasi penggunaannya.Kas dan deposito berjangka yang dibatasi penggunaannya diklasifikasikan dan disajikan dalam laporan posisi keuangan konsolidasian sebagai aset tidak lancar yaitu “kas dan deposito berjangka yang dibatasi penggunaannya”.</t>
  </si>
  <si>
    <t>Kas dan setara kas terdiri dari kas, simpanan yang sewaktu-waktu bisa dicairkan, kas pada bank dan investasi likuid jangka pendek lain-lain dengan jangka waktu jatuh tempo tiga bulan atau kurang yang tidak digunakan sebagai jaminan atau tidak dibatasi penggunaannya. Kas dan deposito berjangka yang dibatasi penggunaannya diklasifikasikan dan disajikan dalam laporan posisi keuangan konsolidasian interim sebagai aset tidak lancar yaitu “kas dan deposito berjangka yang dibatasi penggunaannya”.</t>
  </si>
  <si>
    <t>Kas dan setara kas terdiri dari kas, simpanan yang sewaktu-waktu bisa dicairkan, kas pada bank dan investasi likuid jangka pendek lain-lain dengan jangka waktu jatuh tempo tiga bulan atau kurang yang tidak digunakan sebagai jaminan atau tidak dibatasi penggunaannya.
Kas pada bank dan deposito berjangka yang dibatasi penggunaannya diklasifikasikan dan disajikan dalam laporan posisi keuangan konsolidasian interim sebagai aset lancar dan tidak lancar yaitu “kas pada bank dan deposito berjangka yang dibatasi penggunaannya”.</t>
  </si>
  <si>
    <t>Kas dan setara kas terdiri dari kas, simpanan yang sewaktu-waktu bisa dicairkan, kas pada bank dan investasi likuid jangka pendek lain-lain dengan jangka waktu jatuh tempo tiga bulan atau kurang yang tidak digunakan sebagai jaminan atau tidak dibatasi penggunaannya. Kas dan deposito berjangka yang dibatasi penggunaannya diklasifikasikan dan disajikan dalam laporan posisi keuangan interim konsolidasian sebagai aset tidak lancar yaitu  dan deposito berjangka yang dibatasi penggunaannya.</t>
  </si>
  <si>
    <t>Kas dan setara kas terdiri dari kas, simpanan yang sewaktu-waktu bisa dicairkan, kas pada bank dan investasi likuid jangka pendek lain-lain dengan jangka waktu jatuh tempo tiga bulan atau kurang yang tidak digunakan sebagai jaminan atau tidak dibatasi penggunaannya.
Kas dan deposito berjangka yang dibatasi penggunaannya diklasifikasikan dan disajikan dalam laporan posisi keuangan konsolidasian sebagai aset tidak lancar yaitu  dan deposito berjangka yang dibatasi penggunaannya.</t>
  </si>
  <si>
    <t>Kas dan setara kas terdiri dari kas, simpanan yang sewaktu-waktu bisa dicairkan, kas pada bank dan investasi likuid jangka pendek lain-lain dengan jangka waktu jatuh tempo tiga bulan atau kurang yang tidak digunakan sebagai jaminan atau tidak dibatasi penggunaannya._x000D_
Kas dan deposito berjangka yang dibatasi penggunaannya diklasifikasikan dan disajikan dalam laporan posisi keuangan konsolidasian sebagai aset tidak lancar yaitu  dan deposito berjangka yang dibatasi penggunaannya.</t>
  </si>
  <si>
    <t>Piutang usaha dan piutang lain-lain</t>
  </si>
  <si>
    <t>Piutang usaha adalah jumlah yang terutang dari pelanggan untuk pengakuan pendapatan pada penjualan barang dan jasa dalam kegiatan usaha biasa.Piutang non-usaha adalah piutang dari transaksi selain penjualan barang dan jasa. Jika piutang diperkirakan dapat ditagih dalam waktu satu tahun atau kurang, piutang diklasifikasikan sebagai aset lancar. Jika tidak, piutang disajikan sebagai aset tidak lancar. Piutang usaha dan piutang non-usaha pada awalnya diakui sebesar nilai wajar dan selanjutnya diukur pada biaya perolehan diamortisasi dengan menggunakan metode bunga efektif, kecuali efek diskontonya tidak material, maka dinyatakan pada biaya, setelah dikurangi provisi atas penurunan nilai piutang.Piutang non-usaha dari pihak berelasi pada awalnya disajikan sebagai aset tidak lancar kecuali jika ada alasan tertentu untuk disajikan sebagai aset lancar pada laporan posisi keuangan konsolidasian.Penyisihan piutang ragu-ragu diukur berdasarkan kerugian kredit ekspektasian dengan melakukan review atas kolektibilitas saldo secara individual atau kolektif sepanjang umur piutang usaha menggunakan pendekatan yang disederhanakan dengan mempertimbangkan informasi yang bersifat forward-looking yang dilakukan setiap akhir periode pelaporan. Piutang ragu-ragu dihapus pada saat piutang tersebut tidak akan tertagih.Jumlah kerugian penurunan nilai diakui pada laba rugi dan disajikan dalam “beban penjualan”. Ketika piutang usaha dan piutang non-usaha, yang rugi penurunan nilainya telah diakui, tidak dapat ditagih pada periode selanjutnya, maka piutang tersebut dihapusbukukan dengan mengurangi akun penyisihan. Jumlah yang selanjutnya dapat ditagih kembali atas piutang yang sebelumnya telah dihapusbukukan, dikreditkan terhadap “beban penjualan” pada laba rugi.</t>
  </si>
  <si>
    <t>Piutang usaha adalah jumlah yang terutang dari pelanggan untuk pengakuan pendapatan pada penjualan barang dan jasa dalam kegiatan usaha biasa. Piutang non-usaha adalah piutang dari transaksi selain penjualan barang dan jasa. Jika piutang diperkirakan dapat ditagih dalam waktu satu tahun atau kurang, piutang diklasifikasikan sebagai aset lancar. Jika tidak, piutang disajikan sebagai aset tidak lancar. Piutang usaha dan piutang non-usaha pada awalnya diakui sebesar nilai wajar dan selanjutnya diukur pada biaya perolehan diamortisasi dengan menggunakan metode bunga efektif, kecuali efek diskontonya tidak material, maka dinyatakan pada biaya, setelah dikurangi provisi atas penurunan nilai piutang. Piutang non-usaha dari pihak berelasi pada awalnya disajikan sebagai aset tidak lancar kecuali jika ada alasan tertentu untuk disajikan sebagai aset lancar pada laporan posisi keuangan konsolidasian interim. Penyisihan piutang ragu-ragu diukur berdasarkan kerugian kredit ekspektasian dengan melakukan review atas kolektibilitas saldo secara individual atau kolektif sepanjang umur piutang usaha menggunakan pendekatan yang disederhanakan dengan mempertimbangkan informasi yang bersifat forward-looking yang dilakukan setiap akhir periode pelaporan. Piutang ragu-ragu dihapus pada saat piutang tersebut tidak akan tertagih. Jumlah kerugian penurunan nilai diakui pada laba rugi dan disajikan dalam “beban penjualan”. Ketika piutang usaha dan piutang non-usaha, yang rugi penurunan nilainya telah diakui, tidak dapat ditagih pada periode selanjutnya, maka piutang tersebut dihapusbukukan dengan mengurangi akun penyisihan. Jumlah yang selanjutnya dapat ditagih kembali atas piutang yang sebelumnya telah dihapusbukukan, dikreditkan terhadap “beban penjualan” pada laba rugi.</t>
  </si>
  <si>
    <t>Piutang usaha adalah jumlah yang terutang dari pelanggan untuk pengakuan pendapatan pada penjualan barang dan jasa dalam kegiatan usaha biasa. Piutang non-usaha adalah piutang dari transaksi selain penjualan barang dan jasa. Jika piutang diperkirakan dapat ditagih dalam waktu satu tahun atau kurang, piutang diklasifikasikan sebagai aset lancar. Jika tidak, piutang disajikan sebagai aset tidak lancar. Piutang usaha dan piutang non-usaha pada awalnya diakui sebesar nilai wajar dan selanjutnya diukur pada biaya perolehan diamortisasi dengan menggunakan metode bunga efektif, kecuali efek diskontonya tidak material, maka dinyatakan pada biaya perolehan, setelah dikurangi provisi atas penurunan nilai piutang. Piutang non-usaha dari pihak berelasi pada awalnya disajikan sebagai aset tidak lancar kecuali jika ada alasan tertentu untuk disajikan sebagai aset lancar pada laporan posisi keuangan interim konsolidasian. Penyisihan piutang ragu-ragu diukur berdasarkan kerugian kredit ekspektasian dengan melakukan review atas kolektibilitas saldo secara individual atau kolektif sepanjang umur piutang usaha menggunakan pendekatan yang disederhanakan dengan mempertimbangkan informasi yang bersifat forward-looking yang dilakukan setiap akhir periode pelaporan. Piutang ragu-ragu dihapus-bukukan pada saat piutang tersebut tidak akan tertagih. Jumlah kerugian penurunan nilai diakui pada laba rugi dan disajikan dalam  penjualan. Ketika piutang usaha dan piutang non-usaha, yang rugi penurunan nilainya telah diakui, tidak dapat ditagih pada periode selanjutnya, maka piutang tersebut dihapusbukukan dengan mengurangi akun penyisihan. Jumlah yang selanjutnya dapat ditagih kembali atas piutang yang sebelumnya telah dihapusbukukan, dikreditkan terhadap  penjualan pada laba rugi.</t>
  </si>
  <si>
    <t>Piutang usaha adalah jumlah yang terutang dari pelanggan untuk pengakuan pendapatan pada penjualan barang dan jasa dalam kegiatan usaha biasa. Piutang non-usaha adalah piutang dari transaksi selain penjualan barang dan jasa. Jika piutang diperkirakan dapat ditagih dalam waktu satu tahun atau kurang, piutang diklasifikasikan sebagai aset lancar. Jika tidak, piutang disajikan sebagai aset tidak lancar. Piutang non-usaha dari pihak berelasi pada awalnya disajikan sebagai aset tidak lancar kecuali jika ada alasan tertentu untuk disajikan sebagai aset lancar pada laporan posisi keuangan konsolidasian.
	Piutang usaha dan piutang non-usaha pada awalnya diakui sebesar nilai wajar dan selanjutnya diukur pada biaya perolehan diamortisasi dengan menggunakan metode bunga efektif, kecuali efek diskontonya tidak material, maka dinyatakan pada biaya perolehan, setelah dikurangi provisi atas penurunan nilai piutang.
Penyisihan piutang ragu-ragu diukur berdasarkan kerugian kredit ekspektasian dengan melakukan review atas kolektibilitas saldo secara individual atau kolektif sepanjang umur piutang usaha menggunakan pendekatan yang disederhanakan dengan mempertimbangkan informasi yang bersifat forward-looking yang dilakukan setiap akhir periode pelaporan. Piutang ragu-ragu dihapus-bukukan pada saat piutang tersebut tidak akan tertagih.
Jumlah kerugian penurunan nilai diakui pada laba rugi dan disajikan dalam  penjualan. Ketika piutang usaha dan piutang non-usaha, yang rugi penurunan nilainya telah diakui, tidak dapat ditagih pada periode selanjutnya, maka piutang tersebut dihapusbukukan dengan mengurangi akun penyisihan. Jumlah yang selanjutnya dapat ditagih kembali atas piutang yang sebelumnya telah dihapusbukukan, dikreditkan terhadap  penjualan pada laba rugi.</t>
  </si>
  <si>
    <t>Piutang usaha adalah jumlah yang terutang dari pelanggan untuk pengakuan pendapatan pada penjualan barang dan jasa dalam kegiatan usaha biasa. Piutang non-usaha adalah piutang dari transaksi selain penjualan barang dan jasa. Jika piutang diperkirakan dapat ditagih dalam waktu satu tahun atau kurang, piutang diklasifikasikan sebagai aset lancar. Jika tidak, piutang disajikan sebagai aset tidak lancar. Piutang non-usaha dari pihak berelasi pada awalnya disajikan sebagai aset tidak lancar kecuali jika ada alasan tertentu untuk disajikan sebagai aset lancar pada laporan posisi keuangan konsolidasian._x000D_
Piutang usaha dan piutang non-usaha pada awalnya diakui sebesar nilai wajar dan selanjutnya diukur pada biaya perolehan diamortisasi dengan menggunakan metode bunga efektif, kecuali efek diskontonya tidak material, maka dinyatakan pada biaya perolehan, setelah dikurangi provisi atas penurunan nilai piutang._x000D_
Penyisihan piutang ragu-ragu diukur berdasarkan kerugian kredit ekspektasian dengan melakukan review atas kolektibilitas saldo secara individual atau kolektif sepanjang umur piutang usaha menggunakan pendekatan yang disederhanakan dengan mempertimbangkan informasi yang bersifat forward-looking yang dilakukan setiap akhir periode pelaporan. Piutang ragu-ragu dihapus-bukukan pada saat piutang tersebut tidak akan tertagih._x000D_
Jumlah kerugian penurunan nilai diakui pada laba rugi dan disajikan dalam  penjualan. Ketika piutang usaha dan piutang non-usaha, yang rugi penurunan nilainya telah diakui, tidak dapat ditagih pada periode selanjutnya, maka piutang tersebut dihapusbukukan dengan mengurangi akun penyisihan. Jumlah yang selanjutnya dapat ditagih kembali atas piutang yang sebelumnya telah dihapusbukukan, dikreditkan terhadap  penjualan pada laba rugi.</t>
  </si>
  <si>
    <t>Persediaan</t>
  </si>
  <si>
    <t>Persediaan dinyatakan pada nilai terendah antara harga perolehan dengan nilai realisasi bersih. Harga perolehan pada umumnya ditentukan berdasarkan metode identifikasi khusus untuk unit alat berat dan barang dalam proses, serta metode rata-rata untuk persediaan suku cadang, bahan baku dan bahan pembantu. Harga perolehan barang jadi dan barang dalam proses terdiri dari biaya bahan baku, tenaga kerja serta alokasi biaya tidak langsung yang dapat dialokasikan secara langsung baik yang bersifat tetap maupun variabel. Harga perolehan persediaan batubara dinyatakan berdasarkan metode rata-rata tertimbang dan mencakup alokasi komponen biaya subkontraktor dan biaya tidak langsung yang berkaitan dengan kegiatan penambangan.Bijih emas merupakan bijih yang telah diekstrasi dan menunggu proses lebih lanjut. Jika ada ketidakpastian yang signifikan mengenai kapan bijih akan diproses maka dibebankan saat terjadi. Jika pemrosesan bijih di masa mendatang dapat diprediksi dengan kepastian yang masuk akal, maka nilai tersebut dinilai berdasarkan biaya yang lebih rendah dan nilai realisasi bersih.Bijih emas jangka pendek ditentukan berdasarkan jumlah yang diharapkan untuk diproses dalam 12 bulan ke depan. Bijih emas yang diperkirakan tidak akan diproses dalam 12 bulan mendatang diklasifikasikan sebagai persediaan jangka panjang.Nilai realisasi bersih adalah estimasi harga penjualan dalam kegiatan usaha biasa, dikurangi taksiran biaya penyelesaian, jika ada, dan beban penjualan.Provisi persediaan usang dan tidak lancar ditentukan berdasarkan estimasi penggunaan atau penjualan masing-masing jenis persediaan pada masa mendatang.</t>
  </si>
  <si>
    <t>Persediaan dinyatakan pada nilai terendah antara harga perolehan dengan nilai realisasi bersih. Harga perolehan pada umumnya ditentukan berdasarkan metode identifikasi khusus untuk unit alat berat dan barang dalam proses, serta metode rata-rata untuk persediaan suku cadang, bahan baku dan bahan pembantu. Harga perolehan barang jadi dan barang dalam proses terdiri dari biaya bahan baku, tenaga kerja serta alokasi biaya tidak langsung yang dapat dialokasikan secara langsung baik yang bersifat tetap maupun variabel. Harga perolehan persediaan batubara dinyatakan berdasarkan metode rata-rata tertimbang dan mencakup alokasi komponen biaya subkontraktor dan biaya tidak langsung yang berkaitan dengan kegiatan penambangan. Bijih emas merupakan bijih yang telah diekstrasi dan menunggu proses lebih lanjut. Jika ada ketidakpastian yang signifikan mengenai kapan bijih akan diproses maka dibebankan saat terjadi. Jika pemrosesan bijih di masa mendatang dapat diprediksi dengan kepastian yang masuk akal, maka nilai tersebut dinilai berdasarkan biaya yang lebih rendah dan nilai realisasi bersih. Bijih emas jangka pendek ditentukan berdasarkan jumlah yang diharapkan untuk diproses dalam 12 bulan ke depan. Bijih emas yang diperkirakan tidak akan diproses dalam 12 bulan mendatang diklasifikasikan sebagai persediaan jangka panjang. Nilai realisasi bersih adalah estimasi harga penjualan dalam kegiatan usaha biasa, dikurangi taksiran biaya penyelesaian, jika ada, dan beban penjualan. Provisi persediaan usang dan tidak lancar ditentukan berdasarkan estimasi penggunaan atau penjualan masing-masing jenis persediaan pada masa mendatang.</t>
  </si>
  <si>
    <t>Persediaan dinyatakan pada nilai terendah antara harga perolehan dengan nilai realisasi bersih. Harga perolehan pada umumnya ditentukan berdasarkan metode identifikasi khusus untuk unit alat berat dan barang dalam proses, serta metode rata-rata untuk persediaan suku cadang, bahan baku dan bahan pembantu. Harga perolehan persediaan batubara dinyatakan berdasarkan metode rata-rata tertimbang dan nikel dinyatakan berdasarkan metode rata-rata bergerak, mencakup alokasi komponen biaya subkontraktor dan biaya tidak langsung yang berkaitan dengan kegiatan penambangan. Bijih emas merupakan bijih yang telah diekstraksi dan menunggu proses lebih lanjut. Jika ada ketidakpastian yang signifikan mengenai kapan bijih akan diproses maka dibebankan saat terjadi. Jika pemrosesan bijih di masa mendatang dapat diprediksi dengan kepastian yang masuk akal, maka nilai tersebut dinilai berdasarkan biaya yang lebih rendah dan nilai realisasi bersih. Bijih emas jangka pendek ditentukan berdasarkan jumlah yang diharapkan untuk diproses dalam 12 bulan ke depan. Bijih emas yang diperkirakan tidak akan diproses dalam 12 bulan mendatang diklasifikasikan sebagai persediaan jangka panjang. Nilai realisasi bersih adalah estimasi harga penjualan dalam kegiatan usaha biasa, dikurangi taksiran biaya penyelesaian, jika ada, dan beban penjualan. Provisi persediaan usang dan tidak lancar ditentukan berdasarkan estimasi penggunaan atau penjualan masing-masing jenis persediaan pada masa mendatang.</t>
  </si>
  <si>
    <t>Persediaan dinyatakan pada nilai terendah antara harga perolehan dengan nilai realisasi bersih. Harga perolehan pada umumnya ditentukan berdasarkan metode identifikasi khusus untuk unit alat berat dan barang dalam proses, serta metode rata-rata untuk persediaan suku cadang, bahan baku dan bahan pembantu. Harga perolehan barang jadi dan barang dalam proses terdiri dari biaya bahan baku, tenaga kerja serta alokasi biaya tidak langsung yang dapat diatribusikan secara langsung baik yang bersifat tetap maupun variabel. 
Harga perolehan persediaan batubara dan emas dinyatakan berdasarkan metode rata-rata tertimbang dan nikel dinyatakan berdasarkan metode rata-rata bergerak, mencakup alokasi komponen biaya subkontraktor dan biaya tidak langsung yang berkaitan dengan kegiatan penambangan.
Bijih emas merupakan bijih yang telah diekstraksi dan menunggu proses lebih lanjut. Jika ada ketidakpastian yang signifikan mengenai kapan bijih akan diproses maka dibebankan saat terjadinya. Jika pemrosesan bijih di masa mendatang dapat diprediksi dengan kepastian yang masuk akal, maka nilai tersebut dinilai berdasarkan biaya yang lebih rendah dan nilai realisasi bersih.
Bijih emas jangka pendek ditentukan berdasarkan jumlah yang diharapkan untuk diproses dalam 12 bulan ke depan. Bijih emas yang diperkirakan tidak akan diproses dalam 12 bulan mendatang diklasifikasikan sebagai persediaan jangka panjang.
	Nilai realisasi bersih adalah estimasi harga penjualan dalam kegiatan usaha biasa, dikurangi taksiran biaya penyelesaian, jika ada, dan beban penjualan.
Provisi persediaan usang dan tidak lancar ditentukan berdasarkan estimasi penggunaan atau penjualan masing-masing jenis persediaan pada masa mendatang.</t>
  </si>
  <si>
    <t>Persediaan dinyatakan pada nilai terendah antara harga perolehan dengan nilai realisasi bersih. Harga perolehan pada umumnya ditentukan berdasarkan metode identifikasi khusus untuk unit alat berat dan barang dalam proses, serta metode rata-rata untuk persediaan suku cadang, bahan baku dan bahan pembantu. Harga perolehan barang jadi dan barang dalam proses terdiri dari biaya bahan baku, tenaga kerja serta alokasi biaya tidak langsung yang dapat diatribusikan secara langsung baik yang bersifat tetap maupun variabel. _x000D_
Harga perolehan persediaan batubara dan emas dinyatakan berdasarkan metode rata-rata tertimbang dan nikel dinyatakan berdasarkan metode rata-rata bergerak, mencakup alokasi komponen biaya subkontraktor dan biaya tidak langsung yang berkaitan dengan kegiatan penambangan._x000D_
Bijih emas merupakan bijih yang telah diekstraksi dan menunggu proses lebih lanjut. Jika ada ketidakpastian yang signifikan mengenai kapan bijih akan diproses maka dibebankan saat terjadinya. Jika pemrosesan bijih di masa mendatang dapat diprediksi dengan kepastian yang masuk akal, maka nilai tersebut dinilai berdasarkan biaya yang lebih rendah dan nilai realisasi bersih._x000D_
Bijih emas jangka pendek ditentukan berdasarkan jumlah yang diharapkan untuk diproses dalam 12 bulan ke depan. Bijih emas yang diperkirakan tidak akan diproses dalam 12 bulan mendatang diklasifikasikan sebagai persediaan jangka panjang._x000D_
Nilai realisasi bersih adalah estimasi harga penjualan dalam kegiatan usaha biasa, dikurangi taksiran biaya penyelesaian, jika ada, dan beban penjualan._x000D_
Provisi persediaan usang dan tidak lancar ditentukan berdasarkan estimasi penggunaan atau penjualan masing-masing jenis persediaan pada masa mendatang.</t>
  </si>
  <si>
    <t>Tanaman produktif</t>
  </si>
  <si>
    <t>Aset tetap</t>
  </si>
  <si>
    <t>Aset tetap diakui sebesar harga perolehan, dikurangi dengan akumulasi penyusutan dan akumulasi kerugian penurunan nilai. Harga perolehan termasuk pengeluaran yang dapat diatribusikan secara langsung atas perolehan aset tersebut.Aset tetap, kecuali tanah yang tidak disusutkan dan bangunan tertentu dari PTAR (terutama fasilitas peremukan dan pengolahan) yang disusutkan dengan menggunakan metode unit produksi, disusutkan sampai dengan nilai sisanya menggunakan metode garis lurus selama estimasi masa manfaat ekonomis aset tetap.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yang terkait dengan penggantian komponen tidak diakui. Biaya perbaikan dan pemeliharaan dibebankan ke dalam laba rugi selama periode dimana biaya-biaya tersebut terjadi. Grup menganalisa fakta dan keadaan untuk masing-masing jenis hak atas tanah dalam menentukan akuntansi untuk masing-masing hak atas tanah tersebut sehingga dapat merepresentasikan dengan tepat suatu kejadian atau transaksi ekonomik yang mendasarinya.Jika hak atas tanah tersebut tidak mengalihkan pengendalian atas aset pendasar kepada Grup, melainkan mengalihkan hak untuk menggunakan aset pendasar, Grup menerapkan perlakuan akuntansi atas transaksi tersebut sebagai sewa berdasarkan PSAK No. 73, “Sewa”. Jika hak atas tanah secara substansi menyerupai pembelian tanah, maka Grup menerapkan PSAK No. 16 “Aset Tetap”. Hak atas tanah diakui sebesar harga perolehan dan tidak disusutkan. Biaya legal awal untuk mendapatkan hak legal diakui sebagai bagian biaya akuisisi tanah, biaya-biaya tersebut tidak didepresiasikan. Nilai sisa aset, masa manfaat dan metode penyusutan ditelaah dan jika perlu disesuaikan, pada setiap akhir periode pelaporan.Nilai tercatat aset segera diturunkan sebesar jumlah yang dapat dipulihkan jika nilai tercatat aset lebih besar dari estimasi jumlah yang dapat dipulihkan (lihat Catatan 2t).Ketika aset tetap dilepas, maka harga perolehan dan akumulasi penyusutannya dikeluarkan dari laporan keuangan konsolidasian dan keuntungan atau kerugian yang dihasilkan diakui dalam laba rugi.Akumulasi biaya konstruksi bangunan, pabrik dan pemasangan mesin dikapitalisasi sebagai aset dalam penyelesaian. Biaya tersebut direklasifikasi ke akun aset tetap pada saat proses konstruksi atau pemasangan selesai. Penyusutan dimulai pada saat aset tersebut siap untuk digunakan sesuai dengan tujuan yang diinginkan manajemen.Biaya bunga dan biaya pinjaman lainnya, seperti biaya diskonto pinjaman baik yang secara langsung atau tidak langsung digunakan untuk pendanaan konstruksi aset kualifikasian, dikapitalisasi hingga aset tersebut selesai dikonstruksi. Untuk biaya pinjaman yang dapat diatribusikan secara langsung pada aset kualifikasian, jumlah yang dikapitalisasi ditentukan dari biaya pinjaman aktual yang terjadi selama tahun berjalan, dikurangi penghasilan yang diperoleh dari investasi sementara atas dana hasil pinjaman tersebut. Untuk pinjaman yang tidak dapat diatribusikan secara langsung pada suatu aset kualifikasian, jumlah yang dikapitalisasi ditentukan dengan mengalikan tingkat kapitalisasi terhadap jumlah yang dikeluarkan untuk memperoleh aset kualifikasian. Tingkat kapitalisasi dihitung berdasarkan rata-rata tertimbang biaya pinjaman yang dibagi dengan jumlah pinjaman yang tersedia selama periode, selain pinjaman yang secara spesifik diambil untuk tujuan memperoleh suatu aset kualifikasian.</t>
  </si>
  <si>
    <t>Aset tetap diakui sebesar harga perolehan, dikurangi dengan akumulasi penyusutan dan akumulasi kerugian penurunan nilai. Harga perolehan termasuk pengeluaran yang dapat diatribusikan secara langsung atas perolehan aset tersebut. Aset tetap, kecuali tanah yang tidak disusutkan dan bangunan tertentu dari PTAR (terutama fasilitas peremukan dan pengolahan) yang disusutkan dengan menggunakan metode unit produksi, disusutkan sampai dengan nilai sisanya menggunakan metode garis lurus selama estimasi masa manfaat ekonomis aset tetap.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yang terkait dengan penggantian komponen tidak diakui. Biaya perbaikan dan pemeliharaan dibebankan ke dalam laba rugi selama periode dimana biaya-biaya tersebut terjadi.  Grup menganalisa fakta dan keadaan untuk masing-masing jenis hak atas tanah dalam menentukan akuntansi untuk masing-masing hak atas tanah tersebut sehingga dapat merepresentasikan dengan tepat suatu kejadian atau transaksi ekonomik yang mendasarinya. Jika hak atas tanah secara substansi menyerupai pembelian tanah, maka Grup menerapkan PSAK 16 “Aset Tetap”. Hak atas tanah diakui sebesar harga perolehan dan tidak disusutkan. Biaya legal awal untuk mendapatkan hak legal diakui sebagai bagian biaya akuisisi tanah, biaya-biaya tersebut tidak didepresiasikan.  Nilai sisa aset, masa manfaat dan metode penyusutan ditelaah dan jika perlu disesuaikan, pada setiap akhir periode pelaporan. Nilai tercatat aset segera diturunkan sebesar jumlah yang dapat dipulihkan jika nilai tercatat aset lebih besar dari estimasi jumlah yang dapat dipulihkan (lihat Catatan 2n). Ketika aset tetap dilepas, maka harga perolehan dan akumulasi penyusutannya dikeluarkan dari laporan keuangan konsolidasian interim dan keuntungan atau kerugian yang dihasilkan diakui dalam laba rugi. Akumulasi biaya konstruksi bangunan, pabrik dan pemasangan mesin dikapitalisasi sebagai aset dalam penyelesaian. Biaya tersebut direklasifikasi ke akun aset tetap pada saat proses konstruksi atau pemasangan selesai. Penyusutan dimulai pada saat aset tersebut siap untuk digunakan sesuai dengan tujuan yang diinginkan manajemen. Biaya bunga dan biaya pinjaman lainnya, seperti biaya diskonto pinjaman baik yang secara langsung atau tidak langsung digunakan untuk pendanaan konstruksi aset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 Untuk pinjaman yang tidak dapat diatribusikan secara langsung pada suatu aset kualifikasian, jumlah yang dikapitalisasi ditentukan dengan mengalikan tingkat kapitalisasi terhadap jumlah yang dikeluarkan untuk memperoleh aset kualifikasian. Tingkat kapitalisasi dihitung berdasarkan rata-rata tertimbang biaya pinjaman yang dibagi dengan jumlah pinjaman yang tersedia selama periode berjalan, selain pinjaman yang secara spesifik diambil untuk tujuan memperoleh suatu aset kualifikasian.</t>
  </si>
  <si>
    <t>Aset tetap diakui sebesar harga perolehan, dikurangi dengan akumulasi penyusutan dan akumulasi kerugian penurunan nilai. Harga perolehan termasuk pengeluaran yang dapat diatribusikan secara langsung atas perolehan aset tersebut. Aset tetap, kecuali tanah yang tidak disusutkan dan bangunan tertentu dari PTAR (terutama fasilitas peremukan dan pengolahan) yang disusutkan dengan menggunakan metode unit produksi, disusutkan sampai dengan nilai sisanya menggunakan metode garis lurus selama estimasi masa manfaat ekonomis aset tetap.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yang terkait dengan penggantian komponen tidak diakui. Biaya perbaikan dan pemeliharaan dibebankan ke dalam laba rugi selama periode dimana biaya-biaya tersebut terjadi.  Grup menganalisa fakta dan keadaan untuk masing-masing jenis hak atas tanah dalam menentukan akuntansi untuk masing-masing hak atas tanah tersebut sehingga dapat merepresentasikan dengan tepat suatu kejadian atau transaksi ekonomik yang mendasarinya. Jika hak atas tanah secara substansi menyerupai pembelian tanah, maka Grup menerapkan PSAK 216  Tetap. Hak atas tanah diakui sebesar harga perolehan dan tidak disusutkan. Biaya legal awal untuk mendapatkan hak legal diakui sebagai bagian biaya akuisisi tanah, biaya-biaya tersebut tidak disusutkan. Biaya legal untuk memperpanjang hak legal diakui sebagai  tangguhan dan diamortisasi sesuai dengan masa perpanjangan.Nilai sisa aset, masa manfaat, dan metode penyusutan ditelaah dan jika perlu disesuaikan, pada setiap akhir periode pelaporan. Nilai tercatat aset segera diturunkan sebesar nilai terpulihkan jika nilai tercatat aset lebih besar dari estimasi nilai terpulihkannya (lihat Catatan 2n). Ketika aset tetap dilepas, maka harga perolehan dan akumulasi penyusutannya dikeluarkan dari laporan keuangan interim konsolidasian dan keuntungan atau kerugian yang dihasilkan diakui dalam laba rugi. Akumulasi biaya konstruksi bangunan, pabrik, dan pemasangan mesin dikapitalisasi sebagai aset dalam penyelesaian. Biaya tersebut direklasifikasi ke akun aset tetap pada saat proses konstruksi atau pemasangan selesai. Penyusutan dimulai pada saat aset tersebut siap untuk digunakan sesuai dengan tujuan yang diinginkan manajemen. Biaya bunga dan biaya pinjaman lainnya, seperti biaya diskonto pinjaman baik yang secara langsung atau tidak langsung digunakan untuk pendanaan konstruksi aset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 Untuk pinjaman yang tidak dapat diatribusikan secara langsung pada suatu aset kualifikasian, jumlah yang dikapitalisasi ditentukan dengan mengalikan tingkat kapitalisasi terhadap jumlah yang dikeluarkan untuk memperoleh aset kualifikasian. Tingkat kapitalisasi dihitung berdasarkan rata-rata tertimbang biaya pinjaman yang dibagi dengan jumlah pinjaman yang tersedia selama periode berjalan, selain pinjaman yang secara spesifik diambil untuk tujuan memperoleh suatu aset kualifikasian.</t>
  </si>
  <si>
    <t>Aset tetap diakui sebesar harga perolehan, dikurangi dengan akumulasi penyusutan dan akumulasi kerugian penurunan nilai. Harga perolehan termasuk pengeluaran yang dapat diatribusikan secara langsung atas perolehan aset tersebut.
Aset tetap, kecuali tanah yang tidak disusutkan dan bangunan tertentu dari PTAR (terutama fasilitas peremukan dan pengolahan) yang disusutkan dengan menggunakan metode unit produksi, disusutkan sampai dengan nilai sisanya menggunakan metode garis lurus selama estimasi masa manfaat ekonomis.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yang terkait dengan penggantian komponen tidak diakui. Biaya perbaikan dan pemeliharaan dibebankan ke dalam laba rugi selama periode dimana biaya-biaya tersebut terjadi.
Grup menganalisa fakta dan keadaan untuk masing-masing jenis hak atas tanah dalam menentukan akuntansi untuk masing-masing hak atas tanah tersebut sehingga dapat merepresentasikan dengan tepat suatu kejadian atau transaksi ekonomik yang mendasarinya. Jika hak atas tanah secara substansi menyerupai pembelian tanah, maka Grup menerapkan PSAK 216  Tetap. Hak atas tanah diakui sebesar harga perolehan dan tidak disusutkan. Biaya legal awal untuk mendapatkan hak legal diakui sebagai bagian biaya akuisisi tanah, biaya-biaya tersebut tidak disusutkan. Biaya legal untuk memperpanjang hak legal diakui sebagai  tangguhan dan diamortisasi sesuai dengan masa perpanjangan.
	Nilai sisa aset, masa manfaat, dan metode penyusutan ditelaah dan jika perlu disesuaikan, pada setiap akhir periode pelaporan.
	Nilai tercatat aset segera diturunkan sebesar nilai terpulihkan jika nilai tercatat aset lebih besar dari estimasi nilai terpulihkannya (lihat 
Catatan 2n).
	Ketika aset tetap dilepas, maka harga perolehan dan akumulasi penyusutannya dikeluarkan dari laporan keuangan konsolidasian dan keuntungan atau kerugian yang dihasilkan diakui dalam laba rugi.
Akumulasi biaya konstruksi bangunan, pabrik dan pemasangan mesin dikapitalisasi sebagai aset dalam penyelesaian. Biaya tersebut direklasifikasi ke akun aset tetap pada saat proses konstruksi atau pemasangan selesai. Penyusutan dimulai pada saat aset tersebut siap untuk digunakan sesuai dengan tujuan yang diinginkan manajemen.
	Biaya bunga dan biaya pinjaman lainnya, seperti biaya diskonto pinjaman baik yang secara langsung atau tidak langsung digunakan untuk pendanaan konstruksi aset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 
	Untuk pinjaman yang tidak dapat diatribusikan secara langsung pada suatu aset kualifikasian, jumlah yang dikapitalisasi ditentukan dengan mengalikan tingkat kapitalisasi terhadap jumlah yang dikeluarkan untuk memperoleh aset kualifikasian. Tingkat kapitalisasi dihitung berdasarkan rata-rata tertimbang biaya pinjaman yang dibagi dengan jumlah pinjaman yang tersedia selama periode berjalan, selain pinjaman yang secara spesifik diambil untuk tujuan memperoleh suatu aset kualifikasian.</t>
  </si>
  <si>
    <t>Aset tetap diakui sebesar harga perolehan, dikurangi dengan akumulasi penyusutan dan akumulasi kerugian penurunan nilai. Harga perolehan termasuk pengeluaran yang dapat diatribusikan secara langsung atas perolehan aset tersebut._x000D_
Aset tetap, kecuali tanah yang tidak disusutkan dan bangunan tertentu dari PTAR (terutama fasilitas peremukan dan pengolahan) yang disusutkan dengan menggunakan metode unit produksi, disusutkan sampai dengan nilai sisanya menggunakan metode garis lurus selama estimasi masa manfaat ekonomis._x000D_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yang terkait dengan penggantian komponen tidak diakui. Biaya perbaikan dan pemeliharaan dibebankan ke dalam laba rugi selama periode dimana biaya-biaya tersebut terjadi._x000D_
Grup menganalisa fakta dan keadaan untuk masing-masing jenis hak atas tanah dalam menentukan akuntansi untuk masing-masing hak atas tanah tersebut sehingga dapat merepresentasikan dengan tepat suatu kejadian atau transaksi ekonomik yang mendasarinya. Jika hak atas tanah secara substansi menyerupai pembelian tanah, maka Grup menerapkan PSAK 216   Tetap. Hak atas tanah diakui sebesar harga perolehan dan tidak disusutkan. Biaya legal awal untuk mendapatkan hak legal diakui sebagai bagian biaya akuisisi tanah, biaya-biaya tersebut tidak disusutkan. Biaya legal untuk memperpanjang hak legal diakui sebagai  tangguhan dan diamortisasi sesuai dengan masa perpanjangan._x000D_
Nilai sisa aset, masa manfaat, dan metode penyusutan ditelaah dan jika perlu disesuaikan, pada setiap akhir periode pelaporan._x000D_
Nilai tercatat aset segera diturunkan sebesar nilai terpulihkan jika nilai tercatat aset lebih besar dari estimasi nilai terpulihkannya (lihat _x000D_
Catatan 2n)._x000D_
Ketika aset tetap dilepas, maka harga perolehan dan akumulasi penyusutannya dikeluarkan dari laporan keuangan konsolidasian dan keuntungan atau kerugian yang dihasilkan diakui dalam laba rugi._x000D_
Akumulasi biaya konstruksi bangunan, pabrik dan pemasangan mesin dikapitalisasi sebagai aset dalam penyelesaian. Biaya tersebut direklasifikasi ke akun aset tetap pada saat proses konstruksi atau pemasangan selesai. Penyusutan dimulai pada saat aset tersebut siap untuk digunakan sesuai dengan tujuan yang diinginkan manajemen._x000D_
Biaya bunga dan biaya pinjaman lainnya, seperti biaya diskonto pinjaman baik yang secara langsung atau tidak langsung digunakan untuk pendanaan konstruksi aset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 _x000D_
Untuk pinjaman yang tidak dapat diatribusikan secara langsung pada suatu aset kualifikasian, jumlah yang dikapitalisasi ditentukan dengan mengalikan tingkat kapitalisasi terhadap jumlah yang dikeluarkan untuk memperoleh aset kualifikasian. Tingkat kapitalisasi dihitung berdasarkan rata-rata tertimbang biaya pinjaman yang dibagi dengan jumlah pinjaman yang tersedia selama periode berjalan, selain pinjaman yang secara spesifik diambil untuk tujuan memperoleh suatu aset kualifikasian.</t>
  </si>
  <si>
    <t>Tanah belum dikembangkan</t>
  </si>
  <si>
    <t>Aset biologis</t>
  </si>
  <si>
    <t>Perkebunan plasma</t>
  </si>
  <si>
    <t>Penurunan nilai aset nonkeuangan</t>
  </si>
  <si>
    <t>Aset tetap dan aset tidak lancar lain-lain, termasuk aset takberwujud, ditelaah untuk mengetahui apakah telah terjadi penurunan nilai bilamana terdapat kejadian atau perubahan keadaan yang mengindikasikan bahwa nilai tercatat aset tersebut tidak dapat diperoleh kembali. Kerugian akibat penurunan nilai diakui sebesar selisih antara nilai tercatat aset dengan nilai yang dapat diperoleh kembali dari aset tersebut.Nilai yang dapat diperoleh kembali adalah nilai yang lebih tinggi antara nilai wajar dikurangi biaya untuk menjual dan nilai pakai aset. Dalam rangka mengukur penurunan nilai, aset dikelompokkan hingga unit terkecil yang menghasilkan arus kas terpisah.Pada setiap akhir periode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sebelumnya.Pemulihan rugi penurunan nilai, untuk aset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</si>
  <si>
    <t>Aset tetap dan aset tidak lancar lain-lain, termasuk aset takberwujud, ditelaah untuk mengetahui apakah telah terjadi penurunan nilai bilamana terdapat kejadian atau perubahan keadaan yang mengindikasikan bahwa nilai tercatat aset tersebut tidak dapat dipulihkan. Kerugian akibat penurunan nilai diakui sebesar selisih antara nilai tercatat aset dengan nilai yang dapat dipulihkan dari aset tersebut. Nilai yang dapat dipulihkan adalah nilai yang lebih tinggi antara nilai wajar dikurangi biaya untuk menjual dan nilai pakai aset. Dalam rangka mengukur penurunan nilai, aset dikelompokkan hingga unit terkecil yang menghasilkan arus kas terpisah. Pada setiap akhir periode pelaporan, aset non-keuangan, selain goodwill, yang telah mengalami penurunan nilai ditelaah untuk menentukan apakah terdapat kemungkinan pembalikan penurunan nilai. Jika terjadi pembalikan nilai, maka langsung diakui dalam laba rugi, tetapi tidak boleh melebihi akumulasi rugi penurunan nilai yang telah diakui sebelumnya. Pembalikan rugi penurunan nilai untuk aset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</si>
  <si>
    <t>Aset tetap dan aset tidak lancar lain-lain, termasuk aset tak berwujud, ditelaah untuk mengetahui apakah telah terjadi penurunan nilai bilamana terdapat kejadian atau perubahan keadaan yang mengindikasikan bahwa nilai tercatat aset tersebut tidak terpulihkan. Kerugian akibat penurunan nilai diakui sebesar selisih antara nilai tercatat aset dengan nilai yang terpulihkan dari aset tersebut.
Nilai terpulihkan adalah nilai yang lebih tinggi antara nilai wajar dikurangi biaya untuk menjual dan nilai pakai aset. Dalam rangka mengukur penurunan nilai, aset dikelompokkan hingga unit terkecil yang menghasilkan arus kas terpisah.
Aset non-keuangan selain goodwill yang mengalami penurunan nilai diuji setiap tanggal pelaporan untuk menentukan apakah terdapat kemungkinan pemulihan penurunan nilai. Pemulihan rugi penurunan nilai, untuk aset selain goodwill, diakui jika, dan hanya jika, terdapat perubahan estimasi yang digunakan dalam menentukan jumlah terpulihkan aset sejak pengujian penurunan nilai terakhir kali. Pemulihan rugi penurunan nilai tidak boleh mengakibatkan nilai tercatat aset melebihi biaya perolehan disusutkan sebelum adanya pengakuan penurunan nilai. Pemulihan rugi penurunan nilai tersebut diakui segera dalam laba rugi, kecuali aset yang disajikan pada jumlah revaluasian sesuai dengan PSAK lain.</t>
  </si>
  <si>
    <t>Aset tetap dan aset tidak lancar lain-lain, termasuk aset tak berwujud, ditelaah untuk mengetahui apakah telah terjadi penurunan nilai bilamana terdapat kejadian atau perubahan keadaan yang mengindikasikan bahwa nilai tercatat aset tersebut tidak terpulihkan. Kerugian akibat penurunan nilai diakui sebesar selisih antara nilai tercatat aset dengan nilai yang terpulihkan dari aset tersebut._x000D_
Nilai terpulihkan adalah nilai yang lebih tinggi antara nilai wajar dikurangi biaya untuk menjual dan nilai pakai aset. Dalam rangka mengukur penurunan nilai, aset dikelompokkan hingga unit terkecil yang menghasilkan arus kas terpisah._x000D_
Aset non-keuangan selain goodwill yang mengalami penurunan nilai diuji setiap tanggal pelaporan untuk menentukan apakah terdapat kemungkinan pemulihan penurunan nilai. Pemulihan rugi penurunan nilai, untuk aset selain goodwill, diakui jika, dan hanya jika, terdapat perubahan estimasi yang digunakan dalam menentukan jumlah terpulihkan aset sejak pengujian penurunan nilai terakhir kali. Pemulihan rugi penurunan nilai tidak boleh mengakibatkan nilai tercatat aset melebihi biaya perolehan disusutkan sebelum adanya pengakuan penurunan nilai. Pemulihan rugi penurunan nilai tersebut diakui segera dalam laba rugi, kecuali aset yang disajikan pada jumlah revaluasian sesuai dengan PSAK lain.</t>
  </si>
  <si>
    <t>Beban tangguhan</t>
  </si>
  <si>
    <t>Utang usaha dan liabilitas lain-lain</t>
  </si>
  <si>
    <t>Utang usaha adalah kewajiban membayar barang atau jasa yang telah diterima dalam kegiatan usaha normal dari pemasok.Utang usaha pada awalnya diakui sebesar nilai wajar dan selanjutnya diukur pada biaya perolehan diamortisasi dengan menggunakan metode suku bunga efektif. Utang usaha diklasifikasikan sebagai liabilitas jangka pendek jika pembayaran jatuh tempo dalam satu tahun atau kurang. Jika tidak, utang tersebut disajikan sebagai liabilitas jangka panjang.Terkait dengan perjanjian Grup untuk pembayaran kepada pemasok melalui fasilitas dari bank, manajemen melakukan penilaian apakah terdapat perubahan substantial atas syarat utang usaha. Untuk transaksi dimana tidak terdapat perubahan substantial atas syarat utang usaha, Grup melanjutkan untuk menyajikan angka terkait sebagai utang usaha pada laporan posisi keuangan konsolidasian.Untuk tujuan laporan arus kas konsolidasian, manajemen melakukan penilaian apakah bank sebagai prinsipal atau agen atas nama Grup. Untuk transaksi dengan bank sebagai prinsipal, Grup menyajikan pembayaran jumlah terutang ke bank sebagai pembayaran kepada pemasok dan lain-lain di dalam arus kas dari akitivitas operasi dalam laporan arus kas konsolidasian.Pada tanggal 31 Desember 2022 dan 2021, Grup hanya memiliki fasilitas dari bank dimana tidak terdapat perubahan substantial atas syarat utang usaha dan bank sebagai prinsipal atas pembayaran kepada pemasok.</t>
  </si>
  <si>
    <t>Utang usaha adalah kewajiban membayar barang atau jasa yang telah diterima dalam kegiatan usaha normal dari pemasok.Utang usaha pada awalnya diakui sebesar nilai wajar dan selanjutnya diukur pada biaya perolehan diamortisasi dengan menggunakan metode suku bunga efektif. Utang usaha diklasifikasikan sebagai liabilitas jangka pendek jika pembayaran jatuh tempo dalam satu tahun atau kurang. Jika tidak, utang tersebut disajikan sebagai liabilitas jangka panjang.Terkait dengan perjanjian Grup untuk pembayaran kepada pemasok melalui fasilitas dari bank, manajemen melakukan penilaian apakah terdapat perubahan substantial atas syarat utang usaha. Untuk transaksi dimana tidak terdapat perubahan substantial atas syarat utang usaha, Grup melanjutkan untuk menyajikan angka terkait sebagai utang usaha pada laporan posisi keuangan konsolidasian.Untuk tujuan laporan arus kas konsolidasian, manajemen melakukan penilaian apakah bank sebagai prinsipal atau agen atas nama Grup. Untuk transaksi dengan bank sebagai prinsipal, Grup menyajikan pembayaran jumlah terutang ke bank sebagai pembayaran kepada pemasok dan lain-lain di dalam arus kas dari akitivitas operasi dalam laporan arus kas konsolidasian.Pada tanggal 31 Maret 2023 dan 31 Desember 2022, Grup hanya memiliki fasilitas dari bank dimana tidak terdapat perubahan substantial atas syarat utang usaha dan bank sebagai prinsipal atas pembayaran kepada pemasok.</t>
  </si>
  <si>
    <t>Utang usaha adalah kewajiban membayar barang atau jasa yang telah diterima dalam kegiatan usaha normal dari pemasok. Utang usaha pada awalnya diakui sebesar nilai wajar dan selanjutnya diukur pada biaya perolehan diamortisasi dengan menggunakan metode suku bunga efektif. Utang usaha diklasifikasikan sebagai liabilitas jangka pendek jika pembayaran jatuh tempo dalam satu tahun atau kurang. Jika tidak, utang tersebut disajikan sebagai liabilitas jangka panjang. Terkait dengan perjanjian Grup untuk pembayaran kepada pemasok melalui fasilitas dari bank, manajemen melakukan penilaian apakah terdapat perubahan substantial atas syarat utang usaha. Untuk transaksi dimana tidak terdapat perubahan substantial atas syarat utang usaha, Grup melanjutkan untuk menyajikan angka terkait sebagai utang usaha pada laporan posisi keuangan konsolidasian interim. Untuk tujuan laporan arus kas konsolidasian interim, manajemen melakukan penilaian apakah bank sebagai prinsipal atau agen atas nama Grup. Untuk transaksi dengan bank sebagai prinsipal, Grup menyajikan pembayaran jumlah terutang ke bank sebagai pembayaran kepada pemasok dan lain-lain di dalam arus kas dari aktivitas operasi dalam laporan arus kas konsolidasian interim. Pada tanggal 30 Juni 2023 dan 31 Desember 2022, Grup hanya memiliki fasilitas dari bank dimana tidak terdapat perubahan substantial atas syarat utang usaha dan bank sebagai prinsipal atas pembayaran kepada pemasok.</t>
  </si>
  <si>
    <t>Utang usaha adalah kewajiban membayar barang atau jasa yang telah diterima dalam kegiatan usaha normal dari pemasok. Utang usaha pada awalnya diakui sebesar nilai wajar dan selanjutnya diukur pada biaya perolehan diamortisasi dengan menggunakan metode suku bunga efektif. Utang usaha diklasifikasikan sebagai liabilitas jangka pendek jika pembayaran jatuh tempo dalam satu tahun atau kurang. Jika tidak, utang tersebut disajikan sebagai liabilitas jangka panjang. Terkait dengan perjanjian Grup untuk pembayaran kepada pemasok melalui fasilitas dari bank, manajemen melakukan penilaian apakah terdapat perubahan substantial atas syarat utang usaha. Untuk transaksi dimana tidak terdapat perubahan substantial atas syarat utang usaha, Grup melanjutkan untuk menyajikan angka terkait sebagai utang usaha pada laporan posisi keuangan konsolidasian interim. Untuk tujuan laporan arus kas konsolidasian interim, manajemen melakukan penilaian apakah bank sebagai prinsipal atau agen atas nama Grup. Untuk transaksi dengan bank sebagai prinsipal, Grup menyajikan pembayaran jumlah terutang ke bank sebagai pembayaran kepada pemasok dan lain-lain di dalam arus kas dari aktivitas operasi dalam laporan arus kas konsolidasian interim. Pada tanggal 30 September 2023 dan 31 Desember 2022, Grup hanya memiliki fasilitas dari bank dimana tidak terdapat perubahan substantial atas syarat utang usaha dan bank sebagai prinsipal atas pembayaran kepada pemasok.</t>
  </si>
  <si>
    <t>Utang usaha adalah kewajiban membayar barang atau jasa yang telah diterima dalam kegiatan usaha normal dari pemasok. Utang usaha pada awalnya diakui sebesar nilai wajar dan selanjutnya diukur pada biaya perolehan diamortisasi dengan menggunakan metode suku bunga efektif. Utang usaha diklasifikasikan sebagai liabilitas jangka pendek jika pembayaran jatuh tempo dalam satu tahun atau kurang. Jika tidak, utang tersebut disajikan sebagai liabilitas jangka panjang. Terkait dengan perjanjian Grup untuk pembayaran kepada pemasok melalui fasilitas dari bank, manajemen melakukan penilaian apakah terdapat perubahan substantial atas syarat utang usaha. Untuk transaksi dimana tidak terdapat perubahan substantial atas syarat utang usaha, Grup melanjutkan untuk menyajikan angka terkait sebagai utang usaha pada laporan posisi keuangan interim konsolidasian. Untuk tujuan laporan arus kas konsolidasian, manajemen melakukan penilaian apakah bank sebagai prinsipal atau agen atas nama Grup. Untuk transaksi dengan bank sebagai prinsipal, Grup menyajikan pembayaran jumlah terutang ke bank sebagai pembayaran kepada pemasok dan lain-lain di dalam arus kas dari aktivitas operasi dalam laporan arus kas konsolidasian. Pada tanggal 30 Juni 2024 dan 31 Desember 2023, Grup hanya memiliki fasilitas dari bank dimana tidak terdapat perubahan substantial atas syarat utang usaha dan bank sebagai prinsipal atas pembayaran kepada pemasok.</t>
  </si>
  <si>
    <t>Utang usaha adalah kewajiban membayar barang atau jasa yang telah diterima dalam kegiatan usaha normal dari pemasok. Utang usaha pada awalnya diakui sebesar nilai wajar dan selanjutnya diukur pada biaya perolehan diamortisasi dengan menggunakan metode suku bunga efektif. Utang usaha diklasifikasikan sebagai liabilitas jangka pendek jika pembayaran jatuh tempo dalam satu tahun atau kurang. Jika tidak, utang tersebut disajikan sebagai liabilitas jangka panjang. Terkait dengan perjanjian Grup untuk pembayaran kepada pemasok melalui fasilitas dari bank, manajemen melakukan penilaian apakah terdapat perubahan substantial atas syarat utang usaha. Untuk transaksi dimana tidak terdapat perubahan substantial atas syarat utang usaha, Grup melanjutkan untuk menyajikan angka terkait sebagai utang usaha pada laporan posisi keuangan interim konsolidasian. Untuk tujuan laporan arus kas konsolidasian, manajemen melakukan penilaian apakah bank sebagai prinsipal atau agen atas nama Grup. Untuk transaksi dengan bank sebagai prinsipal, Grup menyajikan pembayaran jumlah terutang ke bank sebagai pembayaran kepada pemasok dan lain-lain di dalam arus kas dari aktivitas operasi dalam laporan arus kas konsolidasian. Pada tanggal 30 September 2024 dan 31 Desember 2023, Grup hanya memiliki fasilitas dari bank dimana tidak terdapat perubahan substantial atas syarat utang usaha dan bank sebagai prinsipal atas pembayaran kepada pemasok.</t>
  </si>
  <si>
    <t>Utang usaha adalah kewajiban membayar barang atau jasa yang telah diterima dalam kegiatan usaha normal dari pemasok. Liabilitas pengaturan pembiayaan pemasok adalah liabilitas kepada bank yang timbul akibat pembayaran yang dilakukan oleh bank atas transaksi pembelian barang dan jasa yang dilakukan oleh Grup dengan pemasok, sesuai dengan ketentuan perjanjian antara Grup dan bank.
Utang usaha dan liabilitas  pengaturan pembiayaan pemasok pada awalnya diakui sebesar nilai wajar dan selanjutnya diukur pada biaya perolehan diamortisasi dengan menggunakan metode suku bunga efektif. Utang usaha dan pengaturan pembiayaan pemasok diklasifikasikan sebagai liabilitas jangka pendek jika pembayaran jatuh tempo dalam satu tahun atau kurang. Jika tidak, utang tersebut disajikan sebagai liabilitas jangka panjang.
Terkait dengan perjanjian Grup untuk pembayaran kepada pemasok melalui fasilitas dari bank, manajemen melakukan penilaian apakah terdapat perubahan substansial atas syarat utang usaha. Untuk transaksi dimana tidak terdapat perubahan substantial atas syarat utang usaha, Grup melanjutkan untuk menyajikan angka terkait sebagai utang usaha pada laporan posisi keuangan konsolidasian. Namun, apabila terdapat perubahan substantial atas syarat utang usaha, Grup akan menyajikan angka terkait sebagai liabilitas pengaturan pembiayaan pemasok yang mana termasuk dalam pinjaman lain-lain pada laporan posisi keuangan konsolidasian.
Untuk tujuan laporan arus kas konsolidasian, Grup perlu mempertimbangkan kewajiban terkait sebagai utang usaha yang merupakan bagian dari modal kerja yang digunakan dalam aktivitas utama Grup, Grup menyajikan arus kas keluar untuk menyelesaikan kewajiban tersebut yang timbul dari aktivitas operasi dalam laporan arus kas konsolidasian Grup. Sebaliknya, jika Grup menganggap bahwa kewajiban terkait bukan merupakan utang usaha dikarenakan kewajiban tersebut merupakan pinjaman Grup, Grup menyajikan arus kas keluar untuk menyelesaikan kewajiban tersebut sebagai bagian dari aktivitas pendanaan dalam laporan arus kas konsolidasiannya.</t>
  </si>
  <si>
    <t>Utang usaha adalah kewajiban membayar barang atau jasa yang telah diterima dalam kegiatan usaha normal dari pemasok. Liabilitas pengaturan pembiayaan pemasok adalah liabilitas kepada bank yang timbul akibat pembayaran yang dilakukan oleh bank atas transaksi pembelian barang dan jasa yang dilakukan oleh Grup dengan pemasok, sesuai dengan ketentuan perjanjian antara Grup dan bank._x000D_
Utang usaha dan liabilitas  pengaturan pembiayaan pemasok pada awalnya diakui sebesar nilai wajar dan selanjutnya diukur pada biaya perolehan diamortisasi dengan menggunakan metode suku bunga efektif. Utang usaha dan pengaturan pembiayaan pemasok diklasifikasikan sebagai liabilitas jangka pendek jika pembayaran jatuh tempo dalam satu tahun atau kurang. Jika tidak, utang tersebut disajikan sebagai liabilitas jangka panjang._x000D_
Terkait dengan perjanjian Grup untuk pembayaran kepada pemasok melalui fasilitas dari bank, manajemen melakukan penilaian apakah terdapat perubahan substansial atas syarat utang usaha. Untuk transaksi dimana tidak terdapat perubahan substantial atas syarat utang usaha, Grup melanjutkan untuk menyajikan angka terkait sebagai utang usaha pada laporan posisi keuangan konsolidasian. Namun, apabila terdapat perubahan substantial atas syarat utang usaha, Grup akan menyajikan angka terkait sebagai liabilitas pengaturan pembiayaan pemasok yang mana termasuk dalam pinjaman lain-lain pada laporan posisi keuangan konsolidasian._x000D_
Untuk tujuan laporan arus kas konsolidasian, Grup perlu mempertimbangkan kewajiban terkait sebagai utang usaha yang merupakan bagian dari modal kerja yang digunakan dalam aktivitas utama Grup, Grup menyajikan arus kas keluar untuk menyelesaikan kewajiban tersebut yang timbul dari aktivitas operasi dalam laporan arus kas konsolidasian Grup. Sebaliknya, jika Grup menganggap bahwa kewajiban terkait bukan merupakan utang usaha dikarenakan kewajiban tersebut merupakan pinjaman Grup, Grup menyajikan arus kas keluar untuk menyelesaikan kewajiban tersebut sebagai bagian dari aktivitas pendanaan dalam laporan arus kas konsolidasiannya.</t>
  </si>
  <si>
    <t>Pengakuan pendapatan dan beban</t>
  </si>
  <si>
    <t>Grup melakukan langkah-langkah analisa berikut ini terhadap setiap transaksi yang dilakukan untuk menentukan pengakuan pendapatan:1.Mengindentifikasi kontrak dengan pelanggan, dengan kriteria sebagai berikut: -Kontrak telah disetujui oleh pihak-pihak terkait dalam kontrak-Grup bisa mengidentifikasi hak dari pihak-pihak terkait dan jangka waktu pembayaran dari barang atau jasa yang akan dialihkan-Kontrak memiliki substansi komersial-Besar kemungkinan entitas akan menerima imbalan atas barang atau jasa yang dialihkan.2.Mengidentifikasi kewajiban pelaksanaan dalam kontrak, untuk menyerahkan barang atau jasa yang memiliki karakteristik yang berbeda ke pelanggan. 3.Menentukan harga transaksi, setelah dikurangi diskon, retur, insentif penjualan, pajak penjualan barang mewah, pajak pertambahan nilai dan pungutan ekspor, yang berhak diperoleh suatu entitas sebagai kompensasi atas diserahkannya barang atau jasa yang dijanjikan ke pelanggan. 4.Mengalokasikan harga transaksi kepada setiap kewajiban pelaksanaan dengan menggunakan dasar harga jual dari setiap barang atau jasa yang dijanjikan di kontrak. 5.Mengakui pendapatan ketika kewajiban pelaksanaan telah dipenuhi (sepanjang waktu atau pada suatu waktu tertentu).Kewajiban pelaksanaan dapat dipenuhi dalam kondisi sebagai berikut:1.Pada waktu tertentu (biasanya untuk janji dalam memindahkan barang ke pelanggan); atau2.Sepanjang waktu (biasanya untuk janji dalam memberikan layanan pada pelanggan). Untuk kewajiban pelaksanaan yang dipenuhi sepanjang waktu, Grup memilih ukuran kemajuan yang sesuai untuk menentukan jumlah pendapatan yang harus diakui ketika kewajiban pelaksanaan dipenuhi.Pembayaran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dipenuhi.Aset kontrak disajikan dalam “Piutang usaha” dan liabilitas kontrak disajikan dalam “Pendapatan tangguhan” dan “Uang muka pelanggan”.Pendapatan dari penjualan barang diakui pada saat pengendalian barang telah dialihkan kepada pelanggan. Pendapatan dari jasa diakui pada periode akuntansi saat jasa tersebut diberikan.Pendapatan yang berhubungan dengan kontrak konstruksi dicatat dengan menggunakan metode persentase penyelesaian. Dengan metode ini, pendapatan yang diakui setara dengan estimasi terbaru dari jumlah nilai kontrak dikalikan dengan tingkat penyelesaian sebenarnya yang ditentukan dengan mengacu pada keadaan fisik kemajuan pekerjaan (metode output).Grup mengakui biaya inkremental atas perolehan kontrak dengan pelanggan sebagai aset jika Grup memperkirakan untuk memulihkan biaya tersebut. Biaya inkremental atas perolehan kontrak adalah biaya yang terjadi untuk memperoleh kontrak dengan pelanggan yang tidak akan terjadi jika kontrak belum diperoleh. Dalam laporan keuangan konsolidasian, aset terkait dengan biaya inkremental atas perolehan kontrak dengan pelanggan disajikan sebagai “beban tangguhan”.Dalam menentukan harga transaksi, Grup menyesuaikan jumlah imbalan yang dijanjikan terhadap dampak nilai waktu uang jika waktu pembayaran yang disepakati oleh para pihak dalam kontrak (baik secara eksplisit atau implisit) memberikan pelanggan atau Grup manfaat signifikan berupa pendanaan atas pengalihan barang atau jasa kepada pelanggan. Tujuan ketika menyesuaikan komponen pendanaan signifikan dalam jumlah imbalan yang dijanjikan adalah agar Grup mengakui pendapatan pada jumlah yang mencerminkan harga yang akan dibayar oleh pelanggan atas barang atau jasa yang dijanjikan jika pelanggan telah membayar secara kas barang atau jasa tersebut ketika entitas mengalihkan barang atau jasa kepada pelanggan (yaitu harga jual kas). Grup menyajikan dampak pendanaan (pendapatan bunga atau beban bunga) secara terpisah dari pendapatan dari kontrak dengan pelanggan dalam laporan penghasilan komprehensif konsolidasian.Pendapatan kontrak terdiri dari jumlah pendapatan semula yang disetujui dalam kontrak dan penyimpangan dalam pekerjaan kontrak, klaim, dan pembayaran insentif sepanjang hal ini memungkinkan untuk menghasilkan pendapatan dan dapat diukur dengan andal.Biaya kontrak yang tidak mungkin dipulihkan diakui segera sebagai beban tahun berjalan pada laba rugi.Beban langsung dan beban tidak langsung proyek yang dapat dialokasikan ke suatu proyek tertentu, diakui sebagai beban pada proyek yang bersangkutan, sedangkan beban yang tidak dapat didistribusikan atau tidak dapat dialokasikan ke aktivitas proyek menjadi beban non proyek (beban umum dan administrasi).Penerimaan dari pelanggan atas pendapatan dari kontrak pemeliharaan penuh (“FMC”) diterima dimuka dan diakui di awal sebagai pendapatan yang ditangguhkan. Pendapatan atas FMC diakui berdasarkan metode persentase penyelesaian pada saat hasil kontrak tersebut dapat diestimasi secara andal. Tahapan penyelesaian diukur dengan membandingkan biaya yang terjadi sampai dengan tanggal laporan posisi keuangan dengan estimasi keseluruhan biaya untuk setiap kontrak. Bila besar kemungkinan terjadi bahwa jumlah biaya kontrak akan melebihi jumlah pendapatan kontrak, taksiran rugi diakui segera sebagai beban tahun berjalan.Beban diakui pada saat terjadinya (metode akrual), kecuali merupakan aset yang terkait dengan aktivitas kontrak masa depan.</t>
  </si>
  <si>
    <t>Grup melakukan langkah-langkah analisa berikut ini terhadap setiap transaksi yang dilakukan untuk menentukan pengakuan pendapatan: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 Besar kemungkinan entitas akan menerima imbalan atas barang atau jasa yang dialihkan.
2. Mengidentifikasi kewajiban pelaksanaan dalam kontrak, untuk menyerahkan barang atau jasa yang memiliki karakteristik yang berbeda ke pelanggan. 
3. Menentukan harga transaksi, setelah dikurangi diskon, retur, insentif penjualan, pajak penjualan barang mewah, pajak pertambahan nilai dan pungutan ekspor, yang berhak diperoleh suatu entitas sebagai kompensasi atas diserahkannya barang atau jasa yang dijanjikan ke pelanggan.
4. Mengalokasikan harga transaksi kepada setiap kewajiban pelaksanaan dengan menggunakan dasar harga jual dari setiap barang atau jasa yang dijanjikan di kontrak. 
5. Mengakui pendapatan ketika kewajiban pelaksanaan telah dipenuhi (sepanjang waktu atau pada suatu waktu tertentu).
Kewajiban pelaksanaan dapat dipenuhi dalam kondisi sebagai berikut:
1. Pada waktu tertentu (biasanya untuk janji dalam memindahkan barang ke pelanggan); atau
2. Sepanjang waktu (biasanya untuk janji dalam memberikan layanan pada pelanggan). Untuk kewajiban pelaksanaan yang dipenuhi sepanjang waktu, Grup memilih ukuran kemajuan yang sesuai untuk menentukan jumlah pendapatan yang harus diakui ketika kewajiban pelaksanaan dipenuhi.
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 Aset kontrak disajikan dalam “Piutang usaha” dan liabilitas kontrak disajikan dalam “Pendapatan tangguhan” dan “Uang muka pelanggan”. Pendapatan dari penjualan barang diakui pada saat pengendalian barang telah dialihkan kepada pelanggan. Pendapatan dari jasa diakui pada periode akuntansi saat jasa tersebut diberikan. Pendapatan yang berhubungan dengan kontrak konstruksi dicatat dengan menggunakan metode persentase penyelesaian. Dengan metode ini, pendapatan yang diakui setara dengan estimasi terbaru dari jumlah nilai kontrak dikalikan dengan tingkat penyelesaian sebenarnya yang ditentukan dengan mengacu pada keadaan fisik kemajuan pekerjaan (metode output). Pendapatan kontrak terdiri dari jumlah pendapatan semula yang disetujui dalam kontrak dan penyimpangan dalam pekerjaan kontrak, klaim, dan pembayaran insentif sepanjang hal ini memungkinkan untuk menghasilkan pendapatan dan dapat diukur dengan andal. Grup mengakui biaya inkremental atas perolehan kontrak dengan pelanggan sebagai aset jika Grup memperkirakan untuk memulihkan biaya tersebut. Biaya inkremental atas perolehan kontrak adalah biaya yang terjadi untuk memperoleh kontrak dengan pelanggan yang tidak akan terjadi jika kontrak belum diperoleh. Dalam laporan keuangan konsolidasian interim, aset terkait dengan biaya inkremental atas perolehan kontrak dengan pelanggan disajikan sebagai “beban tangguhan”. Dalam menentukan harga transaksi, Grup menyesuaikan jumlah imbalan yang dijanjikan terhadap dampak nilai waktu uang jika waktu pembayaran yang disepakati oleh para pihak dalam kontrak (baik secara eksplisit atau implisit) memberikan pelanggan atau Grup manfaat signifikan berupa pendanaan atas pengalihan barang atau jasa kepada pelanggan. Tujuan ketika menyesuaikan komponen pendanaan signifikan dalam jumlah imbalan yang dijanjikan adalah agar Grup mengakui pendapatan pada jumlah yang mencerminkan harga yang akan dibayar oleh pelanggan atas barang atau jasa yang dijanjikan jika pelanggan telah membayar secara kas barang atau jasa tersebut ketika entitas mengalihkan barang atau jasa kepada pelanggan (yaitu harga jual kas). Grup menyajikan dampak pendanaan (pendapatan bunga atau beban bunga) secara terpisah dari pendapatan dari kontrak dengan pelanggan dalam laporan penghasilan komprehensif konsolidasian. Biaya kontrak yang tidak mungkin dipulihkan diakui segera sebagai beban tahun berjalan pada laba rugi. Beban langsung dan beban tidak langsung proyek yang dapat dialokasikan ke suatu proyek tertentu, diakui sebagai beban pada proyek yang bersangkutan, sedangkan beban yang tidak dapat didistribusikan atau tidak dapat dialokasikan ke aktivitas proyek menjadi beban non proyek (beban umum dan administrasi). Penerimaan dari pelanggan atas pendapatan dari kontrak pemeliharaan penuh (“FMC”) diterima dimuka dan diakui di awal sebagai pendapatan yang ditangguhkan. Pendapatan atas FMC diakui berdasarkan metode persentase penyelesaian pada saat hasil kontrak tersebut dapat diestimasi secara andal. Tahapan penyelesaian diukur dengan membandingkan biaya yang terjadi sampai dengan tanggal laporan posisi keuangan dengan estimasi keseluruhan biaya untuk setiap kontrak. Bila besar kemungkinan terjadi bahwa jumlah biaya kontrak akan melebihi jumlah pendapatan kontrak, taksiran rugi diakui segera sebagai beban tahun berjalan. Beban diakui pada saat terjadinya (metode akrual), kecuali merupakan aset yang terkait dengan aktivitas kontrak masa depan.</t>
  </si>
  <si>
    <t>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 Aset kontrak disajikan dalam  usaha dan liabilitas kontrak disajikan dalam  tangguhan dan  muka pelanggan. Pendapatan dari penjualan barang diakui pada saat pengendalian barang telah dialihkan kepada pelanggan. Pendapatan dari jasa diakui pada periode akuntansi saat jasa tersebut diberikan. Pendapatan yang berhubungan dengan kontrak konstruksi dicatat dengan menggunakan metode persentase penyelesaian. Dengan metode ini, pendapatan yang diakui setara dengan estimasi terbaru dari jumlah nilai kontrak dikalikan dengan tingkat penyelesaian sebenarnya yang ditentukan dengan mengacu pada keadaan fisik kemajuan pekerjaan (metode output). Pendapatan kontrak terdiri dari jumlah pendapatan semula yang disetujui dalam kontrak dan penyimpangan dalam pekerjaan kontrak, klaim, dan pembayaran insentif sepanjang hal ini memungkinkan untuk menghasilkan pendapatan dan dapat diukur dengan andal. Grup mengakui biaya inkremental atas perolehan kontrak dengan pelanggan sebagai aset jika Grup memperkirakan untuk memulihkan biaya tersebut. Biaya inkremental atas perolehan kontrak adalah biaya yang terjadi untuk memperoleh kontrak dengan pelanggan yang tidak akan terjadi jika kontrak belum diperoleh. Dalam laporan keuangan konsolidasian interim, aset terkait dengan biaya inkremental atas perolehan kontrak dengan pelanggan disajikan sebagai  tangguhan. Dalam menentukan harga transaksi, Grup menyesuaikan jumlah imbalan yang dijanjikan terhadap dampak nilai waktu uang jika waktu pembayaran yang disepakati oleh para pihak dalam kontrak (baik secara eksplisit atau implisit) memberikan pelanggan atau Grup manfaat signifikan berupa pendanaan atas pengalihan barang atau jasa kepada pelanggan. Tujuan ketika menyesuaikan komponen pendanaan signifikan dalam jumlah imbalan yang dijanjikan adalah agar Grup mengakui pendapatan pada jumlah yang mencerminkan harga yang akan dibayar oleh pelanggan atas barang atau jasa yang dijanjikan jika pelanggan telah membayar secara kas barang atau jasa tersebut ketika entitas mengalihkan barang atau jasa kepada pelanggan (yaitu harga jual kas). Grup menyajikan dampak pendanaan (pendapatan bunga atau beban bunga) secara terpisah dari pendapatan dari kontrak dengan pelanggan dalam laporan penghasilan komprehensif  konsolidasian interim. Biaya kontrak yang tidak mungkin dipulihkan diakui segera sebagai beban tahun berjalan pada laba rugi. Beban langsung dan beban tidak langsung proyek yang dapat dialokasikan ke suatu proyek tertentu, diakui sebagai beban pada proyek yang bersangkutan, sedangkan beban yang tidak dapat didistribusikan atau tidak dapat dialokasikan ke aktivitas proyek menjadi beban non proyek (beban umum dan administrasi). Penerimaan dari pelanggan atas pendapatan dari kontrak pemeliharaan penuh () diterima dimuka dan diakui di awal sebagai pendapatan yang ditangguhkan. Pendapatan atas FMC diakui berdasarkan metode persentase penyelesaian pada saat hasil kontrak tersebut dapat diestimasi secara andal. Tahapan penyelesaian diukur dengan membandingkan biaya yang terjadi sampai dengan tanggal laporan posisi keuangan dengan estimasi keseluruhan biaya untuk setiap kontrak. Bila besar kemungkinan terjadi bahwa jumlah biaya kontrak akan melebihi jumlah pendapatan kontrak, taksiran rugi diakui segera sebagai beban tahun berjalan. Beban diakui pada saat terjadinya (metode akrual), kecuali merupakan aset yang terkait dengan aktivitas kontrak masa depan.</t>
  </si>
  <si>
    <t>Grup melakukan langkah-langkah analisa berikut ini terhadap setiap transaksi yang dilakukan untuk menentukan pengakuan pendapatan: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	Besar kemungkinan entitas akan menerima imbalan atas barang atau jasa yang dialihkan.
2.	Mengidentifikasi kewajiban pelaksanaan dalam kontrak, untuk menyerahkan barang atau jasa yang memiliki karakteristik yang berbeda ke pelanggan. 
3.	Menentukan harga transaksi, setelah dikurangi diskon, retur, insentif penjualan, pajak penjualan barang mewah, pajak pertambahan nilai dan pungutan ekspor, yang berhak diperoleh suatu entitas sebagai kompensasi atas diserahkannya barang atau jasa yang dijanjikan ke pelanggan. 
4.	Mengalokasikan harga transaksi kepada setiap kewajiban pelaksanaan dengan menggunakan dasar harga jual berdiri sendiri relatif dari setiap barang atau jasa yang dijanjikan di kontrak. 
5.	Mengakui pendapatan ketika kewajiban pelaksanaan telah dipenuhi (sepanjang waktu atau pada suatu waktu tertentu).
Kewajiban pelaksanaan dapat dipenuhi dalam kondisi sebagai berikut:
1.	Pada waktu tertentu (biasanya untuk janji dalam memindahkan barang ke pelanggan); atau
1.	Sepanjang waktu (biasanya untuk janji dalam memberikan layanan pada pelanggan). Untuk kewajiban pelaksanaan yang dipenuhi sepanjang waktu, Grup memilih ukuran kemajuan yang sesuai untuk menentukan jumlah pendapatan yang harus diakui ketika kewajiban pelaksanaan dipenuhi.
	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
	Aset kontrak disajikan dalam  usaha dan liabilitas kontrak disajikan dalam  tangguhan dan  muka pelanggan.
	Pendapatan dari penjualan barang diakui pada saat pengendalian atas barang telah dialihkan kepada pelanggan berdasarkan syarat pengirimannya.
	Pendapatan dari jasa diakui pada periode saat jasa tersebut diberikan.
	Pendapatan yang berhubungan dengan kontrak konstruksi dicatat dengan menggunakan metode persentase penyelesaian. Dengan metode ini, pendapatan yang diakui setara dengan estimasi terbaru dari jumlah nilai kontrak dikalikan dengan tingkat penyelesaian sebenarnya yang ditentukan dengan mengacu pada keadaan fisik kemajuan pekerjaan (metode output). Pendapatan kontrak konstruksi terdiri dari jumlah pendapatan semula yang disetujui dalam kontrak dan penyimpangan dalam pekerjaan kontrak, klaim, dan pembayaran insentif sepanjang hal ini memungkinkan untuk menghasilkan pendapatan dan dapat diukur dengan andal.
Grup mengakui biaya inkremental atas perolehan kontrak dengan pelanggan sebagai aset jika Grup memperkirakan untuk memulihkan biaya tersebut. Biaya inkremental atas perolehan kontrak adalah biaya yang terjadi untuk memperoleh kontrak dengan pelanggan yang tidak akan terjadi jika kontrak belum diperoleh. Dalam laporan keuangan konsolidasian, aset terkait dengan biaya inkremental atas perolehan kontrak dengan pelanggan disajikan sebagai  tangguhan.
Dalam menentukan harga transaksi, Grup menyesuaikan jumlah imbalan yang dijanjikan terhadap dampak nilai waktu uang jika waktu pembayaran yang disepakati oleh para pihak dalam kontrak (baik secara eksplisit atau implisit) memberikan pelanggan atau Grup manfaat signifikan berupa pendanaan atas pengalihan barang atau jasa kepada pelanggan. Tujuan ketika menyesuaikan komponen pendanaan signifikan dalam jumlah imbalan yang dijanjikan adalah agar Grup mengakui pendapatan pada jumlah yang mencerminkan harga yang akan dibayar oleh pelanggan atas barang atau jasa yang dijanjikan jika pelanggan telah membayar secara kas barang atau jasa tersebut ketika entitas mengalihkan barang atau jasa kepada pelanggan (yaitu harga jual kas). Grup menyajikan dampak pendanaan (pendapatan bunga atau beban bunga) secara terpisah dari pendapatan dari kontrak dengan pelanggan dalam laba rugi.
	Biaya kontrak yang tidak mungkin dipulihkan diakui segera sebagai beban periode berjalan pada laba rugi.
	Beban langsung dan beban tidak langsung proyek yang dapat dialokasikan ke suatu proyek tertentu, diakui sebagai beban pada proyek yang bersangkutan, sedangkan beban yang tidak dapat didistribusikan atau tidak dapat dialokasikan ke aktivitas proyek menjadi beban non proyek (beban umum dan administrasi).
	Penerimaan dari pelanggan atas pendapatan dari kontrak pemeliharaan penuh () diterima dimuka dan diakui di awal sebagai pendapatan yang ditangguhkan. Pendapatan atas FMC diakui berdasarkan metode persentase penyelesaian pada saat hasil kontrak tersebut dapat diestimasi secara andal. Tahapan penyelesaian diukur dengan membandingkan biaya yang terjadi sampai dengan tanggal laporan posisi keuangan dengan estimasi keseluruhan biaya untuk setiap kontrak. Bila besar kemungkinan terjadi bahwa jumlah biaya kontrak akan melebihi jumlah pendapatan kontrak, taksiran rugi diakui segera sebagai beban periode berjalan.
	Beban diakui pada saat terjadinya (dasar akrual), kecuali merupakan aset yang terkait dengan aktivitas kontrak masa depan.</t>
  </si>
  <si>
    <t>Grup melakukan langkah-langkah analisa berikut ini terhadap setiap transaksi yang dilakukan untuk menentukan pengakuan pendapatan:_x000D_
1. Mengindentifikasi kontrak dengan pelanggan, dengan kriteria sebagai berikut: _x000D_
- Kontrak telah disetujui oleh pihak-pihak terkait dalam kontrak_x000D_
- Grup bisa mengidentifikasi hak dari pihak-pihak terkait dan jangka waktu pembayaran dari barang atau jasa yang akan dialihkan_x000D_
- Kontrak memiliki substansi komersial_x000D_
- Besar kemungkinan entitas akan menerima imbalan atas barang atau jasa yang dialihkan._x000D_
2. Mengidentifikasi kewajiban pelaksanaan dalam kontrak, untuk menyerahkan barang atau jasa yang memiliki karakteristik yang berbeda ke pelanggan. _x000D_
3. Menentukan harga transaksi, setelah dikurangi diskon, retur, insentif penjualan, pajak penjualan barang mewah, pajak pertambahan nilai dan pungutan ekspor, yang berhak diperoleh suatu entitas sebagai kompensasi atas diserahkannya barang atau jasa yang dijanjikan ke pelanggan. _x000D_
4. Mengalokasikan harga transaksi kepada setiap kewajiban pelaksanaan dengan menggunakan dasar harga jual berdiri sendiri relatif dari setiap barang atau jasa yang dijanjikan di kontrak. _x000D_
5. Mengakui pendapatan ketika kewajiban pelaksanaan telah dipenuhi (sepanjang waktu atau pada suatu waktu tertentu)._x000D_
Kewajiban pelaksanaan dapat dipenuhi dalam kondisi sebagai berikut:_x000D_
1. Pada waktu tertentu (biasanya untuk janji dalam memindahkan barang ke pelanggan); atau_x000D_
2. Sepanjang waktu (biasanya untuk janji dalam memberikan layanan pada pelanggan). Untuk kewajiban pelaksanaan yang dipenuhi sepanjang waktu, Grup memilih ukuran kemajuan yang sesuai untuk menentukan jumlah pendapatan yang harus diakui ketika kewajiban pelaksanaan dipenuhi._x000D_
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dipenuhi._x000D_
Aset kontrak disajikan dalam  usaha dan liabilitas kontrak disajikan dalam  tangguhan dan  muka pelanggan._x000D_
Pendapatan dari penjualan barang diakui pada saat pengendalian atas barang telah dialihkan kepada pelanggan berdasarkan syarat pengirimannya._x000D_
Pendapatan dari jasa diakui pada periode saat jasa tersebut diberikan._x000D_
Penerimaan dari pelanggan berdasarkan kontrak pendapatan dengan pelanggan yang diterima dimuka dan diakui di awal sebagai pendapatan yang ditangguhkan. Pendapatan akan diakui berdasarkan metode persentase penyelesaian pada saat hasil kontrak tersebut dapat diestimasi secara andal. Tahapan penyelesaian diukur dengan membandingkan biaya yang terjadi sampai dengan tanggal laporan posisi keuangan dengan estimasi keseluruhan biaya untuk setiap kontrak. Bila besar kemungkinan terjadi bahwa jumlah biaya kontrak akan melebihi jumlah pendapatan kontrak, taksiran rugi diakui segera sebagai beban periode berjalan._x000D_
Pendapatan yang berhubungan dengan kontrak konstruksi dicatat dengan menggunakan metode persentase penyelesaian. Dengan metode ini, pendapatan yang diakui setara dengan estimasi terbaru dari jumlah nilai kontrak dikalikan dengan tingkat penyelesaian sebenarnya yang ditentukan dengan mengacu pada keadaan fisik kemajuan pekerjaan (metode output). Pendapatan kontrak konstruksi terdiri dari jumlah pendapatan semula yang disetujui dalam kontrak dan penyimpangan dalam pekerjaan kontrak, klaim, dan pembayaran insentif sepanjang hal ini memungkinkan untuk menghasilkan pendapatan dan dapat diukur dengan andal._x000D_
Grup mengakui biaya inkremental atas perolehan kontrak dengan pelanggan sebagai aset jika Grup memperkirakan untuk memulihkan biaya tersebut. Biaya inkremental atas perolehan kontrak adalah biaya yang terjadi untuk memperoleh kontrak dengan pelanggan yang tidak akan terjadi jika kontrak belum diperoleh. Dalam laporan keuangan konsolidasian, aset terkait dengan biaya inkremental atas perolehan kontrak dengan pelanggan disajikan sebagai  tangguhan._x000D_
Dalam menentukan harga transaksi, Grup menyesuaikan jumlah imbalan yang dijanjikan terhadap dampak nilai waktu uang jika waktu pembayaran yang disepakati oleh para pihak dalam kontrak (baik secara eksplisit atau implisit) memberikan pelanggan atau Grup manfaat signifikan berupa pendanaan atas pengalihan barang atau jasa kepada pelanggan. Tujuan ketika menyesuaikan komponen pendanaan signifikan dalam jumlah imbalan yang dijanjikan adalah agar Grup mengakui pendapatan pada jumlah yang mencerminkan harga yang akan dibayar oleh pelanggan atas barang atau jasa yang dijanjikan jika pelanggan telah membayar secara kas barang atau jasa tersebut ketika entitas mengalihkan barang atau jasa kepada pelanggan (yaitu harga jual kas). Grup menyajikan dampak pendanaan (pendapatan bunga atau beban bunga) secara terpisah dari pendapatan dari kontrak dengan pelanggan dalam laba rugi._x000D_
Biaya kontrak yang tidak mungkin dipulihkan diakui segera sebagai beban periode berjalan pada laba rugi._x000D_
Beban langsung dan beban tidak langsung proyek yang dapat dialokasikan ke suatu proyek tertentu, diakui sebagai beban pada proyek yang bersangkutan, sedangkan beban yang tidak dapat didistribusikan atau tidak dapat dialokasikan ke aktivitas proyek menjadi beban non proyek (beban umum dan administrasi)._x000D_
Beban diakui pada saat terjadinya (dasar akrual), kecuali merupakan aset yang terkait dengan aktivitas kontrak masa depan.</t>
  </si>
  <si>
    <t>Penjabaran mata uang asing</t>
  </si>
  <si>
    <t>(1) Mata uang fungsional dan penyajian Pos-pos yang disertakan dalam laporan keuangan setiap entitas anggota Grup diukur menggunakan mata uang yang sesuai dengan lingkungan ekonomi utama dimana entitas beroperasi (“mata uang fungsional”).Laporan keuangan konsolidasian disajikan dalam Rupiah (“Rp”) yang merupakan mata uang penyajian dan fungsional Perseroan.Hasil usaha operasi dan posisi keuangan dari seluruh entitas anak (tidak ada yang mata uang fungsionalnya mata uang dari suatu ekonomi hiperinflasi) yang memiliki mata uang fungsional yang berbeda dengan mata uang penyajian Grup, ditranslasikan dalam mata uang penyajian Grup sebagai berikut:a. Aset dan liabilitas yang disajikan pada laporan posisi keuangan konsolidasian, dijabarkan pada kurs penutup tanggal laporan posisi keuangan konsolidasian tersebut;b. Penghasilan dan beban untuk setiap laba rugi dijabarkan menggunakan kurs rata-rata (kecuali jika rata-rata tersebut bukan perkiraan wajar efek kumulatif dari kurs yang berlaku pada tanggal transaksi, maka penghasilan dan beban dijabarkan menggunakan kurs tanggal transaksi); danc. Seluruh selisih kurs yang timbul diakui dalam penghasilan komprehensif lain dan diakumulasikan dalam ekuitas pada selisih kurs dari penjabaran laporan keuangan.(2) Transaksi dan saldoTransaksi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syarat.Keuntungan dan kerugian selisih kurs yang berhubungan dengan pinjaman, piutang, kas dan setara kas, dan keuntungan atau kerugian bersih selisih kurs lainnya disajikan pada laba rugi sebagai “beban lain-lain, bersih”.</t>
  </si>
  <si>
    <t>(1) Mata uang fungsional dan penyajian Pos-pos yang disertakan dalam laporan keuangan setiap entitas anggota Grup diukur menggunakan mata uang yang sesuai dengan lingkungan ekonomi utama dimana entitas beroperasi (“mata uang fungsional”).Laporan keuangan konsolidasian disajikan dalam Rupiah (“Rp”) yang merupakan mata uang penyajian dan fungsional Perseroan.Hasil usaha operasi dan posisi keuangan dari seluruh entitas anak (tidak ada yang mata uang fungsionalnya mata uang dari suatu ekonomi hiperinflasi) yang memiliki mata uang fungsional yang berbeda dengan mata uang penyajian Grup, ditranslasikan dalam mata uang penyajian Grup sebagai berikut:a. Aset dan liabilitas yang disajikan pada laporan posisi keuangan konsolidasian, dijabarkan pada kurs penutup tanggal laporan posisi keuangan konsolidasian tersebut;b. Penghasilan dan beban untuk setiap laba rugi dijabarkan menggunakan kurs rata-rata (kecuali jika rata-rata tersebut bukan perkiraan wajar efek kumulatif dari kurs yang berlaku pada tanggal transaksi, maka penghasilan dan beban dijabarkan menggunakan kurs tanggal transaksi); danc. Seluruh selisih kurs yang timbul diakui dalam penghasilan komprehensif lain dan diakumulasikan dalam ekuitas pada selisih kurs dari penjabaran laporan keuangan.(2) Transaksi dan saldoTransaksi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syarat.Keuntungan dan kerugian selisih kurs yang berhubungan dengan pinjaman, piutang, kas dan setara kas, dan keuntungan atau kerugian bersih selisih kurs lainnya disajikan pada laba rugi sebagai “penghasilan/(beban) lain-lain, bersih”.</t>
  </si>
  <si>
    <t>(1) Mata uang fungsional dan penyajian 
Pos-pos yang disertakan dalam laporan keuangan interim setiap entitas anggota Grup diukur menggunakan mata uang yang sesuai dengan lingkungan ekonomi utama dimana entitas beroperasi (“mata uang fungsional”). Laporan keuangan konsolidasian interim disajikan dalam Rupiah (“Rp”) yang merupakan mata uang penyajian dan fungsional Perseroan. Hasil usaha operasi dan posisi keuangan dari seluruh entitas anak (tidak ada yang mata uang fungsionalnya mata uang dari suatu ekonomi hiperinflasi) yang memiliki mata uang fungsional yang berbeda dengan mata uang penyajian Grup, ditranslasikan dalam mata uang penyajian Grup sebagai berikut:
(a) Aset dan liabilitas yang disajikan pada laporan posisi keuangan konsolidasian interim, dijabarkan pada kurs penutup tanggal laporan posisi keuangan konsolidasian interim tersebut;
(b) Aset dan liabilitas yang disajikan pada laporan posisi keuangan konsolidasian interim, dijabarkan pada kurs penutup tanggal laporan posisi keuangan konsolidasian interim tersebut;
(c) Penghasilan dan beban untuk setiap laba rugi dijabarkan menggunakan kurs rata-rata (kecuali jika rata-rata tersebut bukan perkiraan wajar efek kumulatif dari kurs yang berlaku pada tanggal transaksi, maka penghasilan dan beban dijabarkan menggunakan kurs tanggal transaksi); dan
(d) Seluruh selisih kurs yang timbul diakui dalam penghasilan komprehensif lain dan diakumulasikan dalam ekuitas pada selisih kurs dari penjabaran laporan keuangan.
(2) Transaksi dan saldo
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 Keuntungan dan kerugian selisih kurs yang berhubungan dengan pinjaman, piutang, kas dan setara kas, dan keuntungan atau kerugian bersih selisih kurs lainnya disajikan pada laba rugi sebagai “beban lain-lain, bersih”.</t>
  </si>
  <si>
    <t>(1) Mata uang fungsional dan penyajian 
Pos-pos yang disertakan dalam laporan keuangan interim setiap entitas anggota Grup diukur menggunakan mata uang yang sesuai dengan lingkungan ekonomi utama dimana entitas beroperasi (“mata uang fungsional”). Laporan keuangan konsolidasian interim disajikan dalam Rupiah (“Rp”) yang merupakan mata uang penyajian dan fungsional Perseroan. Hasil usaha operasi dan posisi keuangan dari seluruh entitas anak (tidak ada yang mata uang fungsionalnya mata uang dari suatu ekonomi hiperinflasi) yang memiliki mata uang fungsional yang berbeda dengan mata uang penyajian Grup, ditranslasikan dalam mata uang penyajian Grup sebagai berikut:
(a) Aset dan liabilitas yang disajikan pada laporan posisi keuangan konsolidasian interim, dijabarkan pada kurs penutup tanggal laporan posisi keuangan konsolidasian interim tersebut;
(b) Aset dan liabilitas yang disajikan pada laporan posisi keuangan konsolidasian interim, dijabarkan pada kurs penutup tanggal laporan posisi keuangan konsolidasian interim tersebut;
(c) Penghasilan dan beban untuk setiap laba rugi dijabarkan menggunakan kurs rata-rata (kecuali jika rata-rata tersebut bukan perkiraan wajar efek kumulatif dari kurs yang berlaku pada tanggal transaksi, maka penghasilan dan beban dijabarkan menggunakan kurs tanggal transaksi); dan
(d) Seluruh selisih kurs yang timbul diakui dalam penghasilan komprehensif lain dan diakumulasikan dalam ekuitas pada selisih kurs dari penjabaran laporan keuangan.
(2) Transaksi dan saldo
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 Keuntungan dan kerugian selisih kurs yang berhubungan dengan pinjaman, piutang, kas dan setara kas, dan keuntungan atau kerugian bersih selisih kurs lainnya disajikan pada laba rugi sebagai “(beban)/penghasilan lain-lain, bersih”.</t>
  </si>
  <si>
    <t>(1) Mata uang fungsional dan penyajian 
Pos-pos yang disertakan dalam laporan keuangan setiap entitas anggota Grup diukur menggunakan mata uang yang sesuai dengan lingkungan ekonomi utama dimana entitas beroperasi ( uang fungsional). Laporan keuangan konsolidasian interim disajikan dalam Rupiah () yang merupakan mata uang penyajian dan fungsional Perseroan. Hasil usaha operasi dan posisi keuangan dari seluruh entitas anak (tidak ada yang mata uang fungsionalnya mata uang dari suatu ekonomi hiperinflasi) yang memiliki mata uang fungsional yang berbeda dengan mata uang penyajian Grup, ditranslasikan dalam mata uang penyajian Grup sebagai berikut:
(a) Aset dan liabilitas yang disajikan pada laporan posisi keuangan konsolidasian interim, dijabarkan pada kurs penutup tanggal laporan posisi keuangan konsolidasian interim tersebut;
(b) Penghasilan dan beban untuk setiap laba rugi dijabarkan menggunakan kurs rata-rata (kecuali jika rata-rata tersebut bukan perkiraan wajar efek kumulatif dari kurs yang berlaku pada tanggal transaksi, maka penghasilan dan beban dijabarkan menggunakan kurs tanggal transaksi); dan
(c) Seluruh selisih kurs yang timbul diakui dalam penghasilan komprehensif lain dan diakumulasikan dalam ekuitas pada selisih kurs dari penjabaran laporan keuangan.
(2) Transaksi dan saldo
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 Keuntungan dan kerugian selisih kurs yang berhubungan dengan pinjaman, piutang, kas dan setara kas, dan keuntungan atau kerugian bersih selisih kurs lainnya disajikan pada laba rugi sebagai (beban)/penghasilan lain-lain, bersih.</t>
  </si>
  <si>
    <t>(1) Mata uang fungsional dan penyajian 
Pos-pos yang disertakan dalam laporan keuangan setiap entitas anggota Grup diukur menggunakan mata uang yang sesuai dengan lingkungan ekonomi utama dimana entitas beroperasi ( uang fungsional).
	Laporan keuangan konsolidasian disajikan dalam Rupiah () yang merupakan mata uang penyajian dan fungsional Perseroan.
Hasil usaha operasi dan posisi keuangan dari seluruh entitas anak yang memiliki mata uang fungsional yang berbeda dengan mata uang penyajian Grup, ditranslasikan dalam mata uang penyajian Grup sebagai berikut:
(a) Aset dan liabilitas yang disajikan pada laporan posisi keuangan konsolidasian, dijabarkan pada kurs penutup tanggal laporan posisi keuangan konsolidasian tersebut;
(b) Penghasilan dan beban untuk setiap laba rugi dijabarkan menggunakan kurs rata-rata (kecuali jika rata-rata tersebut bukan perkiraan wajar efek kumulatif dari kurs yang berlaku pada tanggal transaksi, maka penghasilan dan beban dijabarkan menggunakan kurs tanggal transaksi); dan
(c) Seluruh selisih kurs yang timbul diakui dalam penghasilan komprehensif lain dan diakumulasikan dalam ekuitas pada selisih kurs dari penjabaran laporan keuangan.
	(2) Transaksi dan saldo
	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
	Keuntungan dan kerugian selisih kurs yang berhubungan dengan pinjaman, piutang, kas dan setara kas, dan keuntungan atau kerugian bersih selisih kurs lainnya disajikan pada laba rugi sebagai  lain-lain, bersih.
	Kurs utama yang digunakan, berdasarkan kurs tengah yang diterbitkan Bank Indonesia.</t>
  </si>
  <si>
    <t>(1) Mata uang fungsional dan penyajian _x000D_
Pos-pos yang disertakan dalam laporan keuangan setiap entitas anggota Grup diukur menggunakan mata uang yang sesuai dengan lingkungan ekonomi utama dimana entitas beroperasi ( uang fungsional)._x000D_
Laporan keuangan konsolidasian disajikan dalam Rupiah () yang merupakan mata uang penyajian dan fungsional Perseroan._x000D_
Hasil usaha operasi dan posisi keuangan dari seluruh entitas anak yang memiliki mata uang fungsional yang berbeda dengan mata uang penyajian Grup, ditranslasikan dalam mata uang penyajian Grup sebagai berikut:_x000D_
(a) Aset dan liabilitas yang disajikan pada laporan posisi keuangan konsolidasian, dijabarkan pada kurs penutup tanggal laporan posisi keuangan konsolidasian tersebut;_x000D_
(b) Penghasilan dan beban untuk setiap laba rugi dijabarkan menggunakan kurs rata-rata (kecuali jika rata-rata tersebut bukan perkiraan wajar efek kumulatif dari kurs yang berlaku pada tanggal transaksi, maka penghasilan dan beban dijabarkan menggunakan kurs tanggal transaksi); dan_x000D_
(c) Seluruh selisih kurs yang timbul diakui dalam penghasilan komprehensif lain dan diakumulasikan dalam ekuitas pada selisih kurs dari penjabaran laporan keuangan._x000D_
(2) Transaksi dan saldo_x000D_
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syarat._x000D_
Keuntungan dan kerugian selisih kurs yang berhubungan dengan pinjaman, piutang, kas dan setara kas, dan keuntungan atau kerugian bersih selisih kurs lainnya disajikan pada laba rugi sebagai  lain-lain, bersih._x000D_
Kurs utama yang digunakan, berdasarkan kurs tengah yang diterbitkan Bank Indonesia.</t>
  </si>
  <si>
    <t>Transaksi dengan pihak berelasi</t>
  </si>
  <si>
    <t>Grup melakukan transaksi dengan pihak-pihak berelasi sebagaimana didefinisikan dalam PSAK No. 7, “Pengungkapan Pihak Berelasi”.Seluruh transaksi dan saldo material dengan pihak-pihak berelasi diungkapkan dalam catatan atas laporan keuangan konsolidasian.</t>
  </si>
  <si>
    <t>Grup melakukan transaksi dengan pihak-pihak berelasi sebagaimana didefinisikan dalam PSAK No. 7, “Pengungkapan Pihak Berelasi”.Seluruh transaksi dan saldo material dengan pihak-pihak berelasi diungkapkan dalam catatan atas laporan keuangan konsolidasian interim.</t>
  </si>
  <si>
    <t>Grup melakukan transaksi dengan pihak-pihak berelasi sebagaimana didefinisikan dalam  PSAK 224,  Pihak-Pihak Berelasi. Seluruh transaksi dan saldo material dengan pihak-pihak berelasi diungkapkan dalam catatan atas laporan keuangan konsolidasian interim.</t>
  </si>
  <si>
    <t>Grup melakukan transaksi dengan pihak-pihak berelasi sebagaimana didefinisikan dalam  PSAK 224,  Pihak-Pihak Berelasi.
Seluruh transaksi dan saldo material dengan pihak-pihak berelasi diungkapkan dalam catatan atas laporan keuangan konsolidasian.</t>
  </si>
  <si>
    <t>Grup melakukan transaksi dengan pihak-pihak berelasi sebagaimana didefinisikan dalam  PSAK 224,  Pihak-Pihak Berelasi._x000D_
Seluruh transaksi dan saldo material dengan pihak-pihak berelasi diungkapkan dalam catatan atas laporan keuangan konsolidasian.</t>
  </si>
  <si>
    <t>Pajak penghasilan</t>
  </si>
  <si>
    <t>Beban pajak penghasilan terdiri dari pajak kini dan pajak tangguhan. Pajak diakui dalam laba rugi, kecuali jika pajak tersebut terkait dengan transaksi atau kejadian yang diakui ke penghasilan komprehensif lain atau langsung ke ekuitas. Dalam hal ini, pajak tersebut masing-masing diakui dalam penghasilan komprehensif lain atau ekuitas.Beban pajak penghasilan kini dihitung dengan menggunakan tarif pajak yang berlaku pada akhir periode pelaporan.Manajemen secara berkala mengevaluasi ketentuan yang diambil dalam Surat Pemberitahuan Pajak sehubungan dengan situasi dimana peraturan pajak yang berlaku membutuhkan penafsiran. Hal ini menentukan jumlah provisi diperlukan yang sesuai dengan jumlah yang diharapkan akan dibayarkan kepada otoritas pajak.Pajak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pajak.Aset pajak tangguhan diakui apabila besar kemungkinan jumlah penghasilan kena pajak di masa mendatang akan memadai untuk dikompensasi dengan perbedaan temporer yang dapat dikurangkan dan rugi fiskal yang masih dapat dimanfaatkan.Atas perbedaan temporer dalam investasi pada entitas anak dan asosiasi dibentuk pajak penghasilan tangguhan, kecuali untuk liabilitas pajak penghasilan tangguhan dimana saat pembalikan perbedaan temporer dikendalikan oleh Grup dan sangat mungkin perbedaan temporer tersebut dapat diperkirakan tidak akan dibalik di masa mendatang.Aset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baik atas entitas kena pajak yang sama ataupun berbeda dan adanya niat untuk melakukan penyelesaian saldo-saldo tersebut secara neto.</t>
  </si>
  <si>
    <t>Beban pajak penghasilan terdiri dari pajak kini dan pajak tangguhan. Pajak diakui dalam laba rugi, kecuali jika pajak tersebut terkait dengan transaksi atau kejadian yang diakui ke penghasilan komprehensif lain atau langsung ke ekuitas. Dalam hal ini, pajak tersebut masing-masing diakui dalam penghasilan komprehensif lain atau ekuitas. Beban pajak penghasilan kini dihitung dengan menggunakan tarif pajak yang berlaku pada akhir periode pelaporan. Manajemen secara berkala mengevaluasi ketentuan yang diambil dalam Surat Pemberitahuan Pajak sehubungan dengan situasi dimana peraturan pajak yang berlaku membutuhkan penafsiran. Hal ini menentukan jumlah provisi diperlukan yang sesuai dengan jumlah yang diharapkan akan dibayarkan kepada otoritas pajak. Pajak penghasilan tangguhan diakui sepenuhnya, dengan menggunakan metode liabilitas untuk semua perbedaan temporer yang berasal dari selisih antara dasar pengenaan pajak aset dan liabilitas dengan nilai tercatatnya pada laporan keuangan konsolidasian interim.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Aset pajak tangguhan diakui apabila besar kemungkinan jumlah penghasilan kena pajak di masa mendatang akan memadai untuk dikompensasi dengan perbedaan temporer yang dapat dikurangkan dan rugi fiskal yang masih dapat dimanfaatkan. Atas perbedaan temporer dalam investasi pada entitas anak dan asosiasi dibentuk pajak penghasilan tangguhan, kecuali untuk liabilitas pajak penghasilan tangguhan dimana saat pembalikan perbedaan temporer dikendalikan oleh Grup dan sangat mungkin perbedaan temporer tersebut dapat diperkirakan tidak akan dibalik di masa mendatang.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baik atas entitas kena pajak yang sama ataupun berbeda dan adanya niat untuk melakukan penyelesaian saldo-saldo tersebut secara neto.</t>
  </si>
  <si>
    <t>Pertimbangan dan asumsi diperlukan dalam menentukan pengurangan beban tertentu ketika mengestimasi penyisihan pajak penghasilan untuk setiap perusahaan dalam Grup. Terdapat banyak transaksi dan perhitungan dimana penentuan pajak akhir menjadi tidak pasti selama kegiatan usaha normal. Dimana perhitungan pajak akhir dari hal-hal tersebut berbeda dengan jumlah yang sebelumnya dicatat, perbedaan tersebut akan berdampak pada provisi pajak penghasilan kini dan tangguhan dalam tahun dimana penentuan tersebut dibuat. Aset pajak tangguhan, termasuk yang timbul dari kerugian pajak yang dapat dikompensasikan, penyusutan, dan perbedaan temporer diakui hanya ketika hal-hal tersebut kemungkinan besar dapat dipulihkan, yang tergantung pada pembentukan laba kena pajak yang mencukupi di masa depan. Asumsi pembentukan laba kena pajak masa depan tergantung pada estimasi manajemen untuk arus kas masa depan. Hal ini tergantung pada estimasi produksi, jumlah penjualan barang atau jasa, harga komoditas, cadangan, beban operasi, beban penutupan, dan rehabilitasi tambang, belanja modal, dividen dan transaksi manajemen modal lainnya di masa depan. Grup beroperasi di bawah peraturan perpajakan di Indonesia. Pertimbangan yang signifikan diperlukan untuk menentukan provisi pajak penghasilan.</t>
  </si>
  <si>
    <t>Beban pajak penghasilan terdiri dari pajak kini dan pajak tangguhan. Pajak penghasilan diakui dalam laba rugi, kecuali jika pajak tersebut terkait dengan transaksi atau kejadian yang diakui ke penghasilan komprehensif lain atau langsung ke ekuitas. Dalam hal ini, pajak tersebut masing-masing diakui dalam penghasilan komprehensif lain atau ekuitas.
	Beban pajak penghasilan kini dihitung dengan menggunakan tarif pajak yang berlaku pada akhir periode pelaporan.
	Manajemen secara berkala mengevaluasi ketentuan yang diambil dalam Surat Pemberitahuan Pajak sehubungan dengan situasi dimana peraturan pajak yang berlaku membutuhkan penafsiran. Hal ini menentukan jumlah provisi diperlukan yang sesuai dengan jumlah yang diharapkan akan dibayarkan kepada otoritas pajak.
	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selain kombinasi bisnis yang pada saat transaksi tidak mempengaruhi laba akuntansi maupun laba kena pajak/rugi pajak.
Aset pajak tangguhan diakui apabila besar kemungkinan jumlah penghasilan kena pajak di masa mendatang akan memadai untuk dikompensasi dengan perbedaan temporer yang dapat dikurangkan dan rugi fiskal yang masih dapat dimanfaatkan.
	Atas perbedaan temporer dalam investasi pada entitas anak dan asosiasi dibentuk pajak penghasilan tangguhan, kecuali untuk liabilitas pajak penghasilan tangguhan dimana saat pembalikan perbedaan temporer dikendalikan oleh Grup dan sangat mungkin perbedaan temporer tersebut dapat diperkirakan tidak akan dibalik di masa mendatang.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baik atas entitas kena pajak yang sama ataupun berbeda dan adanya niat untuk melakukan penyelesaian saldo-saldo tersebut secara neto.</t>
  </si>
  <si>
    <t>Beban pajak penghasilan terdiri dari pajak kini dan pajak tangguhan. Pajak penghasilan diakui dalam laba rugi, kecuali jika pajak tersebut terkait dengan transaksi atau kejadian yang diakui ke penghasilan komprehensif lain atau langsung ke ekuitas. Dalam hal ini, pajak tersebut masing-masing diakui dalam penghasilan komprehensif lain atau ekuitas._x000D_
Beban pajak penghasilan kini dihitung dengan menggunakan tarif pajak yang berlaku pada akhir periode pelaporan._x000D_
Manajemen secara berkala mengevaluasi ketentuan yang diambil dalam Surat Pemberitahuan Pajak sehubungan dengan situasi dimana peraturan pajak yang berlaku membutuhkan penafsiran. Hal ini menentukan jumlah provisi diperlukan yang sesuai dengan jumlah yang diharapkan akan dibayarkan kepada otoritas pajak._x000D_
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selain kombinasi bisnis yang pada saat transaksi tidak mempengaruhi laba akuntansi maupun laba kena pajak/rugi pajak._x000D_
Aset pajak tangguhan diakui apabila besar kemungkinan jumlah penghasilan kena pajak di masa mendatang akan memadai untuk dikompensasi dengan perbedaan temporer yang dapat dikurangkan dan rugi fiskal yang masih dapat dimanfaatkan._x000D_
Atas perbedaan temporer dalam investasi pada entitas anak dan asosiasi dibentuk pajak penghasilan tangguhan, kecuali untuk liabilitas pajak penghasilan tangguhan dimana saat pembalikan perbedaan temporer dikendalikan oleh Grup dan sangat mungkin perbedaan temporer tersebut dapat diperkirakan tidak akan dibalik di masa mendatang._x000D_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baik atas entitas kena pajak yang sama ataupun berbeda dan adanya niat untuk melakukan penyelesaian saldo-saldo tersebut secara neto.</t>
  </si>
  <si>
    <t>Pinjaman</t>
  </si>
  <si>
    <t>Pada saat pengakuan awal, pinjaman diakui sebesar nilai wajar, dikurangi dengan biaya-biaya transaksi yang terjadi. Selanjutnya, pinjaman diukur sebesar biaya perolehan diamortisasi; selisih antara penerimaan kas (dikurangi biaya transaksi) dan nilai pelunasan dicatat pada laba rugi selama periode pinjaman dengan menggunakan metode bunga efektif.Biaya yang dibayar untuk memperoleh fasilitas pinjaman diakui sebagai biaya transaksi pinjaman sepanjang besar kemungkinan sebagian atau seluruh fasilitas akan ditarik. Dalam hal ini, biaya untuk memperoleh pinjaman ditangguhkan sampai penarikan pinjaman terjadi. Sepanjang tidak terdapat bukti bahwa besar kemungkinan sebagian atau seluruh fasilitas akan ditarik, biaya memperoleh pinjaman dikapitalisasi sebagai biaya dibayar dimuka untuk jasa likuiditas dan diamortisasi selama periode fasilitas yang terkait.Biaya pinjaman yang terjadi untuk konstruksi aset kualifikasian dikapitalisasi selama periode waktu yang dibutuhkan untuk menyelesaikan konstruksi aset dan mempersiapkannya sampai dapat digunakan sesuai tujuan yang dimaksudkan atau untuk dijual (lihat Catatan 2n). Biaya pinjaman lainnya dibebankan pada laba rugi.Pinjaman diklasifikasikan sebagai liabilitas jangka pendek kecuali Grup memiliki hak tanpa syarat untuk menunda pembayaran liabilitas selama paling tidak 12 bulan setelah tanggal pelaporan.</t>
  </si>
  <si>
    <t>Pada saat pengakuan awal, pinjaman diakui sebesar nilai wajar, dikurangi dengan biaya-biaya transaksi yang terjadi. Selanjutnya, pinjaman diukur sebesar biaya perolehan diamortisasi; selisih antara penerimaan kas (dikurangi biaya transaksi) dan nilai pelunasan dicatat pada laba rugi selama periode pinjaman dengan menggunakan metode bunga efektif. Biaya yang dibayar untuk memperoleh fasilitas pinjaman diakui sebagai biaya transaksi pinjaman sepanjang besar kemungkinan sebagian atau seluruh fasilitas akan ditarik. Dalam hal ini, biaya untuk memperoleh pinjaman ditangguhkan sampai penarikan pinjaman terjadi. Sepanjang tidak terdapat bukti bahwa besar kemungkinan sebagian atau seluruh fasilitas akan ditarik, biaya memperoleh pinjaman dikapitalisasi sebagai biaya dibayar dimuka untuk jasa likuiditas dan diamortisasi selama periode fasilitas yang terkait.Biaya pinjaman yang terjadi untuk konstruksi aset kualifikasian dikapitalisasi selama periode waktu yang dibutuhkan untuk menyelesaikan konstruksi aset dan mempersiapkannya sampai dapat digunakan sesuai tujuan yang dimaksudkan atau untuk dijual (lihat Catatan 2j). Biaya pinjaman lainnya dibebankan pada laba rugi.Pinjaman diklasifikasikan sebagai liabilitas jangka pendek kecuali Grup memiliki hak tanpa syarat untuk menunda pembayaran liabilitas selama paling tidak 12 bulan setelah tanggal pelaporan.</t>
  </si>
  <si>
    <t>Pada saat pengakuan awal, pinjaman diakui sebesar nilai wajar, dikurangi dengan biaya-biaya transaksi yang terjadi. Selanjutnya, pinjaman diukur sebesar biaya perolehan diamortisasi; selisih antara penerimaan kas (dikurangi biaya transaksi) dan nilai pelunasan dicatat pada laba rugi selama periode pinjaman dengan menggunakan metode bunga efektif.
Biaya yang dibayar untuk memperoleh fasilitas pinjaman diakui sebagai biaya transaksi pinjaman sepanjang besar kemungkinan sebagian atau seluruh fasilitas akan ditarik. Dalam hal ini, biaya untuk memperoleh pinjaman ditangguhkan sampai penarikan pinjaman terjadi. Sepanjang tidak terdapat bukti bahwa besar kemungkinan sebagian atau seluruh fasilitas akan ditarik, biaya memperoleh pinjaman dikapitalisasi sebagai biaya dibayar dimuka untuk jasa likuiditas dan diamortisasi selama periode fasilitas yang terkait.
Biaya pinjaman yang terjadi untuk konstruksi aset kualifikasian dikapitalisasi selama periode waktu yang dibutuhkan untuk menyelesaikan konstruksi aset dan mempersiapkannya sampai dapat digunakan sesuai tujuan yang dimaksudkan atau untuk dijual (lihat Catatan 2j). Biaya pinjaman lainnya dibebankan pada laba rugi.
Pinjaman diklasifikasikan sebagai liabilitas jangka pendek kecuali Grup memiliki hak untuk menunda pembayaran liabilitas selama paling tidak 12 bulan setelah tanggal pelaporan.</t>
  </si>
  <si>
    <t>Pada saat pengakuan awal, pinjaman diakui sebesar nilai wajar, dikurangi dengan biaya-biaya transaksi yang terjadi. Selanjutnya, pinjaman diukur sebesar biaya perolehan diamortisasi; selisih antara penerimaan kas (dikurangi biaya transaksi) dan nilai pelunasan dicatat pada laba rugi selama periode pinjaman dengan menggunakan metode bunga efektif._x000D_
Biaya yang dibayar untuk memperoleh fasilitas pinjaman diakui sebagai biaya transaksi pinjaman sepanjang besar kemungkinan sebagian atau seluruh fasilitas akan ditarik. Dalam hal ini, biaya untuk memperoleh pinjaman ditangguhkan sampai penarikan pinjaman terjadi. Sepanjang tidak terdapat bukti bahwa besar kemungkinan sebagian atau seluruh fasilitas akan ditarik, biaya memperoleh pinjaman dikapitalisasi sebagai biaya dibayar dimuka untuk jasa likuiditas dan diamortisasi selama periode fasilitas yang terkait._x000D_
Biaya pinjaman yang terjadi untuk konstruksi aset kualifikasian dikapitalisasi selama periode waktu yang dibutuhkan untuk menyelesaikan konstruksi aset dan mempersiapkannya sampai dapat digunakan sesuai tujuan yang dimaksudkan atau untuk dijual (lihat Catatan 2j). Biaya pinjaman lainnya dibebankan pada laba rugi._x000D_
Pinjaman diklasifikasikan sebagai liabilitas jangka pendek kecuali Grup memiliki hak untuk menunda pembayaran liabilitas selama paling tidak 12 bulan setelah tanggal pelaporan.</t>
  </si>
  <si>
    <t>Provisi</t>
  </si>
  <si>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tidak diakui untuk kerugian operasi masa depan.Ketika terdapat beberapa kewajiban yang serupa, kemungkinan penyelesaian mengakibatkan arus keluar ditentukan dengan mempertimbangkan kelas kewajiban secara keseluruhan. Provisi diakui walaupun kecil kemungkinan akan adanya arus keluar sehubungan dengan pos manapun yang termasuk dalam kelas kewajiban yang sama.Provisi diukur sebesar nilai kini dari estimasi terbaik manajemen atas pengeluaran yang diharapkan diperlukan untuk menyelesaikan kewajiban. Tingkat diskonto yang digunakan untuk menentukan nilai kini adalah tingkat diskonto sebelum pajak yang mencerminkan penilaian pasar atas nilai waktu uang dan risiko yang terkait dengan kewajiban. Peningkatan provisi karena berjalannya waktu diakui sebagai beban bunga.</t>
  </si>
  <si>
    <t>Provisi dan akrual diakui apabila Grup mempunyai kewajiban kini (baik bersifat hukum maupun konstruktif) sebagai akibat peristiwa masa lalu dan besar kemungkinan penyelesaian kewajiban tersebut mengakibatkan arus keluar sumber daya dan kewajiban tersebut dapat diestimasi dengan andal. Provisi dan akrual tidak diakui untuk kerugian operasi masa depan. Ketika terdapat beberapa kewajiban yang serupa, kemungkinan penyelesaian mengakibatkan arus keluar ditentukan dengan mempertimbangkan kelas kewajiban secara keseluruhan. Provisi dan akrual diakui walaupun kecil kemungkinan akan adanya arus keluar sehubungan dengan pos manapun yang termasuk dalam kelas kewajiban yang sama. Provisi diukur sebesar nilai kini dari estimasi terbaik manajemen atas pengeluaran yang diharapkan diperlukan untuk menyelesaikan kewajiban. Tingkat diskonto yang digunakan untuk menentukan nilai kini adalah tingkat diskonto sebelum pajak yang mencerminkan penilaian pasar atas nilai waktu uang dan risiko yang terkait dengan kewajiban. Peningkatan provisi karena berjalannya waktu diakui sebagai beban bunga.</t>
  </si>
  <si>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tidak diakui untuk kerugian operasi masa depan. Ketika terdapat beberapa kewajiban yang serupa, kemungkinan penyelesaian mengakibatkan arus keluar ditentukan dengan mempertimbangkan kelas kewajiban secara keseluruhan. Provisi diakui walaupun kecil kemungkinan akan adanya arus keluar sehubungan dengan pos manapun yang termasuk dalam kelas kewajiban yang sama. Provisi diukur sebesar nilai kini dari estimasi terbaik manajemen atas pengeluaran yang diharapkan diperlukan untuk menyelesaikan kewajiban. Tingkat diskonto yang digunakan untuk menentukan nilai kini adalah tingkat diskonto sebelum pajak yang mencerminkan penilaian pasar atas nilai waktu uang dan risiko yang terkait dengan kewajiban. Peningkatan provisi karena berjalannya waktu diakui sebagai beban bunga.</t>
  </si>
  <si>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tidak diakui untuk kerugian operasi masa depan.
	Ketika terdapat beberapa kewajiban yang serupa, kemungkinan penyelesaian mengakibatkan arus keluar ditentukan dengan mempertimbangkan kelas kewajiban secara keseluruhan. Provisi diakui walaupun kecil kemungkinan akan adanya arus keluar sehubungan dengan pos manapun yang termasuk dalam kelas kewajiban yang sama.
	Provisi diukur sebesar nilai kini dari estimasi terbaik manajemen atas pengeluaran yang diharapkan diperlukan untuk menyelesaikan kewajiban. Tingkat diskonto yang digunakan untuk menentukan nilai kini adalah tingkat diskonto sebelum pajak yang mencerminkan penilaian pasar atas nilai waktu uang dan risiko yang terkait dengan kewajiban. Peningkatan provisi karena berjalannya waktu diakui sebagai beban bunga.</t>
  </si>
  <si>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tidak diakui untuk kerugian operasi masa depan._x000D_
Ketika terdapat beberapa kewajiban yang serupa, kemungkinan penyelesaian mengakibatkan arus keluar ditentukan dengan mempertimbangkan kelas kewajiban secara keseluruhan. Provisi diakui walaupun kecil kemungkinan akan adanya arus keluar sehubungan dengan pos manapun yang termasuk dalam kelas kewajiban yang sama._x000D_
Provisi diukur sebesar nilai kini dari estimasi terbaik manajemen atas pengeluaran yang diharapkan diperlukan untuk menyelesaikan kewajiban. Tingkat diskonto yang digunakan untuk menentukan nilai kini adalah tingkat diskonto sebelum pajak yang mencerminkan penilaian pasar atas nilai waktu uang dan risiko yang terkait dengan kewajiban. Peningkatan provisi karena berjalannya waktu diakui sebagai beban bunga.</t>
  </si>
  <si>
    <t>Imbalan kerja karyawan</t>
  </si>
  <si>
    <t>Imbalan kerja jangka pendekImbalan kerja jangka pendek diakui pada saat terutang kepada karyawan.Imbalan pensiun dan pascakerja lain-lainGrup memiliki program pensiun imbalan pasti dan iuran pasti.Program pensiun imbalan pasti adalah program pensiun yang menetapkan jumlah imbalan pensiun yang akan diterima oleh karyawan pada saat pensiun, yang biasanya tergantung pada beberapa faktor, seperti umur, masa kerja dan jumlah kompensasi. Program pensiun ini dikelola oleh Dana Pensiun Astra 1 (“DPA 1”).Program pensiun iuran pasti adalah program pensiun dimana Grup akan membayar iuran tetap kepada sebuah entitas terpisah. Grup membayar iuran tetap kepada Dana Pensiun Astra 2 (“DPA 2”) dan beberapa pihak ketiga.Sesuai dengan Undang-Undang Ketenagakerjaan No. 13/2003 (“UU 13/2003”) sebagaimana diubah melalui Undang-Undang No.11/2020 tentang Cipta Kerja (“UU 11/2020”), Grup disyaratkan untuk memberikan imbalan pensiun sekurang-kurangnya seperti imbalan pensiun yang diatur dalam UU 11/2020, yang pada dasarnya adalah program imbalan pasti. Jika imbalan pensiun sesuai UU lebih besar dari program pensiun yang ada, selisih tersebut diakui sebagai bagian dari liabilitas imbalan pensiun.Liabilitas imbalan pensiun merupakan nilai kini liabilitas imbalan pasti pada akhir periode pelaporan dikurangi dengan nilai wajar aset program. Liabilitas imbalan pasti dihitung setiap tahun oleh aktuaris independen dengan menggunakan projected unit credit.Nilai kini liabilitas imbalan pasti ditentukan dengan mendiskontokan estimasi arus kas di masa depan dengan menggunakan imbal hasil obligasi pemerintah jangka panjang pada akhir periode pelaporan dalam mata uang Rupiah sesuai dengan mata uang di mana imbalan tersebut akan dibayarkan dan yang memiliki jangka waktu yang sesuai dengan liabilitas imbalan pensiun yang bersangkutan.Pengukuran kembali yang timbul dari penyesuaian dan perubahan dalam asumsi-asumsi aktuarial langsung diakui seluruhnya melalui penghasilan komprehensif lainnya. Akumulasi saldo pengukuran kembali dilaporkan di saldo laba.Biaya jasa lalu yang timbul dari amendemen atau kurtailmen program diakui sebagai beban dalam laba rugi pada saat terjadinya.Perseroan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metode yang sama dengan metode yang digunakan dalam perhitungan program pensiun imbalan pasti.Imbalan jangka panjang lain-lainImbalan kerja jangka panjang lainnya seperti cuti berimbalan jangka panjang dan penghargaan jubilee dihitung dengan menggunakan metode projected unit credit dan didiskontokan ke nilai kini. Imbalan ini dihitung dengan menggunakan metode yang sama dengan metode yang digunakan dalam perhitungan program pensiun imbalan pasti, kecuali untuk pengukuran kembali yang diakui pada laba rugi.</t>
  </si>
  <si>
    <t>Imbalan kerja jangka pendek
Imbalan kerja jangka pendek diakui pada saat terutang kepada karyawan. 
Imbalan pensiun dan pascakerja lain-lain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Program pensiun ini dikelola oleh Dana Pensiun Astra 1 (“DPA 1”). Program pensiun iuran pasti adalah program pensiun dimana Grup akan membayar iuran tetap kepada sebuah entitas terpisah. Grup membayar iuran tetap kepada Dana Pensiun Astra 2 (“DPA 2”) dan beberapa pihak ketiga. Sesuai dengan peraturan yang berlaku, Grup disyaratkan untuk memberikan imbalan pensiun sekurang-kurangnya sebesar yang diatur pada peraturan yang berlaku, yang pada dasarnya adalah program imbalan pasti. Jika imbalan pensiun sesuai peraturan yang berlaku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Nilai kini liabilitas imbalan pasti ditentukan dengan mendiskontokan estimasi arus kas di masa depan dengan menggunakan imbal hasil obligasi pemerintah jangka panjang pada akhir periode pelaporan dalam mata uang Rupiah sesuai dengan mata uang di 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metode yang sama dengan metode yang digunakan dalam perhitungan program pensiun imbalan pasti.
Imbalan jangka panjang lain-lain
Imbalan kerja jangka panjang lainnya seperti cuti berimbalan jangka panjang dan penghargaan jubilee dihitung dengan menggunakan metode projected unit credit dan didiskontokan ke nilai kini. Imbalan ini dihitung dengan menggunakan metode yang sama dengan metode yang digunakan dalam perhitungan program pensiun imbalan pasti, kecuali untuk pengukuran kembali yang diakui pada laba rugi.</t>
  </si>
  <si>
    <t>Imbalan kerja jangka pendek
Imbalan kerja jangka pendek diakui pada saat terutang kepada karyawan. 
Imbalan pensiun dan pascakerja lain-lain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Program pensiun ini dikelola oleh Dana Pensiun Astra 1 (DPA 1). Program pensiun iuran pasti adalah program pensiun dimana Grup akan membayar iuran tetap kepada sebuah entitas terpisah. Grup membayar iuran tetap kepada Dana Pensiun Astra 2 (DPA 2) dan beberapa pihak ketiga. Untuk program iuran pasti, Grup tidak memiliki kewajiban membayar lebih lanjut jika iuran tersebut telah dibayarkan. Iuran tersebut diakui sebagai beban imbalan kerja ketika jatuh tempo. Sesuai dengan peraturan yang berlaku, Grup disyaratkan untuk memberikan imbalan pensiun sekurang-kurangnya sebesar yang diatur pada peraturan yang berlaku, yang pada dasarnya adalah program imbalan pasti. Jika imbalan pensiun sesuai peraturan yang berlaku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Nilai kini liabilitas imbalan pasti ditentukan dengan mendiskontokan estimasi arus kas di masa depan dengan menggunakan imbal hasil obligasi pemerintah jangka panjang pada akhir periode pelaporan dalam mata uang Rupiah sesuai dengan mata uang di 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metode yang sama dengan metode yang digunakan dalam perhitungan program pensiun imbalan pasti.
Imbalan jangka panjang lain-lain
Imbalan kerja jangka panjang lainnya seperti cuti berimbalan jangka panjang dan penghargaan jubilee dihitung dengan menggunakan metode projected unit credit dan didiskontokan ke nilai kini. Imbalan ini dihitung dengan menggunakan metode yang sama dengan metode yang digunakan dalam perhitungan program pensiun imbalan pasti, kecuali untuk pengukuran kembali yang diakui pada laba rugi.</t>
  </si>
  <si>
    <t>Imbalan kerja jangka pendek diakui pada saat terutang kepada karyawan.
	Imbalan pensiun dan pascakerja lain-lain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Program pensiun ini dikelola oleh Dana Pensiun Astra 1 ( 1).
	Program pensiun iuran pasti adalah program pensiun dimana Grup akan membayar iuran tetap kepada sebuah entitas terpisah. Grup membayar iuran tetap kepada Dana Pensiun Astra 2 ( 2) dan beberapa pihak ketiga. Untuk program iuran pasti, Grup tidak memiliki kewajiban membayar lebih lanjut jika iuran tersebut telah dibayarkan. Iuran tersebut diakui sebagai beban imbalan kerja ketika jatuh tempo.
	Sesuai dengan peraturan yang berlaku, Grup disyaratkan untuk memberikan imbalan pensiun sekurang-kurangnya sebesar yang diatur pada peraturan yang berlaku, yang pada dasarnya adalah program imbalan pasti. Jika imbalan pensiun sesuai peraturan yang berlaku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Nilai kini liabilitas imbalan pasti ditentukan dengan mendiskontokan estimasi arus kas di masa depan dengan menggunakan imbal hasil pasar atas obligasi korporasi berkualitas tinggi pada akhir periode pelaporan. Jika tidak ada pasar yang aktif dan stabil bagi obligasi korporasi berkualitas tinggi dalam mata uang Rupiah, maka imbal hasil pasar (pada akhir periode pelaporan) atas obligasi pemerintah jangka panjang pada akhir periode pelaporan dalam mata uang Rupiah sesuai dengan mata uang di mana imbalan tersebut akan dibayarkan dan yang memiliki jangka waktu yang sesuai dengan liabilitas imbalan pensiun yang bersangkutan harus digunakan.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metode yang sama dengan metode yang digunakan dalam perhitungan program pensiun imbalan pasti.
	Imbalan jangka panjang lain-lain
	Imbalan kerja jangka panjang lainnya seperti cuti berimbalan jangka panjang dan penghargaan jubilee dihitung dengan menggunakan metode projected unit credit dan didiskontokan ke nilai kini. Imbalan ini dihitung dengan menggunakan metode yang sama dengan metode yang digunakan dalam perhitungan program pensiun imbalan pasti, kecuali untuk pengukuran kembali yang diakui pada laba rugi.</t>
  </si>
  <si>
    <t>Imbalan kerja jangka pendek diakui pada saat terutang kepada karyawan._x000D_
Imbalan pensiun dan pascakerja lain-lain_x000D_
Grup memiliki program pensiun imbalan pasti dan iuran pasti._x000D_
Program pensiun imbalan pasti adalah program pensiun yang menetapkan jumlah imbalan pensiun yang akan diterima oleh karyawan pada saat pensiun, yang biasanya tergantung pada beberapa faktor, seperti umur, masa kerja dan jumlah kompensasi. Program pensiun ini dikelola oleh Dana Pensiun Astra 1 ( 1)._x000D_
Program pensiun iuran pasti adalah program pensiun dimana Grup akan membayar iuran tetap kepada sebuah entitas terpisah. Grup membayar iuran tetap kepada Dana Pensiun Astra 2 ( 2) dan beberapa pihak ketiga. Untuk program iuran pasti, Grup tidak memiliki kewajiban membayar lebih lanjut jika iuran tersebut telah dibayarkan. Iuran tersebut diakui sebagai beban imbalan kerja ketika jatuh tempo._x000D_
Sesuai dengan peraturan yang berlaku, Grup disyaratkan untuk memberikan imbalan pensiun sekurang-kurangnya sebesar yang diatur pada peraturan yang berlaku, yang pada dasarnya adalah program imbalan pasti. Jika imbalan pensiun sesuai peraturan yang berlaku lebih besar dari program pensiun yang ada, selisih tersebut diakui sebagai bagian dari liabilitas imbalan pensiun._x000D_
Liabilitas imbalan pensiun merupakan nilai kini liabilitas imbalan pasti pada akhir periode pelaporan dikurangi dengan nilai wajar aset program. Liabilitas imbalan pasti dihitung setiap tahun oleh aktuaris independen dengan menggunakan metode projected unit credit. Nilai kini liabilitas imbalan pasti ditentukan dengan mendiskontokan estimasi arus kas di masa depan dengan menggunakan imbal hasil pasar atas obligasi korporasi berkualitas tinggi pada akhir periode pelaporan. Jika tidak ada pasar yang aktif dan stabil bagi obligasi korporasi berkualitas tinggi dalam mata uang Rupiah, maka imbal hasil pasar (pada akhir periode pelaporan) atas obligasi pemerintah jangka panjang pada akhir periode pelaporan dalam mata uang Rupiah sesuai dengan mata uang di mana imbalan tersebut akan dibayarkan dan yang memiliki jangka waktu yang sesuai dengan liabilitas imbalan pensiun yang bersangkutan harus digunakan._x000D_
Pengukuran kembali yang timbul dari penyesuaian dan perubahan dalam asumsi-asumsi aktuarial langsung diakui seluruhnya melalui penghasilan komprehensif lainnya. Akumulasi saldo pengukuran kembali dilaporkan di saldo laba._x000D_
Biaya jasa lalu yang timbul dari amendemen atau kurtailmen program diakui sebagai beban dalam laba rugi pada saat terjadinya._x000D_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metode yang sama dengan metode yang digunakan dalam perhitungan program pensiun imbalan pasti._x000D_
Imbalan jangka panjang lain-lain_x000D_
Imbalan kerja jangka panjang lainnya seperti cuti berimbalan jangka panjang dan penghargaan jubilee dihitung dengan menggunakan metode projected unit credit dan didiskontokan ke nilai kini. Imbalan ini dihitung dengan menggunakan metode yang sama dengan metode yang digunakan dalam perhitungan program pensiun imbalan pasti, kecuali untuk pengukuran kembali yang diakui pada laba rugi.</t>
  </si>
  <si>
    <t>Laba per saham</t>
  </si>
  <si>
    <t>Laba per saham dasar dihitung dengan membagi laba bersih yang tersedia bagi pemegang saham Perseroan dengan jumlah rata-rata tertimbang saham biasa yang beredar pada tahun berjalan.Pada tanggal 31 Desember 2022 dan 2021, tidak ada efek yang berpotensi menjadi saham biasa. Oleh karena itu, laba per saham dilusian sama dengan laba per saham dasar.</t>
  </si>
  <si>
    <t>Laba per saham dasar dihitung dengan membagi laba bersih yang tersedia bagi pemegang saham Perseroan dengan jumlah rata-rata tertimbang saham biasa yang beredar pada tahun berjalan.Pada tanggal 31 Maret 2023 dan 2022, tidak ada efek yang berpotensi menjadi saham biasa. Oleh karena itu, laba per saham dilusian sama dengan laba per saham dasar.</t>
  </si>
  <si>
    <t>Laba per saham dasar dihitung dengan membagi laba bersih yang tersedia bagi pemegang saham Perseroan dengan jumlah rata-rata tertimbang saham biasa yang beredar pada tahun berjalan.Pada tanggal 30 Juni 2023 dan 2022, tidak ada efek yang berpotensi menjadi saham biasa. Oleh karena itu, laba per saham dilusian sama dengan laba per saham dasar.</t>
  </si>
  <si>
    <t>Laba per saham dasar dihitung dengan membagi laba bersih yang tersedia bagi pemegang saham Perseroan dengan jumlah rata-rata tertimbang saham biasa yang beredar pada tahun berjalan.Pada tanggal 30 September 2023 dan 2022, tidak ada efek yang berpotensi menjadi saham biasa. Oleh karena itu, laba per saham dilusian sama dengan laba per saham dasar.</t>
  </si>
  <si>
    <t>Laba per saham dasar dihitung dengan membagi laba bersih yang tersedia bagi pemegang saham Perseroan dengan jumlah rata-rata tertimbang saham biasa yang beredar pada periode berjalan. Pada tanggal 30 Juni 2024 dan 2023, tidak ada efek yang berpotensi menjadi saham biasa. Oleh karena itu, laba per saham dilusian sama dengan laba per saham dasar.</t>
  </si>
  <si>
    <t>Laba per saham dasar dihitung dengan membagi laba bersih yang tersedia bagi pemegang saham Perseroan dengan jumlah rata-rata tertimbang saham biasa yang beredar pada periode berjalan. Pada tanggal 30 September 2024 dan 2023, tidak ada efek yang berpotensi menjadi saham biasa. Oleh karena itu, laba per saham dilusian sama dengan laba per saham dasar.</t>
  </si>
  <si>
    <t>Laba per saham dasar dihitung dengan membagi laba bersih yang tersedia bagi pemegang saham Perseroan dengan jumlah rata-rata tertimbang saham biasa yang beredar pada periode berjalan.
	Pada tanggal 31 Desember 2024 dan 2023, tidak ada efek yang berpotensi menjadi saham biasa. Oleh karena itu, laba per saham dilusian sama dengan laba per saham dasar.</t>
  </si>
  <si>
    <t>Laba per saham dasar dihitung dengan membagi laba bersih yang tersedia bagi pemegang saham Perseroan dengan jumlah rata-rata tertimbang saham biasa yang beredar pada periode berjalan. Pada tanggal 31 Maret 2025 dan 2024, tidak ada efek yang berpotensi menjadi saham biasa. Oleh karena itu, laba per saham dilusian sama dengan laba per saham dasar.</t>
  </si>
  <si>
    <t>Dividen</t>
  </si>
  <si>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</si>
  <si>
    <t>Pembagian dividen final diakui sebagai liabilitas ketika dividen tersebut disetujui Rapat Umum Pemegang Saham Perseroan. Pembagian dividen diakui sebagai liabilitas ketika dividen disetujui berdasarkan keputusan rapat Direksi dan persetujuan Dewan Komisaris telah diperoleh serta sudah diumumkan kepada publik.</t>
  </si>
  <si>
    <t>Pelaporan segmen</t>
  </si>
  <si>
    <t>Segmen operasi dilaporkan dengan cara yang konsisten dengan pelaporan internal yang diberikan kepada pengambil keputusan operasional utama. Pengambil keputusan operasional utama bertanggung jawab untuk mengalokasikan sumber daya, menilai kinerja segmen operasi dan membuat keputusan strategis.</t>
  </si>
  <si>
    <t>Instrumen keuangan derivatif</t>
  </si>
  <si>
    <t>Derivatif pada awalnya diakui sebesar nilai wajar pada tanggal kontrak derivatif dilakukan dan selanjutnya diukur kembali sebesar nilai wajarnya. Metode pengakuan keuntungan atau kerugian yang timbul tergantung pada apakah derivatif tersebut ditetapkan sebagai instrumen lindung nilai, dan jika demikian, sifat pos yang dilindung nilai. Grup menetapkan derivatif tertentu sebagai:(i) lindung nilai atas nilai wajar aset atau liabilitas yang diakui atau terhadap komitmen pasti yang belum diakui (lindung nilai atas nilai wajar); atau(ii) lindung nilai atas risiko tertentu yang terkait dengan aset atau liabilitas yang diakui atau terhadap transaksi yang diperkirakan kemungkinan besar akan terjadi (lindung nilai arus kas).Pada awal terjadinya transaksi, Grup mendokumentasikan hubungan antara instrumen lindung nilai dan pos yang dilindung nilai, serta tujuan manajemen risiko dan strategi pelaksanaan berbagai transaksi lindung nilai. Grup juga mendokumentasikan penilaiannya, pada awal lindung nilai dan pada setiap akhir periode, apakah derivatif yang digunakan dalam transaksi lindung nilai memiliki efektivitas yang tinggi dalam saling hapus perubahan nilai wajar atau arus kas pos yang dilindung nilai.Nilai wajar penuh derivatif lindung nilai diklasifikasikan sebagai aset tidak lancar atau liabilitas jangka panjang ketika sisa jatuh tempo pos yang dilindung nilai lebih dari 12 bulan, dan sebagai aset lancar atau liabilitas jangka pendek ketika sisa jatuh tempo pos yang dilindung nilai kurang dari 12 bulan. Derivatif yang diperdagangkan diklasifikasikan sebagai aset lancar atau liabilitas jangka pendek.</t>
  </si>
  <si>
    <t>Penerapan standar akutansi baru</t>
  </si>
  <si>
    <t>Penerapan dari amendemen dan penyesuaian tahunan berikut yang berlaku efektif mulai 1 Januari 2022 yang relevan dengan operasi Grup, tidak menimbulkan perubahan substansial terhadap kebijakan akuntansi Grup dan pengaruh yang material atas jumlah yang dilaporkan atas tahun berjalan atau tahun sebelumnya.-Amendemen terhadap PSAK No. 22 "Kombinasi Bisnis" tentang Referensi ke Kerangka Konseptual-Amendemen terhadap PSAK No. 57 “Provisi, Liabilitas Kontinjensi, dan Aset Kontinjensi” tentang Kontrak Memberatkan - Biaya Memenuhi Kontrak -Penyesuaian Tahunan 2020 terhadap PSAK No. 71 “Instrumen Keuangan”-Penyesuaian Tahunan 2020 terhadap PSAK No. 73 “Sewa”Pada bulan April 2022, Dewan Standar Akuntansi Keuangan Ikatan Akuntansi Indonesia (”DSAK-IAI”) menerbitkan siaran pers mengenai “Pengatribusian imbalan pada periode jasa”, dan oleh karena itu, Grup mengubah kebijakan terkait dengan pengatribusian imbalan pada periode jasa sesuai dengan ketentuan dalam PSAK No. 24 ”Imbalan Kerja” mengikuti pola fakta umum program pensiun berdasarkan Undang-Undang Cipta Kerja No. 11/2020 dan Peraturan Pemerintah No. 35/2021. Dampak dari perubahan perhitungan tersebut tidak signifikan terhadap Grup, sehingga dampak dari perubahan tersebut dicatat secara keseluruhan dalam laporan keuangan konsolidasian pada tahun berjalan.</t>
  </si>
  <si>
    <t>Penerapan dari amendemen dan penyesuaian tahunan berikut yang berlaku efektif mulai 1 Januari 2023 yang relevan dengan operasi Grup, tidak menimbulkan perubahan substansial terhadap kebijakan akuntansi Grup dan pengaruh yang material atas jumlah yang dilaporkan atas tahun berjalan atau tahun sebelumnya.- Amendemen terhadap PSAK No. 1 “Penyajian Laporan Keuangan” tentang Klasifikasi Liabilitas sebagai Jangka Pendek atau Jangka Panjang- Amendemen terhadap PSAK No. 1 “Penyajian Laporan Keuangan” tentang Pengungkapan Kebijakan Akuntansi - Amendemen terhadap PSAK No. 25 “Kebijakan Akuntansi, Perubahan Estimasi Akuntansi, dan Kesalahan” tentang Definisi Estimasi Akuntansi- Amendemen terhadap PSAK No. 16 "Aset Tetap" tentang Hasil Sebelum Penggunaan Yang Diintensikan- Amendemen terhadap PSAK No. 46 “Pajak Penghasilan” tentang Pajak Tangguhan terkait Aset dan Liabilitas yang timbul dari Transaksi Tunggal</t>
  </si>
  <si>
    <t>Penerapan dari amendemen berikut yang berlaku efektif mulai 1 Januari 2023 yang relevan dengan operasi Grup, tidak menimbulkan perubahan substansial terhadap kebijakan akuntansi Grup dan pengaruh yang material atas jumlah yang dilaporkan atas periode berjalan atau periode sebelumnya.
- Amendemen terhadap PSAK 1 “Penyajian Laporan Keuangan” tentang Pengungkapan Kebijakan Akuntansi dan PSAK 25 “Kebijakan Akuntansi, Perubahan Estimasi Akuntansi, dan Kesalahan” tentang Definisi Estimasi Akuntansi
- Amendemen terhadap PSAK 16 "Aset Tetap" tentang Hasil Sebelum Penggunaan Yang Diintensikan
- Amendemen terhadap PSAK 46 “Pajak Penghasilan” tentang Pajak Tangguhan terkait Aset dan Liabilitas yang timbul dari Transaksi Tunggal</t>
  </si>
  <si>
    <t>Penerapan dari amendemen berikut yang berlaku efektif mulai 1 Januari 2024 yang relevan dengan operasi Grup, tidak menimbulkan perubahan substansial terhadap kebijakan akuntansi Grup dan pengaruh yang material atas jumlah yang dilaporkan atas periode berjalan atau tahun-tahun sebelumnya.
-	Amendemen terhadap PSAK 201   Laporan Keuangan tentang Klasifikasi Liabilitas sebagai Jangka Pendek atau Jangka Panjang
-	Amendemen terhadap PSAK 201   Laporan Keuangan tentang Liabilitas Jangka Panjang dengan Kovenan
-	Amendemen terhadap PSAK 116  tentang Sewa pada Transaksi Jual dan Sewa-balik
Amendemen yang telah diterbitkan, yang relevan dengan operasi Grup, namun belum berlaku efektif untuk tahun buku yang dimulai pada atau setelah tanggal 1 Januari 2024 adalah sebagai berikut:
Efektif pada tanggal 1 Januari 2025 dan penerapan dini diperkenankan
- PSAK 117 Kontrak Asuransi
- Amendemen terhadap PSAK 221  Perubahan Kurs Valuta Asing</t>
  </si>
  <si>
    <t>Perubahan atas PSAK 
Penerapan dari amendemen berikut yang berlaku efektif mulai 1 Januari 2024 yang relevan dengan operasi Grup, tidak menimbulkan perubahan substansial terhadap kebijakan akuntansi Grup dan pengaruh yang material atas jumlah yang dilaporkan atas tahun  berjalan atau tahun-tahun sebelumnya.
-	Amendemen terhadap PSAK 201  Laporan Keuangan tentang Klasifikasi Liabilitas sebagai Jangka Pendek atau Jangka Panjang
-	Amendemen terhadap PSAK 201  Laporan Keuangan tentang Liabilitas Jangka Panjang dengan Kovenan
-	Amendemen terhadap PSAK 116  tentang Sewa pada Transaksi Jual dan Sewa-balik
Penerapan dari amendemen berikut yang berlaku efektif mulai 1 Januari 2024 dan menimbulkan perubahan substansial terhadap kebijakan akuntansi Grup dan pengaruh yang material atas jumlah yang dilaporkan atas tahun berjalan adalah sebagai berikut
Amendemen terhadap PSAK 207  Arus Kas dan Amendemen terhadap PSAK 107  Keuangan: Pengungkapan tentang Pengaturan Pembiayaan Pemasok
Amendemen ini bertujuan untuk meningkatkan kualitas pengungkapan bagi pengambilan keputusan pengguna laporan keuangan konsolidasian terkait fasilitas pembiayaan dari pemasok terkait dengan:
(i)	Syarat dan ketentuan pengaturan pembiayaan pemasok;
(ii)	Jumlah tercatat kewajiban keuangan yang merupakan bagian dari pengaturan pembiayaan pemasok dan pos-pos di mana kewajiban tersebut disajikan;
(iii)	Jumlah tercatat kewajiban keuangan yang pembayarannya telah diterima oleh pemasok dari penyedia pembiayaan;
(iv)	Rentang tanggal jatuh tempo pembayaran untuk kewajiban keuangan yang merupakan bagian dari pengaturan pembiayaan pemasok, serta utang dagang sebanding yang tidak termasuk dalam perjanjian tersebut;
Amendemen terhadap PSAK 207  Arus Kas dan Amandemen terhadap PSAK 107  Keuangan: Pengungkapan tentang Pengaturan Pembiayaan Pemasok (lanjutan)
(i)	Perubahan non-tunai dalam jumlah tercatat kewajiban keuangan yang disajikan terkait pengaturan pembiayaan pemasok; dan
(ii)	Akses ke fasilitas pengaturan pembiayaan pemasok dan konsentrasi risiko likuiditas dengan penyedia pembiayaan.
Grup telah mengungkapkan informasi yang diperlukan terkait amendemen ini pada Catatan 15.</t>
  </si>
  <si>
    <t>Perubahan atas PSAK _x000D_
Penerapan dari amendemen standar berikut yang berlaku efektif mulai 1 Januari 2025 yang relevan dengan operasi Grup, tidak menimbulkan perubahan substansial terhadap kebijakan akuntansi Grup dan terhadap laporan keuangan konsolidasian:_x000D_
- PSAK 117  Asuransi_x000D_
- Amendemen terhadap PSAK 221  Perubahan Kurs Valuta Asing tentang Kekurangan Ketertukaran_x000D_
Amendemen dan penyesuaian tahunan yang telah diterbitkan, yang relevan dengan operasi Grup, namun belum berlaku efektif untuk tahun buku yang dimulai pada atau setelah tanggal 1 Januari 2025.</t>
  </si>
  <si>
    <t>Kombinasi bisnis</t>
  </si>
  <si>
    <t>Proses awal akuisisi entitas anak melibatkan pengidentifikasian dan penentuan nilai wajar atas aset teridentifikasi dan liabilitas yang diambil alih dari entitas yang diakuisisi. Nilai wajar dari aset teridentifikasi ditentukan oleh manajemen dengan mengacu pada harga pasar atau nilai sekarang dari arus kas bersih yang diharapkan dari aset tersebut. Setiap perubahan dalam asumsi yang digunakan dan estimasi yang dibuat dalam menentukan nilai wajar, dan kemampuan manajemen untuk mengukur dengan andal imbalan kontinjensi dari entitas yang diakuisisi akan berdampak pada nilai tercatat aset dan liabilitas tersebut.</t>
  </si>
  <si>
    <t>Proses awal atas akuisisi entitas anak, ventura bersama dan entitas asosiasi melibatkan pengidentifikasian dan penentuan nilai wajar yang akan dialokasikan untuk aset, liabilitas dan liabilitas kontinjensi yang dapat diidentifikasi dari entitas yang diakuisisi. Nilai wajar aset tetap, properti pertambangan, dan aset takberwujud ditentukan oleh penilai independen dengan mengacu pada harga pasar atau nilai sekarang dari arus kas bersih yang diharapkan dari aset tersebut. Setiap perubahan dalam asumsi dan estimasi yang digunakan dalam menentukan nilai wajar serta kemampuan manajemen untuk mengukur secara andal imbalan kontinjensi entitas yang diakuisisi akan berdampak pada jumlah tercatat dari aset dan liabilitas ini.</t>
  </si>
  <si>
    <t>Penentuan nilai wajar</t>
  </si>
  <si>
    <t>Transaksi dan saldo dalam mata uang asing</t>
  </si>
  <si>
    <t>(1) Mata uang fungsional dan penyajian Pos-pos yang disertakan dalam laporan keuangan setiap entitas anggota Grup diukur menggunakan mata uang yang sesuai dengan lingkungan ekonomi utama dimana entitas beroperasi (“mata uang fungsional”).Laporan keuangan konsolidasian disajikan dalam Rupiah (“Rp”) yang merupakan mata uang penyajian dan fungsional Perseroan.Hasil usaha operasi dan posisi keuangan dari seluruh entitas anak (tidak ada yang mata uang fungsionalnya mata uang dari suatu ekonomi hiperinflasi) yang memiliki mata uang fungsional yang berbeda dengan mata uang penyajian Grup, ditranslasikan dalam mata uang penyajian Grup sebagai berikut:(a)Aset dan liabilitas yang disajikan pada laporan posisi keuangan konsolidasian, dijabarkan pada kurs penutup tanggal laporan posisi keuangan konsolidasian tersebut;(b)Penghasilan dan beban untuk setiap laba rugi dijabarkan menggunakan kurs rata-rata (kecuali jika rata-rata tersebut bukan perkiraan wajar efek kumulatif dari kurs yang berlaku pada tanggal transaksi, maka penghasilan dan beban dijabarkan menggunakan kurs tanggal transaksi); dan(c)Seluruh selisih kurs yang timbul diakui dalam penghasilan komprehensif lain dan diakumulasikan dalam ekuitas pada selisih kurs dari penjabaran laporan keuangan.(2) Transaksi dan saldoTransaksi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syarat.Keuntungan dan kerugian selisih kurs yang berhubungan dengan pinjaman, piutang, kas dan setara kas, dan keuntungan atau kerugian bersih selisih kurs lainnya disajikan pada laba rugi sebagai “beban lain-lain, bersih”.</t>
  </si>
  <si>
    <t>(1) Mata uang fungsional dan penyajian Pos-pos yang disertakan dalam laporan keuangan setiap entitas anggota Grup diukur menggunakan mata uang yang sesuai dengan lingkungan ekonomi utama dimana entitas beroperasi (“mata uang fungsional”).Laporan keuangan konsolidasian disajikan dalam Rupiah (“Rp”) yang merupakan mata uang penyajian dan fungsional Perseroan.Hasil usaha operasi dan posisi keuangan dari seluruh entitas anak (tidak ada yang mata uang fungsionalnya mata uang dari suatu ekonomi hiperinflasi) yang memiliki mata uang fungsional yang berbeda dengan mata uang penyajian Grup, ditranslasikan dalam mata uang penyajian Grup sebagai berikut:(a)Aset dan liabilitas yang disajikan pada laporan posisi keuangan konsolidasian, dijabarkan pada kurs penutup tanggal laporan posisi keuangan konsolidasian tersebut;(b)Penghasilan dan beban untuk setiap laba rugi dijabarkan menggunakan kurs rata-rata (kecuali jika rata-rata tersebut bukan perkiraan wajar efek kumulatif dari kurs yang berlaku pada tanggal transaksi, maka penghasilan dan beban dijabarkan menggunakan kurs tanggal transaksi); dan(c)Seluruh selisih kurs yang timbul diakui dalam penghasilan komprehensif lain dan diakumulasikan dalam ekuitas pada selisih kurs dari penjabaran laporan keuangan.(2) Transaksi dan saldoTransaksi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syarat.Keuntungan dan kerugian selisih kurs yang berhubungan dengan pinjaman, piutang, kas dan setara kas, dan keuntungan atau kerugian bersih selisih kurs lainnya disajikan pada laba rugi sebagai “pengasilan/(beban) lain-lain, bersih”.</t>
  </si>
  <si>
    <t>(1) Mata uang fungsional dan penyajian 
Pos-pos yang disertakan dalam laporan keuangan setiap entitas anggota Grup diukur menggunakan mata uang yang sesuai dengan lingkungan ekonomi utama dimana entitas beroperasi ( uang fungsional). Laporan keuangan konsolidasian interim disajikan dalam Rupiah () yang merupakan mata uang penyajian dan fungsional Perseroan. Hasil usaha operasi dan posisi keuangan dari seluruh entitas anak (tidak ada yang mata uang fungsionalnya mata uang dari suatu ekonomi hiperinflasi) yang memiliki mata uang fungsional yang berbeda dengan mata uang penyajian Grup, ditranslasikan dalam mata uang penyajian Grup sebagai berikut:
(a) Aset dan liabilitas yang disajikan pada laporan posisi keuangan konsolidasian, dijabarkan pada kurs penutup tanggal laporan posisi keuangan konsolidasian interim tersebut;
(b) Penghasilan dan beban untuk setiap laba rugi dijabarkan menggunakan kurs rata-rata (kecuali jika rata-rata tersebut bukan perkiraan wajar efek kumulatif dari kurs yang berlaku pada tanggal transaksi, maka penghasilan dan beban dijabarkan menggunakan kurs tanggal transaksi); dan
(c) Seluruh selisih kurs yang timbul diakui dalam penghasilan komprehensif lain dan diakumulasikan dalam ekuitas pada selisih kurs dari penjabaran laporan keuangan.
(2) Transaksi dan saldo
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 Keuntungan dan kerugian selisih kurs yang berhubungan dengan pinjaman, piutang, kas dan setara kas, dan keuntungan atau kerugian bersih selisih kurs lainnya disajikan pada laba rugi sebagai (beban)/penghasilan lain-lain, bersih.</t>
  </si>
  <si>
    <t>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
Keuntungan dan kerugian selisih kurs yang berhubungan dengan pinjaman, piutang, kas dan setara kas, dan keuntungan atau kerugian bersih selisih kurs lainnya disajikan pada laba rugi sebagai  lain-lain, bersih.
Kurs utama yang digunakan, berdasarkan kurs tengah yang diterbitkan Bank Indonesia.</t>
  </si>
  <si>
    <t>Transaksi dalam mata uang asing dijabarkan ke dalam mata uang fungsional dengan menggunakan kurs yang berlaku pada tanggal transaksi. Pada setiap tanggal pelaporan, aset, dan liabilitas moneter dalam mata uang asing dijabarkan ke dalam mata uang fungsional dengan menggunakan kurs penutup. Kurs yang digunakan sebagai acuan adalah kurs yang dikeluarkan oleh Bank Indonesia. Keuntungan dan kerugian selisih kurs yang timbul dari penyelesaian transaksi dalam mata uang asing dan dari penjabaran aset dan liabilitas moneter dalam mata uang asing menggunakan kurs pada akhir periode pelaporan diakui di dalam laba rugi, kecuali jika ditangguhkan di dalam ekuitas sebagai lindung nilai arus kas dan lindung nilai investasi bersih yang memenuhi syarat._x000D_
Keuntungan dan kerugian selisih kurs yang berhubungan dengan pinjaman, piutang, kas dan setara kas, dan keuntungan atau kerugian bersih selisih kurs lainnya disajikan pada laba rugi sebagai  lain-lain, bersih._x000D_
Kurs utama yang digunakan, berdasarkan kurs tengah yang diterbitkan Bank Indonesia.</t>
  </si>
  <si>
    <t>Giro pada Bank Indonesia dan bank lain</t>
  </si>
  <si>
    <t>Penempatan pada Bank Indonesia dan bank lain</t>
  </si>
  <si>
    <t>Efek-efek</t>
  </si>
  <si>
    <t>Investasi jangka pendek</t>
  </si>
  <si>
    <t>Aset hak guna</t>
  </si>
  <si>
    <t>Aset hak-guna diukur pada biaya perolehan yang terdiri dari berikut ini:- jumlah pengukuran awal liabilitas sewa- pembayaran sewa yang dilakukan pada atau sebelum tanggal dimulainya dikurangi insentif sewa yang diterima- biaya langsung awal, dan- biaya restorasi.Aset hak-guna umumnya disusutkan sepanjang waktu yang lebih pendek antara lama masa manfaat aset dan jangka waktu sewa menggunakan metode garis lurus. Jika Grup cukup yakin untuk melaksanakan opsi pembelian, aset hak-guna disusutkan selama masa manfaat aset yang mendasarinya. Aset hak-guna disajikan sebagai bagian dari “Aset Tetap”.Grup tidak mengakui aset hak-guna dan liabilitas sewa untuk:- sewa jangka-pendek yang memiliki masa sewa 12 bulan atau kurang; atau- sewa yang asetnya bernilai-rendah.Pembayaran yang dilakukan untuk sewa tersebut dibebankan ke laba rugi dengan dasar garis lurus selama masa sewaOpsi ekstensi dan terminasi termasuk dalam beberapa sewa Grup. Istilah-istilah ini digunakan untuk memaksimalkan fleksibilitas operasional dalam hal pengelolaan kontrak. Mayoritas opsi ekstensi dan terminasi yang dimiliki hanya dapat dilaksanakan oleh Grup dan bukan oleh pemberi sewa masing-masing. Opsi perpanjangan (atau periode setelah opsi pembatalan) hanya dimasukkan dalam masa sewa jika secara meyakinkan diperpanjang (atau tidak dibatalkan).Pendapatan sewa guna usaha dari kegiatan operasi sewa dimana Grup bertindak sebagai pemberi sewa diakui sebagai pendapatan secara garis lurus selama masa sewa.</t>
  </si>
  <si>
    <t>Aset hak-guna diukur pada biaya perolehan yang terdiri dari berikut ini:
- jumlah pengukuran awal liabilitas sewa
- pembayaran sewa yang dilakukan pada atau sebelum tanggal dimulainya dikurangi insentif sewa yang diterima
- biaya langsung awal, dan
- biaya restorasi.
 Aset hak-guna umumnya disusutkan sepanjang waktu yang lebih pendek antara lama masa manfaat aset dan jangka waktu sewa menggunakan metode garis lurus. Jika Grup cukup yakin untuk melaksanakan opsi pembelian, aset hak-guna disusutkan selama masa manfaat aset yang mendasarinya. Aset hak-guna disajikan sebagai bagian dari  Tetap.Grup tidak mengakui aset hak-guna dan liabilitas sewa untuk:
- sewa jangka-pendek yang memiliki masa sewa 12 bulan atau kurang; atau
- sewa yang asetnya bernilai-rendah.
Pembayaran yang dilakukan untuk sewa tersebut dibebankan ke laba rugi dengan dasar garis lurus selama masa sewa. Opsi ekstensi dan terminasi termasuk dalam beberapa sewa Grup. Istilah-istilah ini digunakan untuk memaksimalkan fleksibilitas operasional dalam hal pengelolaan kontrak. Mayoritas opsi ekstensi dan terminasi yang dimiliki hanya dapat dilaksanakan oleh Grup dan bukan oleh pemberi sewa masing-masing. Opsi perpanjangan (atau periode setelah opsi pembatalan) hanya dimasukkan dalam masa sewa jika secara meyakinkan diperpanjang (atau tidak dibatalkan). Pendapatan sewa guna usaha dari kegiatan operasi sewa dimana Grup bertindak sebagai pemberi sewa diakui sebagai pendapatan secara garis lurus selama masa sewa.</t>
  </si>
  <si>
    <t>Aset hak-guna diukur pada biaya perolehan yang terdiri dari berikut ini:
-	jumlah pengukuran awal liabilitas sewa
-	pembayaran sewa yang dilakukan pada atau sebelum tanggal dimulainya dikurangi insentif sewa yang diterima
-	biaya langsung awal, dan
-	biaya restorasi.
	Aset hak-guna umumnya disusutkan sepanjang waktu yang lebih pendek antara lama masa manfaat aset dan jangka waktu sewa menggunakan metode garis lurus. Jika Grup cukup yakin untuk melaksanakan opsi pembelian, aset hak-guna disusutkan selama masa manfaat aset yang mendasarinya. Aset hak-guna disajikan sebagai bagian dari  Tetap.
	Grup tidak mengakui aset hak-guna dan liabilitas sewa untuk:
-	sewa jangka-pendek yang memiliki masa sewa 12 bulan atau kurang; atau
-	sewa yang asetnya bernilai-rendah.
	Pembayaran yang dilakukan untuk sewa tersebut dibebankan ke laba rugi dengan dasar garis lurus selama masa sewa. 
	Opsi perpanjangan dan terminasi termasuk dalam beberapa sewa Grup. Istilah-istilah ini digunakan untuk memaksimalkan fleksibilitas operasional dalam hal pengelolaan kontrak. Mayoritas opsi perpanjangan dan terminasi yang dimiliki hanya dapat dilaksanakan oleh Grup dan bukan oleh pesewa masing-masing. Opsi perpanjangan (atau periode setelah opsi pembatalan) hanya dimasukkan dalam masa sewa jika cukup pasti akan diperpanjang (atau tidak dibatalkan).
	Pendapatan sewa guna usaha dari kegiatan operasi sewa dimana Grup bertindak sebagai pesewa diakui sebagai pendapatan secara garis lurus selama masa sewa.</t>
  </si>
  <si>
    <t>Aset hak-guna diukur pada biaya perolehan yang terdiri dari berikut ini:_x000D_
- jumlah pengukuran awal liabilitas sewa_x000D_
- pembayaran sewa yang dilakukan pada atau sebelum tanggal dimulainya dikurangi insentif sewa yang diterima_x000D_
- biaya langsung awal, dan_x000D_
- biaya restorasi._x000D_
Aset hak-guna umumnya disusutkan sepanjang waktu yang lebih pendek antara lama masa manfaat aset dan jangka waktu sewa menggunakan metode garis lurus. Jika Grup cukup yakin untuk melaksanakan opsi pembelian, aset hak-guna disusutkan selama masa manfaat aset yang mendasarinya. Aset hak-guna disajikan sebagai bagian dari  Tetap._x000D_
Grup tidak mengakui aset hak-guna dan liabilitas sewa untuk:_x000D_
- sewa jangka-pendek yang memiliki masa sewa 12 bulan atau kurang; atau_x000D_
- sewa yang asetnya bernilai-rendah._x000D_
Pembayaran yang dilakukan untuk sewa tersebut dibebankan ke laba rugi dengan dasar garis lurus selama masa sewa. _x000D_
Opsi perpanjangan dan terminasi termasuk dalam beberapa sewa Grup. Istilah-istilah ini digunakan untuk memaksimalkan fleksibilitas operasional dalam hal pengelolaan kontrak. Mayoritas opsi perpanjangan dan terminasi yang dimiliki hanya dapat dilaksanakan oleh Grup dan bukan oleh pesewa masing-masing. Opsi perpanjangan (atau periode setelah opsi pembatalan) hanya dimasukkan dalam masa sewa jika cukup pasti akan diperpanjang (atau tidak dibatalkan)._x000D_
Pendapatan sewa guna usaha dari kegiatan operasi sewa dimana Grup bertindak sebagai pesewa diakui sebagai pendapatan secara garis lurus selama masa sewa.</t>
  </si>
  <si>
    <t>Properti investasi</t>
  </si>
  <si>
    <t>Properti investasi merupakan tanah atau bangunan yang dimiliki untuk sewa operasi atau kenaikan nilai, dan tidak digunakan maupun dijual dalam kegiatan operasi.Properti investasi awalnya diukur berdasarkan biaya perolehan, termasuk biaya transaksi yang terkait.Setelah pengakuan awal, properti investasi dicatat sebesar nilai wajarnya. Nilai wajar didasarkan kepada harga pasar aktif, disesuaikan, jika perlu, dengan perbedaan alam, lokasi atau kondisi dari aset tersebut. Jika informasi tersebut tidak tersedia, Grup menggunakan metode penilaian alternatif, seperti harga terbaru di pasar yang kurang aktif atau proyeksi arus kas yang didiskontokan. Penilaian dilakukan pada tanggal neraca oleh penilai ahli dengan kualifikasi yang diakui dan relevan dan memiliki pengalaman terbaru atas lokasi dan kategori dari properti investasi yang dinilai. Penilaian ini membentuk dasar untuk nilai tercatat pada laporan keuangan konsolidasian.Penambahan selanjutnya dikapitalisasi ke nilai tercatat aset hanya ketika ada keuntungan ekonomi di masa yang akan datang yang dapat dinikmati oleh Grup dari penambahan tersebut dan hal tersebut dapat diukur secara andal. Biaya perbaikan dan perawatan lainnya dibiayakan saat terjadinya. Ketika bagian dari properti investasi digantikan, nilai tercatat dari bagian yang digantikan tersebut akan dihapus.Perubahan nilai wajar diakui di laba rugi.Properti investasi dihentikan pengakuannya pada saat pelepasan atau ketika properti investasi tersebut tidak digunakan lagi secara permanen dan tidak memiliki manfaat ekonomis di masa depan. Keuntungan atau kerugian yang timbul dari penghentian atau pelepasan properti investasi ditentukan dari selisih antara hasil bersih dari pelepasan dan jumlah tercatat aset, dan diakui dalam laba rugi.</t>
  </si>
  <si>
    <t>Properti investasi merupakan tanah atau bangunan yang dimiliki untuk sewa operasi atau kenaikan nilai, dan tidak digunakan maupun dijual dalam kegiatan operasi. Properti investasi awalnya diukur berdasarkan biaya perolehan, termasuk biaya transaksi yang terkait. Setelah pengakuan awal, properti investasi dicatat sebesar nilai wajarnya. Nilai wajar didasarkan kepada harga pasar aktif, disesuaikan, jika perlu, dengan perbedaan alam, lokasi atau kondisi dari aset tersebut. Jika informasi tersebut tidak tersedia, Grup menggunakan metode penilaian alternatif, seperti harga terbaru di pasar yang kurang aktif atau proyeksi arus kas yang didiskontokan. Penilaian dilakukan pada tanggal neraca oleh penilai ahli dengan kualifikasi yang diakui dan relevan dan memiliki pengalaman terbaru atas lokasi dan kategori dari properti investasi yang dinilai. Penilaian ini membentuk dasar untuk nilai tercatat pada laporan keuangan konsolidasian interim. Penambahan selanjutnya dikapitalisasi ke nilai tercatat aset hanya ketika ada keuntungan ekonomi di masa yang akan datang yang dapat dinikmati oleh Grup dari penambahan tersebut dan hal tersebut dapat diukur secara andal. Biaya perbaikan dan perawatan lainnya dibiayakan saat terjadinya. Ketika bagian dari properti investasi digantikan, nilai tercatat dari bagian yang digantikan tersebut akan dihapus. Perubahan nilai wajar diakui di laba rugi. Properti investasi dihentikan pengakuannya pada saat pelepasan atau ketika properti investasi tersebut tidak digunakan lagi secara permanen dan tidak memiliki manfaat ekonomis di masa depan. Keuntungan atau kerugian yang timbul dari penghentian atau pelepasan properti investasi ditentukan dari selisih antara hasil bersih dari pelepasan dan jumlah tercatat aset, dan diakui dalam laba rugi.</t>
  </si>
  <si>
    <t>Properti investasi merupakan tanah atau bangunan yang dimiliki untuk sewa operasi atau kenaikan nilai, dan tidak digunakan maupun dijual dalam kegiatan operasi. Properti investasi awalnya diukur berdasarkan biaya perolehan, termasuk biaya transaksi yang terkait. Setelah pengakuan awal, properti investasi dicatat sebesar nilai wajarnya. Nilai wajar didasarkan pada harga pasar aktif, disesuaikan, jika perlu, dengan perbedaan sifat, lokasi atau kondisi dari aset tersebut. Jika informasi tersebut tidak tersedia, Grup menggunakan metode penilaian alternatif, seperti harga terbaru di pasar yang kurang aktif atau proyeksi arus kas yang didiskontokan. Penilaian dilakukan pada tanggal neraca oleh penilai independen dengan kualifikasi yang diakui dan relevan dan memiliki pengalaman terbaru atas lokasi dan kategori dari properti investasi yang dinilai. Penilaian ini membentuk dasar untuk nilai tercatat pada laporan keuangan konsolidasian interim. Penambahan selanjutnya dikapitalisasi ke nilai tercatat aset hanya ketika ada keuntungan ekonomi di masa yang akan datang yang dapat dinikmati oleh Grup dari penambahan tersebut dan hal tersebut dapat diukur secara andal. Biaya perbaikan dan perawatan lainnya dibiayakan saat terjadinya. Ketika bagian dari properti investasi digantikan, nilai tercatat dari bagian yang digantikan tersebut akan dihapus. Perubahan nilai wajar diakui di laba rugi. Properti investasi dihentikan pengakuannya pada saat pelepasan atau ketika properti investasi tersebut tidak digunakan lagi secara permanen dan tidak memiliki manfaat ekonomis di masa depan. Keuntungan atau kerugian yang timbul dari penghentian atau pelepasan properti investasi ditentukan dari selisih antara hasil bersih dari pelepasan dan jumlah tercatat aset, dan diakui dalam laba rugi.</t>
  </si>
  <si>
    <t>Properti investasi merupakan tanah atau bangunan yang dimiliki untuk sewa operasi atau kenaikan nilai, dan tidak digunakan maupun dijual dalam kegiatan operasi.
	Properti investasi awalnya diukur berdasarkan biaya perolehan, termasuk biaya transaksi yang terkait.
	Setelah pengakuan awal, properti investasi dicatat sebesar nilai wajarnya. Nilai wajar didasarkan pada harga pasar aktif, disesuaikan, jika perlu, dengan perbedaan sifat, lokasi atau kondisi  aset tersebut. Jika informasi tersebut tidak tersedia, Grup menggunakan metode penilaian alternatif, seperti harga terbaru di pasar yang kurang aktif atau proyeksi arus kas yang didiskontokan. Penilaian dilakukan pada tanggal neraca oleh penilai independen dengan kualifikasi yang diakui dan relevan dan memiliki pengalaman terbaru atas lokasi dan kategori dari properti investasi yang dinilai. Penilaian ini membentuk dasar untuk nilai tercatat pada laporan keuangan konsolidasian.
	Penambahan selanjutnya dikapitalisasi ke nilai tercatat aset hanya ketika ada keuntungan ekonomi di masa yang akan datang yang dapat dinikmati oleh Grup dari penambahan tersebut dan hal tersebut dapat diukur secara andal. Biaya perbaikan dan perawatan lainnya dibiayakan saat terjadinya. Ketika bagian dari properti investasi digantikan, nilai tercatat dari bagian yang digantikan tersebut akan dihapus.
	Perubahan nilai wajar diakui di laba rugi. Properti investasi dihentikan pengakuannya pada saat pelepasan atau ketika properti investasi tersebut tidak digunakan lagi secara permanen dan tidak memiliki manfaat ekonomis di masa depan. Keuntungan atau kerugian yang timbul dari penghentian atau pelepasan properti investasi ditentukan dari selisih antara hasil bersih dari pelepasan dan jumlah tercatat aset, dan diakui dalam laba rugi.</t>
  </si>
  <si>
    <t>Properti investasi merupakan tanah atau bangunan yang dimiliki untuk sewa operasi atau kenaikan nilai, dan tidak digunakan maupun dijual dalam kegiatan operasi._x000D_
Properti investasi awalnya diukur berdasarkan biaya perolehan, termasuk biaya transaksi yang terkait._x000D_
Setelah pengakuan awal, properti investasi dicatat sebesar nilai wajarnya. Nilai wajar didasarkan pada harga pasar aktif, disesuaikan, jika perlu, dengan perbedaan sifat, lokasi atau kondisi  aset tersebut. Jika informasi tersebut tidak tersedia, Grup menggunakan metode penilaian alternatif, seperti harga terbaru di pasar yang kurang aktif atau proyeksi arus kas yang didiskontokan. Penilaian dilakukan pada tanggal neraca oleh penilai independen dengan kualifikasi yang diakui dan relevan dan memiliki pengalaman terbaru atas lokasi dan kategori dari properti investasi yang dinilai. Penilaian ini membentuk dasar untuk nilai tercatat pada laporan keuangan konsolidasian._x000D_
Penambahan selanjutnya dikapitalisasi ke nilai tercatat aset hanya ketika ada keuntungan ekonomi di masa yang akan datang yang dapat dinikmati oleh Grup dari penambahan tersebut dan hal tersebut dapat diukur secara andal. Biaya perbaikan dan perawatan lainnya dibiayakan saat terjadinya. Ketika bagian dari properti investasi digantikan, nilai tercatat dari bagian yang digantikan tersebut akan dihapus._x000D_
Perubahan nilai wajar diakui di laba rugi. Properti investasi dihentikan pengakuannya pada saat pelepasan atau ketika properti investasi tersebut tidak digunakan lagi secara permanen dan tidak memiliki manfaat ekonomis di masa depan. Keuntungan atau kerugian yang timbul dari penghentian atau pelepasan properti investasi ditentukan dari selisih antara hasil bersih dari pelepasan dan jumlah tercatat aset, dan diakui dalam laba rugi.</t>
  </si>
  <si>
    <t>Goodwill</t>
  </si>
  <si>
    <t>Goodwill merupakan selisih lebih biaya perolehan atas kepemilikan Grup terhadap nilai wajar aset neto teridentifikasi entitas anak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rugi.Untuk pengujian penurunan nilai, goodwill yang diperoleh dalam kombinasi bisnis dialokasikan pada setiap unit penghasil kas (“UPK”), atau kelompok UPK,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 Peninjauan atas penurunan nilai pada goodwill dilakukan setahun sekali atau dapat lebih sering apabila terdapat peristiwa atau perubahan keadaan yang mengindikasikan adanya potensi penurunan nilai. Nilai tercatat dari goodwill dibandingkan dengan jumlah yang terpulihkan, yaitu jumlah yang lebih tinggi antara nilai pakai dan nilai wajar dikurangi biaya pelepasan. Rugi penurunan nilai segera diakui sebagai beban dan selanjutnya tidak dapat dibalik kembali.</t>
  </si>
  <si>
    <t>Goodwill merupakan selisih lebih biaya perolehan atas kepemilikan Grup terhadap nilai wajar aset neto teridentifikasi entitas anak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Untuk pengujian penurunan nilai, goodwill yang diperoleh dalam kombinasi bisnis dialokasikan pada setiap unit penghasil kas (), atau kelompok UPK,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 Peninjauan atas penurunan nilai pada goodwill dilakukan setahun sekali atau dapat lebih sering apabila terdapat peristiwa atau perubahan keadaan yang mengindikasikan adanya potensi penurunan nilai. Nilai tercatat dari goodwill dibandingkan dengan nilai terpulihkan, yaitu jumlah yang lebih tinggi antara nilai pakai dan nilai wajar dikurangi biaya pelepasan. Rugi penurunan nilai segera diakui sebagai beban dan selanjutnya tidak dapat dibalik kembali.</t>
  </si>
  <si>
    <t>Goodwill merupakan selisih lebih biaya perolehan atas kepemilikan Grup terhadap nilai wajar aset neto teridentifikasi entitas anak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Untuk pengujian penurunan nilai, goodwill yang diperoleh dalam kombinasi bisnis dialokasikan pada setiap unit penghasil kas (), atau kelompok UPK,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 
Peninjauan atas penurunan nilai pada goodwill dilakukan setahun sekali atau dapat lebih sering apabila terdapat peristiwa atau perubahan keadaan yang mengindikasikan adanya potensi penurunan nilai. Nilai tercatat dari goodwill dibandingkan dengan nilai terpulihkan, yaitu jumlah yang lebih tinggi antara nilai pakai dan nilai wajar dikurangi biaya pelepasan. Rugi penurunan nilai segera diakui sebagai beban dan selanjutnya tidak dapat dibalik kembali.</t>
  </si>
  <si>
    <t>Goodwill merupakan selisih lebih biaya perolehan atas kepemilikan Grup terhadap nilai wajar aset neto teridentifikasi entitas anak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rugi._x000D_
Untuk pengujian penurunan nilai, goodwill yang diperoleh dalam kombinasi bisnis dialokasikan pada setiap unit penghasil kas (), atau kelompok UPK,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operasi._x000D_
Peninjauan atas penurunan nilai pada goodwill dilakukan setahun sekali atau dapat lebih sering apabila terdapat peristiwa atau perubahan keadaan yang mengindikasikan adanya potensi penurunan nilai. Nilai tercatat dari goodwill dibandingkan dengan nilai terpulihkan, yaitu jumlah yang lebih tinggi antara nilai pakai dan nilai wajar dikurangi biaya pelepasan. Rugi penurunan nilai segera diakui sebagai beban dan selanjutnya tidak dapat dibalik kembali.</t>
  </si>
  <si>
    <t>Investasi pada entitas asosiasi</t>
  </si>
  <si>
    <t>Entitas asosiasi adalah suatu entitas dimana Grup mempunyai pengaruh signifikan, tetapi tidak mengendalikan, dan biasanya Grup memiliki 20% atau lebih hak suara, tetapi tidak melebihi 50% hak suara. Investasi pada entitas asosiasi dicatat pada laporan keuangan konsolidasian menggunakan metode ekuitas dikurangi kerugian penurunan nilai, jika ada.</t>
  </si>
  <si>
    <t>Entitas asosiasi adalah suatu entitas dimana Grup mempunyai pengaruh signifikan, tetapi tidak mengendalikan, dan biasanya Grup memiliki 20% atau lebih hak suara, tetapi tidak melebihi 50% hak suara. Investasi pada entitas asosiasi dicatat pada laporan keuangan konsolidasian interim menggunakan metode ekuitas dikurangi kerugian penurunan nilai, jika ada.</t>
  </si>
  <si>
    <t>Entitas asosiasi adalah suatu entitas dimana Grup mempunyai pengaruh signifikan, tetapi tidak mengendalikan, dan biasanya Grup memiliki 20% atau lebih hak suara, tetapi tidak melebihi 50% hak suara. Investasi pada entitas asosiasi dicatat pada laporan keuangan konsolidasian interim  menggunakan metode ekuitas dikurangi kerugian penurunan nilai, jika ada.</t>
  </si>
  <si>
    <t>Entitas asosiasi adalah suatu entitas dimana Grup mempunyai pengaruh signifikan, tetapi tidak mengendalikan, dan biasanya Grup memiliki 20% atau lebih hak suara, tetapi tidak melebihi 50% hak suara. Investasi pada entitas asosiasi dicatat pada laporan keuangan konsolidasian menggunakan metode ekuitas dikurangi kerugian penurunan nilai, jika ada. Ventura bersama merupakan pengaturan bersama antara beberapa pihak yang melakukan kesepakatan pengendalian bersama yang memiliki hak atas aset neto pengaturan tersebut. Ventura bersama ini menggunakan metode ekuitas dikurangi kerugian penurunan nilai, jika ada.
(1) Akuisisi 
Investasi pada entitas asosiasi atau ventura bersama pada awalnya diakui sebesar biaya perolehan. Biaya perolehan diukur berdasarkan nilai wajar aset yang diserahkan, instrumen ekuitas yang diterbitkan atau liabilitas yang timbul atau diambil alih pada tanggal akuisisi, ditambah biaya yang berhubungan langsung dengan akuisisi.
Goodwill pada akuisisi entitas asosiasi atau ventura bersama merupakan selisih lebih yang terkait dengan biaya perolehan investasi pada entitas asosiasi atau ventura bersama dengan bagian Grup atas nilai wajar neto aset teridentifikasi dari entitas asosiasi atau ventura bersama dan dimasukkan dalam jumlah tercatat investasi.
Jika akuntansi awal untuk akusisi entitas asosiasi atau ventura bersama belum selesai pada akhir periode pelaporan saat akuisisi terjadi, Grup melaporkan jumlah sementara untuk selisih lebih antara imbalan yang dialihkan dan aset bersih yang diperoleh. Selama periode pengukuran, Grup menyesuaikan, selisih lebih tersebut, untuk mencerminkan informasi baru yang diperoleh tentang fakta dan keadaan yang ada pada tanggal akuisisi dan, jika diketahui, akan berdampak pada jumlah yang diakui pada tanggal tersebut. Periode pengukuran tidak boleh melebihi satu tahun dari tanggal akuisisi.
(2) Metode ekuitas
	Dalam menerapkan metode ekuitas, bagian Grup atas laba rugi entitas asosiasi atau ventura bersama setelah perolehan diakui dalam laba rugi, dan bagian Grup atas penghasilan komprehensif lain setelah tanggal perolehan diakui dalam penghasilan komprehensif lain.
	Perubahan dan penerimaan distribusi dari entitas asosiasi atau ventura bersama setelah tanggal perolehan disesuaikan terhadap nilai tercatat investasi.
	Jika bagian Grup atas rugi entitas asosiasi atau ventura bersama sama dengan atau melebihi kepentingannya pada entitas asosiasi atau ventura bersama, termasuk piutang tidak lancar tanpa jaminan, maka Grup menghentikan pengakuan bagiannya atas rugi lebih lanjut, kecuali Grup memiliki kewajiban untuk melakukan pembayaran atau telah melakukan pembayaran atas nama entitas asosiasi atau ventura bersama.
	Keuntungan yang belum direalisasi atas transaksi antara Grup dengan entitas asosiasi atau ventura bersama dieliminasi sebesar bagian Grup dalam entitas asosiasi atau ventura bersama tersebut. Kerugian yang belum direalisasi juga dieliminasi kecuali transaksi tersebut memberikan bukti penurunan nilai atas aset yang ditransfer. Kebijakan akuntansi entitas asosiasi atau ventura bersama akan disesuaikan, apabila diperlukan, agar konsisten dengan kebijakan akuntansi Grup.
	Dividen yang akan diterima dari entitas asosiasi atau ventura bersama diakui sebagai pengurang jumlah tercatat investasi.
	Pada setiap tanggal pelaporan, Grup menentukan apakah terdapat bukti objektif bahwa telah terjadi penurunan nilai atas investasi pada entitas asosiasi atau ventura bersama. Jika bukti tersebut ada, maka Grup menghitung besarnya penurunan nilai sebagai selisih antara nilai terpulihkan dan nilai tercatat atas investasi pada entitas asosiasi atau ventura bersama dan mengakui selisih tersebut pada laba rugi.</t>
  </si>
  <si>
    <t>Entitas asosiasi adalah suatu entitas dimana Grup mempunyai pengaruh signifikan, tetapi tidak mengendalikan, dan biasanya Grup memiliki 20% atau lebih hak suara, tetapi tidak melebihi 50% hak suara. Investasi pada entitas asosiasi dicatat pada laporan keuangan konsolidasian menggunakan metode ekuitas dikurangi kerugian penurunan nilai, jika ada._x000D_
Ventura bersama merupakan pengaturan bersama antara beberapa pihak yang melakukan kesepakatan pengendalian bersama yang memiliki hak atas aset neto pengaturan tersebut. Ventura bersama ini menggunakan metode ekuitas dikurangi kerugian penurunan nilai, jika ada._x000D_
(1) Akuisisi _x000D_
Investasi pada entitas asosiasi atau ventura bersama pada awalnya diakui sebesar biaya perolehan. Biaya perolehan diukur berdasarkan nilai wajar aset yang diserahkan, instrumen ekuitas yang diterbitkan atau liabilitas yang timbul atau diambil alih pada tanggal akuisisi, ditambah biaya yang berhubungan langsung dengan akuisisi._x000D_
Goodwill pada akuisisi entitas asosiasi atau ventura bersama merupakan selisih lebih yang terkait dengan biaya perolehan investasi pada entitas asosiasi atau ventura bersama dengan bagian Grup atas nilai wajar neto aset teridentifikasi dari entitas asosiasi atau ventura bersama dan dimasukkan dalam jumlah tercatat investasi._x000D_
Jika akuntansi awal untuk akusisi entitas asosiasi atau ventura bersama belum selesai pada akhir periode pelaporan saat akuisisi terjadi, Grup melaporkan jumlah sementara untuk selisih lebih antara imbalan yang dialihkan dan aset bersih yang diperoleh. Selama periode pengukuran, Grup menyesuaikan, selisih lebih tersebut, untuk mencerminkan informasi baru yang diperoleh tentang fakta dan keadaan yang ada pada tanggal akuisisi dan, jika diketahui, akan berdampak pada jumlah yang diakui pada tanggal tersebut. Periode pengukuran tidak boleh melebihi satu tahun dari tanggal akuisisi_x000D_
(2) Metode ekuitas_x000D_
Dalam menerapkan metode ekuitas, bagian Grup atas laba rugi entitas asosiasi atau ventura bersama setelah perolehan diakui dalam laba rugi, dan bagian Grup atas penghasilan komprehensif lain setelah tanggal perolehan diakui dalam penghasilan komprehensif lain._x000D_
Perubahan dan penerimaan distribusi dari entitas asosiasi atau ventura bersama setelah tanggal perolehan disesuaikan terhadap nilai tercatat investasi._x000D_
Jika bagian Grup atas rugi entitas asosiasi atau ventura bersama sama dengan atau melebihi kepentingannya pada entitas asosiasi atau ventura bersama, termasuk piutang tidak lancar tanpa jaminan, maka Grup menghentikan pengakuan bagiannya atas rugi lebih lanjut, kecuali Grup memiliki kewajiban untuk melakukan pembayaran atau telah melakukan pembayaran atas nama entitas asosiasi atau ventura bersama._x000D_
Keuntungan yang belum direalisasi atas transaksi antara Grup dengan entitas asosiasi atau ventura bersama dieliminasi sebesar bagian Grup dalam entitas asosiasi atau ventura bersama tersebut. Kerugian yang belum direalisasi juga dieliminasi kecuali transaksi tersebut memberikan bukti penurunan nilai atas aset yang ditransfer. Kebijakan akuntansi entitas asosiasi atau ventura bersama akan disesuaikan, apabila diperlukan, agar konsisten dengan kebijakan akuntansi Grup._x000D_
Dividen yang akan diterima dari entitas asosiasi atau ventura bersama diakui sebagai pengurang jumlah tercatat investasi._x000D_
Pada setiap tanggal pelaporan, Grup menentukan apakah terdapat bukti objektif bahwa telah terjadi penurunan nilai atas investasi pada entitas asosiasi atau ventura bersama. Jika bukti tersebut ada, maka Grup menghitung besarnya penurunan nilai sebagai selisih antara nilai terpulihkan dan nilai tercatat atas investasi pada entitas asosiasi atau ventura bersama dan mengakui selisih tersebut pada laba rugi.</t>
  </si>
  <si>
    <t>Aset takberwujud</t>
  </si>
  <si>
    <t>Beban dibayar dimuka</t>
  </si>
  <si>
    <t>Piutang dan utang asuransi</t>
  </si>
  <si>
    <t>Piutang pembiayaan konsumen</t>
  </si>
  <si>
    <t>Aset minyak dan gas bumi</t>
  </si>
  <si>
    <t>Aset eksplorasi dan evaluasi</t>
  </si>
  <si>
    <t>Aktivitas eksplorasi dan evaluasi meliputi pencarian sumber daya mineral, penentuan kelayakan teknis dan penilaian kelayakan komersial atas sumber daya mineral teridentifikasi.Beban eksplorasi dan evaluasi yang terjadi terkait dengan perolehan hak untuk eksplorasi, analisis topografi, analisis geologi dan geofisika, pengeboran eksplorasi, dan evaluasi, yang terjadi untuk mencari, menemukan, dan mengevaluasi cadangan terbukti pada suatu wilayah tambang tertentu dalam jangka waktu tertentu seperti yang diatur dalam peraturan perundangan yang berlaku, diakumulasi dalam akun “beban eksplorasi dan pengembangan tangguhan” sebagai aset tidak lancar.Beban eksplorasi dan evaluasi yang terjadi dikapitalisasi dan ditangguhkan, apabila memenuhi salah satu dari kondisi berikut:(a)Beban tersebut diharapkan dapat dipulihkan melalui keberhasilan pengembangan dan eksploitasi atau melalui penjualan; atau(b)Kegiatan eksplorasi belum mencapai tahap yang memungkinkan penentuan ada tidaknya cadangan terbukti yang secara ekonomis dapat dipulihkan, serta kegiatan yang aktif masih berlanjut.Pemulihan aset eksplorasi dan evaluasi bergantung pada keberhasilan pengembangan dan eksploitasi secara komersial, atau penjualan. Setiap beban ditelaah pada setiap akhir periode akuntansi. Beban eksplorasi terkait yang telah ditinggalkan, jika ada, atau yang telah diputuskan oleh direksi Grup bahwa secara komersial tidak layak, dihapusbukukan pada periode keputusan tersebut dibuat. Ketika keputusan pengembangan telah diambil, jumlah tercatat aset eksplorasi dan evaluasi diklasifikasikan dalam aset tidak lancar sebagai “beban eksplorasi dan pengembangan tangguhan”.Aset eksplorasi dan evaluasi juga diuji penurunan nilainya ketika fakta dan kondisi mengindikasikan adanya penurunan nilai, atau ketika terjadi penemuan cadangan komersial, sebelum aset tersebut ditransfer ke “beban eksplorasi dan pengembangan tangguhan”. Aset eksplorasi dan evaluasi teridentifikasi yang diperoleh dalam suatu kombinasi bisnis pada awalnya diakui sebagai aset pada nilai wajar pada saat akusisi dan selanjutnya diukur pada biaya perolehan dikurangi kerugian penurunan nilai. Pengeluaran eksplorasi dan evaluasi yang terjadi setelah perolehan aset eksplorasi dalam suatu kombinasi bisnis dicatat dengan mengacu pada kebijakan akuntansi di atas.</t>
  </si>
  <si>
    <t>Aktivitas eksplorasi dan evaluasi meliputi pencarian sumber daya mineral, penentuan kelayakan teknis dan penilaian kelayakan komersial atas sumber daya mineral teridentifikasi. Beban eksplorasi dan evaluasi yang terjadi terkait dengan perolehan hak untuk eksplorasi, analisis topografi, analisis geologi dan geofisika, pengeboran eksplorasi, dan evaluasi, yang terjadi untuk mencari, menemukan, dan mengevaluasi cadangan terbukti pada suatu wilayah tambang tertentu dalam jangka waktu tertentu seperti yang diatur dalam peraturan perundangan yang berlaku, diakumulasi dalam akun  eksplorasi dan pengembangan tangguhan sebagai aset tidak lancar. Beban eksplorasi dan evaluasi yang terjadi dikapitalisasi dan ditangguhkan, apabila memenuhi salah satu dari kondisi berikut:
(a) Beban tersebut diharapkan dapat dipulihkan melalui keberhasilan pengembangan dan eksploitasi atau melalui penjualan; atau 
(b) Kegiatan eksplorasi belum mencapai tahap yang memungkinkan penentuan ada tidaknya cadangan terbukti yang secara ekonomis dapat dipulihkan, serta kegiatan yang aktif masih berlanjut. 
Pemulihan aset eksplorasi dan evaluasi bergantung pada keberhasilan pengembangan dan eksploitasi secara komersial, atau penjualan. Setiap beban ditelaah pada setiap akhir periode akuntansi. Beban eksplorasi terkait yang telah ditinggalkan, jika ada, atau yang telah diputuskan oleh direksi Grup bahwa secara komersial tidak layak, dihapusbukukan pada periode keputusan tersebut dibuat. Ketika keputusan pengembangan telah diambil, jumlah tercatat aset eksplorasi dan evaluasi diklasifikasikan dalam aset tidak lancar sebagai  eksplorasi dan pengembangan tangguhan. Aset eksplorasi dan evaluasi juga diuji penurunan nilainya ketika fakta dan kondisi mengindikasikan adanya penurunan nilai, atau ketika terjadi penemuan cadangan komersial, sebelum aset tersebut ditransfer ke  eksplorasi dan pengembangan tangguhan. Aset eksplorasi dan evaluasi teridentifikasi yang diperoleh dalam suatu kombinasi bisnis pada awalnya diakui sebagai aset pada nilai wajar pada saat akusisi dan selanjutnya diukur pada biaya perolehan dikurangi kerugian penurunan nilai. Pengeluaran eksplorasi dan evaluasi yang terjadi setelah perolehan aset eksplorasi dalam suatu kombinasi bisnis dicatat dengan mengacu pada kebijakan akuntansi di atas.</t>
  </si>
  <si>
    <t>Aset eksplorasi dan evaluasi juga diuji penurunan nilainya ketika fakta dan kondisi mengindikasikan adanya penurunan nilai, atau ketika terjadi penemuan cadangan komersial, sebelum aset tersebut ditransfer ke  eksplorasi dan pengembangan tangguhan.  Aset eksplorasi dan evaluasi teridentifikasi yang diperoleh dalam suatu kombinasi bisnis pada awalnya diakui sebagai aset pada nilai wajar pada saat akusisi dan selanjutnya diukur pada biaya perolehan dikurangi kerugian penurunan nilai. Pengeluaran eksplorasi dan evaluasi yang terjadi setelah perolehan aset eksplorasi dalam suatu kombinasi bisnis dicatat dengan mengacu pada kebijakan akuntansi di atas.</t>
  </si>
  <si>
    <t>(1) Aset eksplorasi dan evaluasi_x000D_
Aktivitas eksplorasi dan evaluasi meliputi pencarian sumber daya mineral, penentuan kelayakan teknis dan penilaian kelayakan komersial atas sumber daya mineral teridentifikasi._x000D_
Beban eksplorasi dan evaluasi yang terjadi terkait dengan perolehan hak untuk eksplorasi, analisis topografi, analisis geologi dan geofisika, pengeboran eksplorasi, dan evaluasi, yang terjadi untuk mencari, menemukan dan mengevaluasi cadangan terbukti pada suatu wilayah tambang tertentu dalam jangka waktu tertentu seperti yang diatur dalam peraturan perundangan yang berlaku, diakumulasi dalam akun  eksplorasi dan pengembangan tangguhan sebagai aset tidak lancar._x000D_
Beban eksplorasi dan evaluasi yang terjadi dikapitalisasi dan ditangguhkan, apabila memenuhi salah satu dari kondisi berikut:_x000D_
(a) Beban tersebut diharapkan dapat dipulihkan melalui keberhasilan pengembangan dan eksploitasi atau melalui penjualan; atau_x000D_
(b) Kegiatan eksplorasi belum mencapai tahap yang memungkinkan penentuan ada tidaknya cadangan terbukti yang secara ekonomis terpulihkan, serta kegiatan yang aktif masih berlanjut._x000D_
Pemulihan aset eksplorasi dan evaluasi bergantung pada keberhasilan pengembangan dan eksploitasi secara komersial, atau penjualan. Setiap beban ditelaah pada setiap akhir periode akuntansi. Beban eksplorasi terkait yang telah ditinggalkan, jika ada, atau yang telah diputuskan oleh direksi Grup bahwa secara komersial tidak layak, dihapusbukukan pada periode keputusan tersebut dibuat. _x000D_
Ketika keputusan pengembangan telah diambil, jumlah tercatat aset eksplorasi dan evaluasi diklasifikasikan dalam aset tidak lancar sebagai beban pengembangan tangguhan yang dicatat dalam  eksplorasi dan pengembangan tangguhan, bersih._x000D_
Aset eksplorasi dan evaluasi juga diuji penurunan nilainya ketika fakta dan kondisi mengindikasikan adanya penurunan nilai, atau ketika terjadi penemuan cadangan komersial, sebelum aset tersebut ditransfer ke beban pengembangan tangguhan yang dicatat dalam  eksplorasi dan pengembangan tangguhan, bersih. _x000D_
Aset eksplorasi dan evaluasi diuji penurunan nilainya sesuai dengan kebijakan pada Catatan 2n._x000D_
Aset eksplorasi dan evaluasi teridentifikasi yang diperoleh dalam suatu kombinasi bisnis pada awalnya diakui sebagai aset pada nilai wajar pada saat akusisi dan selanjutnya diukur pada biaya perolehan dikurangi kerugian penurunan nilai. Pengeluaran eksplorasi dan evaluasi yang terjadi setelah perolehan aset eksplorasi dalam suatu kombinasi bisnis dicatat dengan mengacu pada kebijakan akuntansi di atas._x000D_
(2) Aset pengembangan_x000D_
Beban pengembangan terdiri atas beban yang dapat diatribusikan secara langsung pada konstruksi tambang dan infrastruktur terkait._x000D_
Beban pengembangan yang terjadi diakumulasi bersama dengan aset eksplorasi dan evaluasi yang direklasifikasi menjadi beban pengembangan tangguhan yang dicatat dalam  eksplorasi dan pengembangan tangguhan, bersih._x000D_
Aset pengembangan direklasifikasi sebagai aset tambang berproduksi pada akhir tahap pengawasan, ketika tambang tersebut dapat beroperasi sesuai dengan yang diinginkan manajemen._x000D_
Aset pengembangan tidak disusutkan sampai aset pengembangan tersebut direklasifikasi menjadi aset tambang berproduksi._x000D_
Aset pengembangan diuji penurunan nilainya berdasarkan kebijakan akuntansi pada Catatan 2n.</t>
  </si>
  <si>
    <t>Aset konsesi</t>
  </si>
  <si>
    <t>Liabilitas atas kontrak</t>
  </si>
  <si>
    <t>Liabilitas kontrak diakui setelah imbalan yang dibayarkan oleh pelanggan lebih dari saldo kewajiban pelaksanaan yang telah dipenuhi. Liabilitas kontrak disajikan dalam “Pendapatan tangguhan” dan “Uang muka pelanggan”.</t>
  </si>
  <si>
    <t>Liabilitas kontrak diakui setelah imbalan yang dibayarkan oleh pelanggan lebih dari saldo kewajiban pelaksanaan yang telah dipenuhi. Liabilitas kontrak disajikan dalam  tangguhan dan  muka pelanggan.</t>
  </si>
  <si>
    <t>Simpanan nasabah dan simpanan dari bank lain</t>
  </si>
  <si>
    <t>Obligasi subordinasi</t>
  </si>
  <si>
    <t>Efek-efek yang dibeli dengan janji dibeli kembali</t>
  </si>
  <si>
    <t>Liabilitas pembongkaran aset restorasi area</t>
  </si>
  <si>
    <t>Saham treasuri</t>
  </si>
  <si>
    <t>Ketika Perseroan mengakuisisi modal saham ekuitas Perseroan, imbalan yang dibayarkan, termasuk setiap biaya tambahan yang dapat diatribusikan secara langsung (setelah pajak penghasilan), dikurangkan dari ekuitas. Dalam laporan keuangan konsolidasian, kepemilikan Perseroan atas instrumen ekuitas milik Perseroan disajikan sebagai "saham tresuri". Tidak ada keuntungan atau kerugian yang diakui atas pembelian, penjualan, atau pembatalan saham tresuri. Selisih antara nilai tercatat dan imbalan penjualan diakui sebagai surplus modal.</t>
  </si>
  <si>
    <t>Ketika Perseroan mengakuisisi modal saham ekuitas Perseroan, imbalan yang dibayarkan, termasuk setiap biaya tambahan yang dapat diatribusikan secara langsung (setelah pajak penghasilan), dikurangkan dari ekuitas. Dalam laporan keuangan konsolidasian interim, kepemilikan Perseroan atas instrumen ekuitas milik Perseroan disajikan sebagai "saham tresuri". Tidak ada keuntungan atau kerugian yang diakui atas pembelian, penjualan, atau pembatalan saham tresuri. Selisih antara nilai tercatat dan imbalan penjualan diakui sebagai surplus modal.</t>
  </si>
  <si>
    <t>Ketika Perseroan mengakuisisi modal saham ekuitas Perseroan, imbalan yang dibayarkan, termasuk setiap biaya tambahan yang dapat diatribusikan secara langsung (setelah pajak penghasilan), dikurangkan dari ekuitas. Dalam laporan keuangan konsolidasian, kepemilikan Perseroan atas instrumen ekuitas milik Perseroan disajikan sebagai  tresuri. Tidak ada keuntungan atau kerugian yang diakui atas pembelian, penjualan, atau pembatalan saham tresuri. Selisih antara nilai tercatat dan imbalan penjualan diakui sebagai surplus modal.</t>
  </si>
  <si>
    <t>Ketika Perseroan mengakuisisi modal saham ekuitas Perseroan, imbalan yang dibayarkan, termasuk setiap biaya tambahan yang dapat diatribusikan secara langsung (setelah pajak penghasilan), dikurangkan dari ekuitas. Dalam laporan keuangan konsolidasian, kepemilikan Perseroan  atas instrumen ekuitas milik Perseroan disajikan sebagai  tresuri. Tidak ada keuntungan atau kerugian yang diakui atas pembelian, penjualan, atau pembatalan saham tresuri. Selisih antara nilai tercatat dan imbalan penjualan diakui sebagai surplus modal.</t>
  </si>
  <si>
    <t>Modal saham</t>
  </si>
  <si>
    <t>Saham biasa diklasifikasikan sebagai ekuitas.</t>
  </si>
  <si>
    <t>Pengaturan pembayaran berbasis saham</t>
  </si>
  <si>
    <t>Biaya emisi efek ekuitas</t>
  </si>
  <si>
    <t>Instrumen keuangan</t>
  </si>
  <si>
    <t>Aset tidak lancar yang diklasifikasikan sebagai dimiliki untuk dijual</t>
  </si>
  <si>
    <t>Peristiwa setelah tanggal periode pelaporan</t>
  </si>
  <si>
    <t>Penerapan standar akuntansi baru</t>
  </si>
  <si>
    <t>Penerapan dari amendemen dan penyesuaian tahunan berikut yang berlaku efektif mulai 1 Januari 2022 yang relevan dengan operasi Grup, tidak menimbulkan perubahan substansial terhadap kebijakan akuntansi Grup dan pengaruh yang material atas jumlah yang dilaporkan atas tahun berjalan atau tahun sebelumnya.- Amendemen terhadap PSAK No. 22 "Kombinasi Bisnis" tentang Referensi ke Kerangka Konseptual- Amendemen terhadap PSAK No. 57 “Provisi, Liabilitas Kontinjensi, dan Aset Kontinjensi” tentang Kontrak Memberatkan - Biaya Memenuhi Kontrak- Penyesuaian Tahunan 2020 terhadap PSAK No. 71 “Instrumen Keuangan”- Penyesuaian Tahunan 2020 terhadap PSAK No. 73 “Sewa”Pada bulan April 2022, Dewan Standar Akuntansi Keuangan Ikatan Akuntansi Indonesia (”DSAK-IAI”) menerbitkan siaran pers mengenai “Pengatribusian imbalan pada periode jasa”, dan oleh karena itu, Grup mengubah kebijakan terkait dengan pengatribusian imbalan pada periode jasa sesuai dengan ketentuan dalam PSAK No. 24 ”Imbalan Kerja” mengikuti pola fakta umum program pensiun berdasarkan Undang-Undang Cipta Kerja No. 11/2020 dan Peraturan Pemerintah No. 35/2021. Dampak dari perubahan perhitungan tersebut tidak signifikan terhadap Grup, sehingga dampak dari perubahan tersebut dicatat secara keseluruhan dalam laporan keuangan konsolidasian tahun berjalan</t>
  </si>
  <si>
    <t>Penerapan dari amendemen berikut yang berlaku efektif mulai 1 Januari 2024 yang relevan dengan operasi Grup, tidak menimbulkan perubahan substansial terhadap kebijakan akuntansi Grup dan pengaruh yang material atas jumlah yang dilaporkan atas periode berjalan atau tahun-tahun sebelumnya.
-	Amendemen terhadap PSAK 201   Laporan Keuangan tentang Klasifikasi Liabilitas sebagai Jangka Pendek atau Jangka Panjang
-	Amendemen terhadap PSAK 201   Laporan Keuangan tentang Liabilitas Jangka Panjang dengan Kovenan
-	Amendemen terhadap PSAK 116  tentang Sewa pada Transaksi Jual dan Sewa-balik</t>
  </si>
  <si>
    <t>Standar akuntansi yang telah disahkan namun belum berlaku efektif</t>
  </si>
  <si>
    <t>Amendemen yang telah diterbitkan, yang relevan dengan operasi Grup, namun belum berlaku efektif untuk tahun buku yang dimulai pada atau setelah tanggal 1 Januari 2022 adalah sebagai berikut:Efektif pada tanggal 1 Januari 2023 dan penerapan dini diperkenankan-Amendemen terhadap PSAK No. 1 “Penyajian Laporan Keuangan” tentang Klasifikasi Liabilitas sebagai Jangka Pendek atau Jangka Panjang-Amendemen terhadap PSAK No. 1 “Penyajian Laporan Keuangan” tentang Pengungkapan Kebijakan Akuntansi dan PSAK No. 25 “Kebijakan Akuntansi, Perubahan Estimasi Akuntansi, dan Kesalahan” tentang Definisi Estimasi Akuntansi-Amendemen terhadap PSAK No. 16 "Aset Tetap" tentang Hasil Sebelum Penggunaan Yang Diintensikan-Amendemen terhadap PSAK No. 46 “Pajak Penghasilan” tentang Pajak Tangguhan terkait Aset dan Liabilitas yang timbul dari Transaksi TunggalEfektif pada tanggal 1 Januari 2024 dan penerapan dini diperkenankan-Amendemen terhadap PSAK No. 1 “Penyajian Laporan Keuangan“ tentang Liabilitas Jangka Panjang dengan Kovenan -Amendemen terhadap PSAK No. 73 “Sewa” tentang Sewa pada Transaksi Jual dan Sewa-balik</t>
  </si>
  <si>
    <t>Amendemen yang telah diterbitkan, yang relevan dengan operasi Grup, namun belum berlaku efektif untuk tahun buku yang dimulai pada atau setelah tanggal 1 Januari 2023 adalah sebagai berikut:Efektif pada tanggal 1 Januari 2024 dan penerapan dini diperkenankan- Amendemen terhadap PSAK No. 1 “Penyajian Laporan Keuangan“ tentang Liabilitas Jangka Panjang dengan Kovenan - Amendemen terhadap PSAK No. 73 “Sewa” tentang Sewa pada Transaksi Jual dan Sewa-balik</t>
  </si>
  <si>
    <t>Amendemen yang telah diterbitkan, yang relevan dengan operasi Grup, namun belum berlaku efektif untuk tahun buku yang dimulai pada atau setelah tanggal 1 Januari 2023 adalah sebagai berikut:Efektif pada tanggal 1 Januari 2024 dan penerapan dini diperkenankan
- Amendemen terhadap PSAK 1 “Penyajian Laporan Keuangan” tentang Klasifikasi Liabilitas sebagai Jangka Pendek atau Jangka Panjang
- Amendemen terhadap PSAK 1 “Penyajian Laporan Keuangan“ tentang Liabilitas Jangka Panjang dengan Kovenan 
- Amendemen terhadap PSAK 73 “Sewa” tentang Sewa pada Transaksi Jual dan Sewa-balik</t>
  </si>
  <si>
    <t>Amendemen yang telah diterbitkan, yang relevan dengan operasi Grup, namun belum berlaku efektif untuk tahun buku yang dimulai pada atau setelah tanggal 1 Januari 2024 adalah sebagai berikut:
Efektif pada tanggal 1 Januari 2025 dan penerapan dini diperkenankan
-                PSAK 117 Kontrak Asuransi
-	Amendemen terhadap PSAK 221  Perubahan Kurs Valuta Asing</t>
  </si>
  <si>
    <t>Standar baru dan amendemen yang telah diterbitkan, yang relevan dengan operasi Grup, namun belum berlaku efektif untuk tahun keuangan yang dimulai pada atau setelah tanggal 1 Januari 2024 adalah sebagai berikut:
Efektif pada tanggal 1 Januari 2025 dan penerapan dini diperkenankan
-	PSAK 117  Asuransi
-	Amendemen terhadap PSAK 221  Perubahan Kurs Valuta Asing tentang Kekurangan Ketertukaran</t>
  </si>
  <si>
    <t>Efektif pada tanggal 1 Januari 2026 dan penerapan dini diperkenankan_x000D_
- Penyesuaian Tahunan 2024 SAK Indonesia_x000D_
- Amendemen terhadap PSAK 107  Keuangan: Pengungkapan tentang Klasifikasi dan Pengukuran Instrumen Keuangan _x000D_
- Amendemen terhadap PSAK 109  Keuangan tentang Klasifikasi dan Pengukuran Instrumen Keuangan _x000D_
Pada saat laporan keuangan konsolidasian ini diotorisasi, Grup masih mempelajari dampak yang mungkin timbul dari penerapan standar baru dan amendemen yang telah diterbitkan namun belum berlaku efektif di atas serta pengaruhnya pada laporan keuangan konsolidasian Grup.</t>
  </si>
  <si>
    <t>Utang pembiayaan konsumen</t>
  </si>
  <si>
    <t>Laporan posisi keuangan</t>
  </si>
  <si>
    <t>Aset</t>
  </si>
  <si>
    <t>Aset lancar</t>
  </si>
  <si>
    <t>Wesel tagih</t>
  </si>
  <si>
    <t>Dana yang dibatasi penggunaannya lancar</t>
  </si>
  <si>
    <t>Aset keuangan lancar</t>
  </si>
  <si>
    <t>Aset keuangan lancar yang diukur pada nilai wajar melalui laba rugi</t>
  </si>
  <si>
    <t>Aset keuangan lancar nilai wajar melalui pendapatan komprehensif lainnya</t>
  </si>
  <si>
    <t>Aset keuangan biaya perolehan diamortisasi lancar</t>
  </si>
  <si>
    <t>Aset keuangan lancar lainnya</t>
  </si>
  <si>
    <t>Aset keuangan derivatif lancar</t>
  </si>
  <si>
    <t>Piutang usaha</t>
  </si>
  <si>
    <t>Piutang usaha pihak ketiga</t>
  </si>
  <si>
    <t>Piutang usaha pihak berelasi</t>
  </si>
  <si>
    <t>Piutang sewa pembiayaan lancar</t>
  </si>
  <si>
    <t>Piutang retensi</t>
  </si>
  <si>
    <t>Piutang retensi pihak ketiga</t>
  </si>
  <si>
    <t>Piutang retensi pihak berelasi</t>
  </si>
  <si>
    <t>Tagihan bruto pemberi kerja</t>
  </si>
  <si>
    <t>Tagihan bruto pemberi kerja pihak ketiga</t>
  </si>
  <si>
    <t>Tagihan bruto pemberi kerja pihak berelasi</t>
  </si>
  <si>
    <t>Piutang subsidi</t>
  </si>
  <si>
    <t>Piutang nasabah lancar</t>
  </si>
  <si>
    <t>Piutang nasabah lancar pihak ketiga</t>
  </si>
  <si>
    <t>Piutang nasabah lancar pihak berelasi</t>
  </si>
  <si>
    <t>Piutang margin</t>
  </si>
  <si>
    <t>Piutang dari lembaga kliring dan penjaminan</t>
  </si>
  <si>
    <t>Piutang premi dan reasuransi</t>
  </si>
  <si>
    <t>Piutang dividen dan bunga</t>
  </si>
  <si>
    <t>Piutang lainnya</t>
  </si>
  <si>
    <t>Piutang lainnya pihak ketiga</t>
  </si>
  <si>
    <t>Piutang lainnya pihak berelasi</t>
  </si>
  <si>
    <t>Persediaan lancar</t>
  </si>
  <si>
    <t>Persediaan hewan ternak lancar</t>
  </si>
  <si>
    <t>Aset real estat lancar</t>
  </si>
  <si>
    <t>Aset biologis lancar</t>
  </si>
  <si>
    <t>Biaya dibayar dimuka lancar</t>
  </si>
  <si>
    <t>Jaminan lancar</t>
  </si>
  <si>
    <t>Uang muka lancar</t>
  </si>
  <si>
    <t>Uang muka lancar atas investasi</t>
  </si>
  <si>
    <t>Uang muka lancar atas pembelian aset tetap</t>
  </si>
  <si>
    <t>Uang muka lancar lainnya</t>
  </si>
  <si>
    <t>Pajak dibayar dimuka lancar</t>
  </si>
  <si>
    <t>Klaim atas pengembalian pajak lancar</t>
  </si>
  <si>
    <t>Biaya pengupasan tanah yang ditangguhkan lancar</t>
  </si>
  <si>
    <t>Biaya mobilisasi yang ditangguhkan lancar</t>
  </si>
  <si>
    <t>Aset pengampunan pajak lancar</t>
  </si>
  <si>
    <t>Aset non-keuangan lancar lainnya</t>
  </si>
  <si>
    <t>Aset tidak lancar atau kelompok lepasan diklasifikasikan sebagai dimiliki untuk dijual</t>
  </si>
  <si>
    <t>Aset tidak lancar atau kelompok lepasan diklasifikasikan sebagai dimiliki untuk didistribusikan kepada pemilik</t>
  </si>
  <si>
    <t>Jumlah aset lancar</t>
  </si>
  <si>
    <t>Current Operating Asset</t>
  </si>
  <si>
    <t>Aset tidak lancar</t>
  </si>
  <si>
    <t>Piutang sewa pembiayaan tidak lancar</t>
  </si>
  <si>
    <t>Dana yang dibatasi penggunaannya tidak lancar</t>
  </si>
  <si>
    <t>Dana cadangan perawatan pesawat</t>
  </si>
  <si>
    <t>Piutang dari pihak berelasi</t>
  </si>
  <si>
    <t>Piutang dari pemegang saham</t>
  </si>
  <si>
    <t>Piutang nasabah tidak lancar</t>
  </si>
  <si>
    <t>Piutang nasabah tidak lancar pihak ketiga</t>
  </si>
  <si>
    <t>Piutang nasabah tidak lancar pihak berelasi</t>
  </si>
  <si>
    <t>Piutang tidak lancar lainnya</t>
  </si>
  <si>
    <t>Piutang tidak lancar lainnya pihak ketiga</t>
  </si>
  <si>
    <t>Piutang tidak lancar lainnya pihak berelasi</t>
  </si>
  <si>
    <t>Investasi yang dicatat dengan menggunakan metode ekuitas</t>
  </si>
  <si>
    <t>Investasi pada ventura bersama dan entitas asosiasi</t>
  </si>
  <si>
    <t>Investasi pada entitas ventura bersama</t>
  </si>
  <si>
    <t>Jaminan tidak lancar</t>
  </si>
  <si>
    <t>Uang muka tidak lancar</t>
  </si>
  <si>
    <t>Uang muka tidak lancar atas investasi</t>
  </si>
  <si>
    <t>Uang muka tidak lancar atas pembelian aset tetap</t>
  </si>
  <si>
    <t>Uang muka tidak lancar lainnya</t>
  </si>
  <si>
    <t>Aset keuangan tidak lancar</t>
  </si>
  <si>
    <t>Aset keuangan tidak lancar yang diukur pada nilai wajar melalui laba rugi</t>
  </si>
  <si>
    <t>Aset keuangan tidak lancar nilai wajar melalui pendapatan komprehensif lainnya</t>
  </si>
  <si>
    <t>Aset keuangan tidak lancar biaya perolehan diamortisasi</t>
  </si>
  <si>
    <t>Aset keuangan tidak lancar lainnya</t>
  </si>
  <si>
    <t>Aset keuangan derivatif tidak lancar</t>
  </si>
  <si>
    <t>Biaya dibayar dimuka tidak lancar</t>
  </si>
  <si>
    <t>Pajak dibayar dimuka tidak lancar</t>
  </si>
  <si>
    <t>Aset pajak tangguhan</t>
  </si>
  <si>
    <t>Persediaan tidak lancar</t>
  </si>
  <si>
    <t>Persediaan hewan ternak tidak lancar</t>
  </si>
  <si>
    <t>Aset real estat tidak lancar</t>
  </si>
  <si>
    <t>Persediaan tidak lancar lainnya</t>
  </si>
  <si>
    <t>Hewan ternak produksi</t>
  </si>
  <si>
    <t>Hutan tanaman industri</t>
  </si>
  <si>
    <t>Hutan tanaman industri menghasilkan</t>
  </si>
  <si>
    <t>Hutan tanaman industri belum menghasilkan</t>
  </si>
  <si>
    <t>Tanaman perkebunan</t>
  </si>
  <si>
    <t>Tanaman perkebunan menghasilkan</t>
  </si>
  <si>
    <t>Tanaman perkebunan belum menghasilkan</t>
  </si>
  <si>
    <t>Aset biologis tidak lancar</t>
  </si>
  <si>
    <t>Aset reasuransi</t>
  </si>
  <si>
    <t>Tanah Belum Dikembangkan</t>
  </si>
  <si>
    <t>Aset ijarah</t>
  </si>
  <si>
    <t>Agunan yang diambil alih</t>
  </si>
  <si>
    <t>Hak konsesi jalan tol</t>
  </si>
  <si>
    <t>Properti pertambangan</t>
  </si>
  <si>
    <t>Biaya pengupasan tanah yang ditangguhkan tidak lancar</t>
  </si>
  <si>
    <t>Biaya mobilisasi yang ditangguhkan tidak lancar</t>
  </si>
  <si>
    <t>Beban tangguhan hak atas tanah dan bangunan</t>
  </si>
  <si>
    <t>Beban tangguhan atas biaya eksplorasi dan pengembangan</t>
  </si>
  <si>
    <t>Beban tangguhan atas biaya pengelolaan hak pengusahaan hutan</t>
  </si>
  <si>
    <t>Beban tangguhan atas biaya pengelolaan dan reklamasi lingkungan hidup</t>
  </si>
  <si>
    <t>Beban tangguhan lainnya</t>
  </si>
  <si>
    <t>Klaim atas pengembalian pajak tidak lancar</t>
  </si>
  <si>
    <t>Aset imbalan pasca kerja</t>
  </si>
  <si>
    <t>Aset takberwujud selain goodwill</t>
  </si>
  <si>
    <t>Aset pengampunan pajak tidak lancar</t>
  </si>
  <si>
    <t>Aset tidak lancar non-keuangan lainnya</t>
  </si>
  <si>
    <t>Jumlah aset tidak lancar</t>
  </si>
  <si>
    <t>Non-current operating asset</t>
  </si>
  <si>
    <t>Jumlah aset</t>
  </si>
  <si>
    <t>Operating Asset</t>
  </si>
  <si>
    <t>Operating Asset to Total Asset (%)</t>
  </si>
  <si>
    <t>Liabilitas dan ekuitas</t>
  </si>
  <si>
    <t>Liabilitas</t>
  </si>
  <si>
    <t>Liabilitas jangka pendek</t>
  </si>
  <si>
    <t>Utang bank jangka pendek</t>
  </si>
  <si>
    <t>Utang trust receipts</t>
  </si>
  <si>
    <t>Utang usaha</t>
  </si>
  <si>
    <t>Utang usaha pihak ketiga</t>
  </si>
  <si>
    <t>Utang usaha pihak berelasi</t>
  </si>
  <si>
    <t>Utang lainnya</t>
  </si>
  <si>
    <t>Utang lainnya pihak ketiga</t>
  </si>
  <si>
    <t>Utang lainnya pihak berelasi</t>
  </si>
  <si>
    <t>Uang muka pelanggan jangka pendek</t>
  </si>
  <si>
    <t>Uang muka pelanggan jangka pendek pihak ketiga</t>
  </si>
  <si>
    <t>Uang muka pelanggan jangka pendek pihak berelasi</t>
  </si>
  <si>
    <t>Utang dividen</t>
  </si>
  <si>
    <t>Liabilitas keuangan jangka pendek lainnya</t>
  </si>
  <si>
    <t>Beban akrual jangka pendek</t>
  </si>
  <si>
    <t>Liabilitas imbalan pasca kerja jangka pendek</t>
  </si>
  <si>
    <t>Utang pajak</t>
  </si>
  <si>
    <t>Utang cukai</t>
  </si>
  <si>
    <t>Utang proyek</t>
  </si>
  <si>
    <t>Utang kepada lembaga kliring dan penjaminan</t>
  </si>
  <si>
    <t>Utang nasabah</t>
  </si>
  <si>
    <t>Utang nasabah pihak ketiga</t>
  </si>
  <si>
    <t>Utang nasabah pihak berelasi</t>
  </si>
  <si>
    <t>Utang koasuransi</t>
  </si>
  <si>
    <t>Utang reasuransi</t>
  </si>
  <si>
    <t>Liabilitas anjak piutang</t>
  </si>
  <si>
    <t>Uang jaminan jangka pendek</t>
  </si>
  <si>
    <t>Pendapatan diterima dimuka jangka pendek</t>
  </si>
  <si>
    <t>Liabilitas bruto kepada pemberi kerja</t>
  </si>
  <si>
    <t>Liabilitas bruto kepada pemberi kerja pihak ketiga</t>
  </si>
  <si>
    <t>Liabilitas bruto kepada pemberi kerja pihak berelasi</t>
  </si>
  <si>
    <t>Pendapatan ditangguhkan jangka pendek</t>
  </si>
  <si>
    <t>Provisi jangka pendek</t>
  </si>
  <si>
    <t>Provisi jangka pendek pelapisan jalan tol</t>
  </si>
  <si>
    <t>Provisi jangka pendek biaya pengembalian dan pemeliharaan pesawat</t>
  </si>
  <si>
    <t>Provisi jangka pendek pembangunan prasarana, fasilitas umum, dan sosial</t>
  </si>
  <si>
    <t>Provisi jangka pendek biaya pembongkaran aset tetap</t>
  </si>
  <si>
    <t>Provisi jangka pendek restorasi dan rehabilitasi</t>
  </si>
  <si>
    <t>Provisi jangka pendek lainnya</t>
  </si>
  <si>
    <t>Liabilitas pembayaran berbasis saham</t>
  </si>
  <si>
    <t>Kontrak liabilitas jangka pendek</t>
  </si>
  <si>
    <t>Liabilitas yang secara langsung berhubungan dengan aset tidak lancar atau kelompok lepasan yang diklasifikasikan sebagai dimiliki untuk dijual atau dimiliki untuk didistribusikan kepada pemilik</t>
  </si>
  <si>
    <t>Liabilitas jangka panjang yang jatuh tempo dalam satu tahun</t>
  </si>
  <si>
    <t>Liabilitas jangka panjang yang jatuh tempo dalam satu tahun atas utang bank</t>
  </si>
  <si>
    <t>Liabilitas jangka panjang yang jatuh tempo dalam satu tahun atas utang keuangan keuangan non bank</t>
  </si>
  <si>
    <t>Liabilitas jangka panjang yang jatuh tempo dalam satu tahun atas pinjaman beragunan</t>
  </si>
  <si>
    <t>Liabilitas jangka panjang yang jatuh tempo dalam satu tahun atas pinjaman tanpa agunan</t>
  </si>
  <si>
    <t>Liabilitas jangka panjang yang jatuh tempo dalam satu tahun atas penerusan pinjaman</t>
  </si>
  <si>
    <t>Liabilitas jangka panjang yang jatuh tempo dalam satu tahun atas pinjaman dari pemerintah republik Indonesia</t>
  </si>
  <si>
    <t>Liabilitas jangka panjang yang jatuh tempo dalam satu tahun atas pinjaman subordinasi</t>
  </si>
  <si>
    <t>Liabilitas jangka panjang yang jatuh tempo dalam satu tahun atas liabilitas kerja sama operasi</t>
  </si>
  <si>
    <t>Liabilitas jangka panjang yang jatuh tempo dalam satu tahun atas liabilitas pembebasan tanah</t>
  </si>
  <si>
    <t>Liabilitas jangka panjang yang jatuh tempo dalam satu tahun atas utang pembiayaan konsumen</t>
  </si>
  <si>
    <t>Liabilitas jangka panjang yang jatuh tempo dalam satu tahun atas liabilitas sewa pembiayaan</t>
  </si>
  <si>
    <t>Liabilitas jangka panjang yang jatuh tempo dalam satu tahun atas utang listrik swasta</t>
  </si>
  <si>
    <t>Liabilitas jangka panjang yang jatuh tempo dalam satu tahun atas utang retensi</t>
  </si>
  <si>
    <t>Liabilitas jangka panjang yang jatuh tempo dalam satu tahun atas wesel bayar</t>
  </si>
  <si>
    <t>Liabilitas jangka panjang yang jatuh tempo dalam satu tahun atas surat utang jangka menengah</t>
  </si>
  <si>
    <t>Liabilitas jangka panjang yang jatuh tempo dalam satu tahun atas utang obligasi</t>
  </si>
  <si>
    <t>Liabilitas jangka panjang yang jatuh tempo dalam satu tahun atas sukuk</t>
  </si>
  <si>
    <t>Liabilitas jangka panjang yang jatuh tempo dalam satu tahun atas obligasi subordinasi</t>
  </si>
  <si>
    <t>Liabilitas jangka panjang yang jatuh tempo dalam satu tahun atas pinjaman lainnya</t>
  </si>
  <si>
    <t>Utang pihak berelasi jangka pendek</t>
  </si>
  <si>
    <t>Utang pemegang saham jangka pendek</t>
  </si>
  <si>
    <t>Liabilitas keuangan derivatif jangka pendek</t>
  </si>
  <si>
    <t>Liabilitas pengampunan pajak lancar</t>
  </si>
  <si>
    <t>Liabilitas non-keuangan jangka pendek lainnya</t>
  </si>
  <si>
    <t>Jumlah liabilitas jangka pendek</t>
  </si>
  <si>
    <t>Current operating liabilities</t>
  </si>
  <si>
    <t>Current interest bearing debt</t>
  </si>
  <si>
    <t>Liabilitas jangka panjang</t>
  </si>
  <si>
    <t>Liabilitas keuangan derivatif jangka panjang</t>
  </si>
  <si>
    <t>Liabilitas pajak tangguhan</t>
  </si>
  <si>
    <t>Utang pihak berelasi jangka panjang</t>
  </si>
  <si>
    <t>Utang pemegang saham jangka panjang</t>
  </si>
  <si>
    <t>Kontrak liabilitas jangka panjang</t>
  </si>
  <si>
    <t>Liabilitas jangka panjang setelah dikurangi bagian yang jatuh tempo dalam satu tahun</t>
  </si>
  <si>
    <t>Liabilitas jangka panjang atas utang bank</t>
  </si>
  <si>
    <t>Utang lembaga keuangan non-bank</t>
  </si>
  <si>
    <t>Liabilitas jangka panjang atas penerusan pinjaman</t>
  </si>
  <si>
    <t>Liabilitas jangka panjang atas pinjaman beragunan</t>
  </si>
  <si>
    <t>Liabilitas jangka panjang atas pinjaman tanpa agunan</t>
  </si>
  <si>
    <t>Liabilitas jangka panjang atas pinjaman dari pemerintah republik Indonesia</t>
  </si>
  <si>
    <t>Liabilitas jangka panjang atas pinjaman subordinasi</t>
  </si>
  <si>
    <t>Liabilitas jangka panjang atas liabilitas kerja sama operasi</t>
  </si>
  <si>
    <t>Liabilitas jangka panjang atas liabilitas pembebasan tanah</t>
  </si>
  <si>
    <t>Liabilitas jangka panjang atas utang pembiayaan konsumen</t>
  </si>
  <si>
    <t>Liabilitas jangka panjang atas liabilitas sewa pembiayaan</t>
  </si>
  <si>
    <t>Liabilitas jangka panjang atas utang listrik swasta</t>
  </si>
  <si>
    <t>Liabilitas jangka panjang atas utang retensi</t>
  </si>
  <si>
    <t>Liabilitas jangka panjang atas wesel bayar</t>
  </si>
  <si>
    <t>Liabilitas jangka panjang atas surat utang jangka menengah</t>
  </si>
  <si>
    <t>Liabilitas jangka panjang atas utang obligasi</t>
  </si>
  <si>
    <t>Liabilitas jangka panjang atas sukuk</t>
  </si>
  <si>
    <t>Liabilitas jangka panjang atas obligasi subordinasi</t>
  </si>
  <si>
    <t>Liabilitas jangka panjang atas pinjaman lainnya</t>
  </si>
  <si>
    <t>Obligasi konversi</t>
  </si>
  <si>
    <t>Pendapatan diterima dimuka jangka panjang</t>
  </si>
  <si>
    <t>Uang jaminan jangka panjang</t>
  </si>
  <si>
    <t>Uang muka pelanggan jangka panjang</t>
  </si>
  <si>
    <t>Uang muka pelanggan jangka panjang pihak ketiga</t>
  </si>
  <si>
    <t>Uang muka pelanggan jangka panjang pihak berelasi</t>
  </si>
  <si>
    <t>Pendapatan ditangguhkan jangka panjang</t>
  </si>
  <si>
    <t>Liabilitas kontrak asuransi</t>
  </si>
  <si>
    <t>Provisi jangka panjang</t>
  </si>
  <si>
    <t>Provisi pelapisan jalan tol jangka panjang</t>
  </si>
  <si>
    <t>Provisi biaya pengembalian dan pemeliharaan pesawat jangka panjang</t>
  </si>
  <si>
    <t>Provisi pembangunan prasarana, fasilitas umum, dan sosial jangka panjang</t>
  </si>
  <si>
    <t>Provisi biaya pembongkaran aset tetap jangka panjang</t>
  </si>
  <si>
    <t>Provisi restorasi dan rehabilitasi jangka panjang</t>
  </si>
  <si>
    <t>Provisi jangka panjang lainnya</t>
  </si>
  <si>
    <t>Biaya pengupasan tanah yang masih harus dibayar</t>
  </si>
  <si>
    <t>Liabilitas kepada pemegang polis</t>
  </si>
  <si>
    <t>Kewajiban imbalan pasca kerja jangka panjang</t>
  </si>
  <si>
    <t>Liabilitas pengampunan pajak tidak lancar</t>
  </si>
  <si>
    <t>Liabilitas keuangan jangka panjang lainnya</t>
  </si>
  <si>
    <t>Liabilitas non-keuangan jangka panjang</t>
  </si>
  <si>
    <t>Jumlah liabilitas jangka panjang</t>
  </si>
  <si>
    <t>Non-current Operating Liabilities</t>
  </si>
  <si>
    <t>Non-current interest bearing debt</t>
  </si>
  <si>
    <t>Jumlah liabilitas</t>
  </si>
  <si>
    <t>Liability to Equity</t>
  </si>
  <si>
    <t>Operating Liabilities</t>
  </si>
  <si>
    <t>Total Interest bearing debt (IBD)</t>
  </si>
  <si>
    <t>IBD to Equity</t>
  </si>
  <si>
    <t>Net Operating Assets (NOA)</t>
  </si>
  <si>
    <t>Ekuitas</t>
  </si>
  <si>
    <t>Ekuitas yang diatribusikan kepada pemilik entitas induk</t>
  </si>
  <si>
    <t>Saham biasa</t>
  </si>
  <si>
    <t>Saham preferen</t>
  </si>
  <si>
    <t>Tambahan modal disetor</t>
  </si>
  <si>
    <t>Uang muka setoran modal</t>
  </si>
  <si>
    <t>Opsi saham</t>
  </si>
  <si>
    <t>Cadangan revaluasi</t>
  </si>
  <si>
    <t>Cadangan selisih kurs penjabaran</t>
  </si>
  <si>
    <t>Cadangan perubahan nilai wajar aset keuangan nilai wajar melalui pendapatan komprehensif lainnya</t>
  </si>
  <si>
    <t>Cadangan keuntungan (kerugian) investasi pada instrumen ekuitas</t>
  </si>
  <si>
    <t>Cadangan pembayaran berbasis saham</t>
  </si>
  <si>
    <t>Cadangan lindung nilai arus kas</t>
  </si>
  <si>
    <t>Cadangan pengukuran kembali program imbalan pasti</t>
  </si>
  <si>
    <t>Cadangan lainnya</t>
  </si>
  <si>
    <t>Selisih Transaksi Perubahan Ekuitas Entitas Anak/Asosiasi</t>
  </si>
  <si>
    <t>Komponen ekuitas lainnya</t>
  </si>
  <si>
    <t>Saldo laba (akumulasi kerugian)</t>
  </si>
  <si>
    <t>Saldo laba yang telah ditentukan penggunaannya</t>
  </si>
  <si>
    <t>Saldo laba yang belum ditentukan penggunaannya</t>
  </si>
  <si>
    <t>Jumlah ekuitas yang diatribusikan kepada pemilik entitas induk</t>
  </si>
  <si>
    <t>Proforma ekuitas</t>
  </si>
  <si>
    <t>Kepentingan non-pengendali</t>
  </si>
  <si>
    <t>Jumlah ekuitas</t>
  </si>
  <si>
    <t>Invested Capital</t>
  </si>
  <si>
    <t>Jumlah liabilitas dan ekuitas</t>
  </si>
  <si>
    <t>Laporan laba rugi dan penghasilan komprehensif lain</t>
  </si>
  <si>
    <t>Penjualan dan pendapatan usaha</t>
  </si>
  <si>
    <t>Beban program dan siaran</t>
  </si>
  <si>
    <t>Beban eksplorasi</t>
  </si>
  <si>
    <t>Beban pengumpulan tol</t>
  </si>
  <si>
    <t>Beban pelayanan pemakai jalan tol</t>
  </si>
  <si>
    <t>Beban pemeliharaan jalan tol</t>
  </si>
  <si>
    <t>Beban kerjasama operasi</t>
  </si>
  <si>
    <t>Beban konstruksi</t>
  </si>
  <si>
    <t>Beban operasional penerbangan</t>
  </si>
  <si>
    <t>Beban tiket, penjualan, dan promosi</t>
  </si>
  <si>
    <t>Beban pelayanan penumpang</t>
  </si>
  <si>
    <t>Beban pemakaian bandara</t>
  </si>
  <si>
    <t>Beban pemeliharaan dan perbaikan</t>
  </si>
  <si>
    <t>Beban operasional transportasi</t>
  </si>
  <si>
    <t>Beban operasional jaringan</t>
  </si>
  <si>
    <t>Beban operasional hotel</t>
  </si>
  <si>
    <t>Kenaikan (penurunan) persediaan barang jadi dan pekerjaan dalam proses</t>
  </si>
  <si>
    <t>Bahan baku dan barang habis pakai</t>
  </si>
  <si>
    <t>Beban manfaat karyawan</t>
  </si>
  <si>
    <t>Beban penyusutan dan amortisasi</t>
  </si>
  <si>
    <t>Pembentukan (pembalikan) kerugian penurunan nilai yang diakui dalam laba rugi</t>
  </si>
  <si>
    <t>Beban pokok penjualan dan pendapatan</t>
  </si>
  <si>
    <t>Jumlah laba bruto</t>
  </si>
  <si>
    <t>GPM (%)</t>
  </si>
  <si>
    <t>Beban penjualan</t>
  </si>
  <si>
    <t>Beban umum dan administrasi</t>
  </si>
  <si>
    <t>Operating Income / EBIT</t>
  </si>
  <si>
    <t>OPM (%)</t>
  </si>
  <si>
    <t>NOPAT</t>
  </si>
  <si>
    <t>NOPAT Margin (%)</t>
  </si>
  <si>
    <t>Interest Coverage Ratio</t>
  </si>
  <si>
    <t>Pendapatan dividen</t>
  </si>
  <si>
    <t>Pendapatan bunga</t>
  </si>
  <si>
    <t>Pendapatan investasi</t>
  </si>
  <si>
    <t>Pendapatan keuangan</t>
  </si>
  <si>
    <t>Beban bunga dan keuangan</t>
  </si>
  <si>
    <t>Keuntungan (kerugian) selisih kurs mata uang asing</t>
  </si>
  <si>
    <t>Bagian atas laba (rugi) entitas asosiasi yang dicatat dengan menggunakan metode ekuitas</t>
  </si>
  <si>
    <t>Bagian atas laba (rugi) entitas ventura bersama yang dicatat menggunakan metode ekuitas</t>
  </si>
  <si>
    <t>Keuntungan (kerugian) perubahan nilai wajar efek</t>
  </si>
  <si>
    <t>Keuntungan (kerugian) dari transaksi perdagangan efek yang telah direalisasi</t>
  </si>
  <si>
    <t>Keuntungan (kerugian) atas instrumen keuangan derivatif</t>
  </si>
  <si>
    <t>Beban pajak final</t>
  </si>
  <si>
    <t>Pendapatan lainnya</t>
  </si>
  <si>
    <t>Beban lainnya</t>
  </si>
  <si>
    <t>Keuntungan (kerugian) lainnya</t>
  </si>
  <si>
    <t>Jumlah laba (rugi) sebelum pajak penghasilan</t>
  </si>
  <si>
    <t>EBT Margin (%)</t>
  </si>
  <si>
    <t>Pendapatan (beban) pajak</t>
  </si>
  <si>
    <t>Effective Tax Rate (%)</t>
  </si>
  <si>
    <t>Jumlah laba (rugi) dari operasi yang dilanjutkan</t>
  </si>
  <si>
    <t>Laba (rugi) dari operasi yang dihentikan</t>
  </si>
  <si>
    <t>Jumlah laba (rugi)</t>
  </si>
  <si>
    <t>Pendapatan komprehensif lainnya, sebelum pajak</t>
  </si>
  <si>
    <t>Pendapatan komprehensif lainnya yang tidak akan direklasifikasi ke laba rugi, sebelum pajak</t>
  </si>
  <si>
    <t>Pendapatan komprehensif lainnya atas keuntungan (kerugian) hasil revaluasi aset tetap, sebelum pajak</t>
  </si>
  <si>
    <t>Pendapatan komprehensif lainnya atas pengukuran kembali kewajiban manfaat pasti, sebelum pajak</t>
  </si>
  <si>
    <t>Penyesuaian lainnya atas pendapatan komprehensif lainnya yang tidak akan direklasifikasi ke laba rugi, sebelum pajak</t>
  </si>
  <si>
    <t>Jumlah pendapatan komprehensif lainnya yang tidak akan direklasifikasi ke laba rugi, sebelum pajak</t>
  </si>
  <si>
    <t>Pendapatan komprehensif lainnya yang akan direklasifikasi ke laba rugi, sebelum pajak</t>
  </si>
  <si>
    <t>Keuntungan (kerugian) selisih kurs penjabaran, sebelum pajak</t>
  </si>
  <si>
    <t>Penyesuaian reklasifikasi selisih kurs penjabaran, sebelum pajak</t>
  </si>
  <si>
    <t>Keuntungan (kerugian) yang belum direalisasi atas perubahan nilai wajar aset keuangan melalui penghasilan komprehensif lain, sebelum pajak</t>
  </si>
  <si>
    <t>Penyesuaian reklasifikasi atas aset keuangan nilai wajar melalui pendapatan komprehensif lainnya, sebelum pajak</t>
  </si>
  <si>
    <t>Keuntungan (kerugian) lindung nilai arus kas, sebelum pajak</t>
  </si>
  <si>
    <t>Penyesuaian reklasifikasi atas lindung nilai arus kas, sebelum pajak</t>
  </si>
  <si>
    <t>Nilai tercatat dari aset (liabilitas) non-keuangan yang perolehan atau keterjadiannya merupakan suatu prakiraan transaksi yang kemungkinan besar terjadi yang dilindung nilai, sebelum pajak</t>
  </si>
  <si>
    <t>Keuntungan (kerugian) lindung nilai investasi bersih kegiatan usaha luar negeri, sebelum pajak</t>
  </si>
  <si>
    <t>Penyesuaian reklasifikasi atas lindung nilai investasi bersih kegiatan usaha luar negeri, sebelum pajak</t>
  </si>
  <si>
    <t>Bagian pendapatan komprehensif lainnya dari entitas asosiasi yang dicatat dengan menggunakan metode ekuitas, sebelum pajak</t>
  </si>
  <si>
    <t>Bagian pendapatan komprehensif lainnya dari entitas ventura bersama yang dicatat dengan menggunakan metode ekuitas, sebelum pajak</t>
  </si>
  <si>
    <t>Penyesuaian lainnya atas pendapatan komprehensif lainnya yang akan direklasifikasi ke laba rugi, sebelum pajak</t>
  </si>
  <si>
    <t>Jumlah pendapatan komprehensif lainnya yang akan direklasifikasi ke laba rugi, sebelum pajak</t>
  </si>
  <si>
    <t>Jumlah pendapatan komprehensif lainnya, sebelum pajak</t>
  </si>
  <si>
    <t>Pajak atas pendapatan komprehensif lainnya</t>
  </si>
  <si>
    <t>Pendapatan komprehensif lainnya, setelah pajak</t>
  </si>
  <si>
    <t>Pendapatan komprehensif lainnya yang tidak akan direklasifikasi ke laba rugi, setelah pajak</t>
  </si>
  <si>
    <t>Pendapatan komprehensif lainnya atas keuntungan (kerugian) hasil revaluasi aset tetap, setelah pajak</t>
  </si>
  <si>
    <t>Pendapatan komprehensif lainnya atas pengukuran kembali kewajiban manfaat pasti, setelah pajak</t>
  </si>
  <si>
    <t>Penyesuaian lainnya atas pendapatan komprehensif lainnya yang tidak akan direklasifikasi ke laba rugi, setelah pajak</t>
  </si>
  <si>
    <t>Jumlah pendapatan komprehensif lainnya yang tidak akan direklasifikasi ke laba rugi, setelah pajak</t>
  </si>
  <si>
    <t>Pendapatan komprehensif lainnya yang akan direklasifikasi ke laba rugi, setelah pajak</t>
  </si>
  <si>
    <t>Keuntungan (kerugian) selisih kurs penjabaran, setelah pajak</t>
  </si>
  <si>
    <t>Penyesuaian reklasifikasi selisih kurs penjabaran, setelah pajak</t>
  </si>
  <si>
    <t>Keuntungan (kerugian) yang belum direalisasi atas perubahan nilai wajar aset keuangan melalui penghasilan komprehensif lain, setelah pajak</t>
  </si>
  <si>
    <t>Penyesuaian reklasifikasi atas aset keuangan nilai wajar melalui pendapatan komprehensif lainnya, setelah pajak</t>
  </si>
  <si>
    <t>Keuntungan (kerugian) lindung nilai arus kas, setelah pajak</t>
  </si>
  <si>
    <t>Penyesuaian reklasifikasi atas lindung nilai arus kas, setelah pajak</t>
  </si>
  <si>
    <t>Nilai tercatat dari aset (liabilitas) non-keuangan yang perolehan atau keterjadiannya merupakan suatu prakiraan transaksi yang kemungkinan besar terjadi yang dilindung nilai, setelah pajak</t>
  </si>
  <si>
    <t>Keuntungan (kerugian) lindung nilai investasi bersih kegiatan usaha luar negeri, setelah pajak</t>
  </si>
  <si>
    <t>Penyesuaian reklasifikasi atas lindung nilai investasi bersih kegiatan usaha luar negeri, setelah pajak</t>
  </si>
  <si>
    <t>Bagian pendapatan komprehensif lainnya dari entitas asosiasi yang dicatat dengan menggunakan metode ekuitas, setelah pajak</t>
  </si>
  <si>
    <t>Bagian pendapatan komprehensif lainnya dari entitas ventura bersama yang dicatat dengan menggunakan metode ekuitas, setelah pajak</t>
  </si>
  <si>
    <t>Penyesuaian lainnya atas pendapatan komprehensif lainnya yang akan direklasifikasi ke laba rugi, setelah pajak</t>
  </si>
  <si>
    <t>Jumlah pendapatan komprehensif lainnya yang akan direklasifikasi ke laba rugi, setelah pajak</t>
  </si>
  <si>
    <t>Jumlah pendapatan komprehensif lainnya, setelah pajak</t>
  </si>
  <si>
    <t>Jumlah laba rugi komprehensif</t>
  </si>
  <si>
    <t>Laba (rugi) yang dapat diatribusikan</t>
  </si>
  <si>
    <t>Laba (rugi) yang dapat diatribusikan ke entitas induk</t>
  </si>
  <si>
    <t>NPM (%)</t>
  </si>
  <si>
    <t>QoE</t>
  </si>
  <si>
    <t>Laba (rugi) yang dapat diatribusikan ke kepentingan non-pengendali</t>
  </si>
  <si>
    <t>Laba rugi komprehensif yang dapat diatribusikan</t>
  </si>
  <si>
    <t>Laba rugi komprehensif yang dapat diatribusikan ke entitas induk</t>
  </si>
  <si>
    <t>Laba rugi komprehensif yang dapat diatribusikan ke kepentingan non-pengendali</t>
  </si>
  <si>
    <t>Laba (rugi) per saham</t>
  </si>
  <si>
    <t>Laba per saham dasar diatribusikan kepada pemilik entitas induk</t>
  </si>
  <si>
    <t>Laba (rugi) per saham dasar dari operasi yang dilanjutkan</t>
  </si>
  <si>
    <t>Laba (rugi) per saham dasar dari operasi yang dihentikan</t>
  </si>
  <si>
    <t>Laba (rugi) per saham dilusian</t>
  </si>
  <si>
    <t>Laba (rugi) per saham dilusian dari operasi yang dilanjutkan</t>
  </si>
  <si>
    <t>Laba (rugi) per saham dilusian dari operasi yang dihentikan</t>
  </si>
  <si>
    <t>Catatan untuk pendapatan berdasarkan pihak</t>
  </si>
  <si>
    <t>Pihak berelasi 1 - Nama</t>
  </si>
  <si>
    <t>Aegis Energy Trading Pte. Ltd.</t>
  </si>
  <si>
    <t>Cipta Commodity Trading Pte. Ltd</t>
  </si>
  <si>
    <t>Pihak berelasi 1 - Jumlah</t>
  </si>
  <si>
    <t>Pihak berelasi 2 - Nama</t>
  </si>
  <si>
    <t>Cipta Coal Trading Pte. Ltd.</t>
  </si>
  <si>
    <t>Cipta Commodity Trading Pte. Ltd.</t>
  </si>
  <si>
    <t>Pihak berelasi 2 - Jumlah</t>
  </si>
  <si>
    <t>Pihak berelasi 3 - Nama</t>
  </si>
  <si>
    <t>PT Bhumi Jati Power</t>
  </si>
  <si>
    <t>Pihak berelasi 3 - Jumlah</t>
  </si>
  <si>
    <t>Pihak berelasi 4 - Nama</t>
  </si>
  <si>
    <t>PT Astra Tol Nusantara dan entitas anak</t>
  </si>
  <si>
    <t>PT Lintas Marga Sedaya</t>
  </si>
  <si>
    <t>PT Astra International Tbk</t>
  </si>
  <si>
    <t>PT United Tractors Semen Gresik</t>
  </si>
  <si>
    <t>Pihak berelasi 4 - Jumlah</t>
  </si>
  <si>
    <t>Pihak berelasi 5 - Nama</t>
  </si>
  <si>
    <t>PT Astra Agro Lestari Tbk dan entitas anak</t>
  </si>
  <si>
    <t>PT Astra Daihatsu Motor</t>
  </si>
  <si>
    <t>PT Astra Tol Nusantara dan enitas anak</t>
  </si>
  <si>
    <t>PT Astra International Tbk dan entitas anak</t>
  </si>
  <si>
    <t>PT Astra Tol Nusantara</t>
  </si>
  <si>
    <t>Pihak berelasi 5 - Jumlah</t>
  </si>
  <si>
    <t>Pihak berelasi 6 - Nama</t>
  </si>
  <si>
    <t>PT Astra Honda Motor</t>
  </si>
  <si>
    <t>Pihak berelasi 6 - Jumlah</t>
  </si>
  <si>
    <t>Pihak berelasi 7 - Nama</t>
  </si>
  <si>
    <t>PT Brahmayasa Bahtera</t>
  </si>
  <si>
    <t>Pihak berelasi 7 - Jumlah</t>
  </si>
  <si>
    <t>Pihak berelasi 8 - Nama</t>
  </si>
  <si>
    <t>Pihak berelasi 8 - Jumlah</t>
  </si>
  <si>
    <t>Pihak berelasi 9 - Nama</t>
  </si>
  <si>
    <t>PT Astra Agro Lestari dan entitas anak</t>
  </si>
  <si>
    <t>Pihak berelasi 9 - Jumlah</t>
  </si>
  <si>
    <t>Pihak berelasi 10 - Nama</t>
  </si>
  <si>
    <t>Pihak berelasi 10 - Jumlah</t>
  </si>
  <si>
    <t>Pihak berelasi lainnya - Nama</t>
  </si>
  <si>
    <t>Lainnya</t>
  </si>
  <si>
    <t>Lain-lain</t>
  </si>
  <si>
    <t>Pihak berelasi lainnya - Jumlah</t>
  </si>
  <si>
    <t>Pihak berelasi</t>
  </si>
  <si>
    <t>Pihak ketiga 1 - Nama</t>
  </si>
  <si>
    <t>Pihak ketiga 1 - Jumlah</t>
  </si>
  <si>
    <t>Pihak ketiga 2 - Nama</t>
  </si>
  <si>
    <t>Pihak ketiga 2 - Jumlah</t>
  </si>
  <si>
    <t>Pihak ketiga 3 - Nama</t>
  </si>
  <si>
    <t>Pihak ketiga 3 - Jumlah</t>
  </si>
  <si>
    <t>Pihak ketiga 4 - Nama</t>
  </si>
  <si>
    <t>Pihak ketiga 4 - Jumlah</t>
  </si>
  <si>
    <t>Pihak ketiga 5 - Nama</t>
  </si>
  <si>
    <t>Pihak ketiga 5 - Jumlah</t>
  </si>
  <si>
    <t>Pihak ketiga 6 - Nama</t>
  </si>
  <si>
    <t>Pihak ketiga 6 - Jumlah</t>
  </si>
  <si>
    <t>Pihak ketiga 7 - Nama</t>
  </si>
  <si>
    <t>Pihak ketiga 7 - Jumlah</t>
  </si>
  <si>
    <t>Pihak ketiga 8 - Nama</t>
  </si>
  <si>
    <t>Pihak ketiga 8 - Jumlah</t>
  </si>
  <si>
    <t>Pihak ketiga 9 - Nama</t>
  </si>
  <si>
    <t>Pihak ketiga 9 - Jumlah</t>
  </si>
  <si>
    <t>Pihak ketiga 10 - Nama</t>
  </si>
  <si>
    <t>Pihak ketiga 10 - Jumlah</t>
  </si>
  <si>
    <t>Pihak ketiga lainnya - Nama</t>
  </si>
  <si>
    <t>Pihak ketiga lainnya - Jumlah</t>
  </si>
  <si>
    <t>Pihak ketiga</t>
  </si>
  <si>
    <t>Tipe pihak</t>
  </si>
  <si>
    <t>Pendapatan dari jasa 1 - Nama</t>
  </si>
  <si>
    <t>Construction Machinery</t>
  </si>
  <si>
    <t>Mining Contracting</t>
  </si>
  <si>
    <t>Pendapatan dari jasa 1 - Jumlah</t>
  </si>
  <si>
    <t>Pendapatan dari jasa 2 - Nama</t>
  </si>
  <si>
    <t>Energy</t>
  </si>
  <si>
    <t>Pendapatan dari jasa 2 - Jumlah</t>
  </si>
  <si>
    <t>Pendapatan dari jasa 3 - Nama</t>
  </si>
  <si>
    <t>Construction Industry</t>
  </si>
  <si>
    <t>Others</t>
  </si>
  <si>
    <t>Pendapatan dari jasa 3 - Jumlah</t>
  </si>
  <si>
    <t>Pendapatan dari jasa 4 - Nama</t>
  </si>
  <si>
    <t>Pendapatan dari jasa 4 - Jumlah</t>
  </si>
  <si>
    <t>Pendapatan dari jasa 5 - Nama</t>
  </si>
  <si>
    <t>Pendapatan dari jasa 5 - Jumlah</t>
  </si>
  <si>
    <t>Pendapatan dari jasa 6 - Nama</t>
  </si>
  <si>
    <t>Pendapatan dari jasa 6 - Jumlah</t>
  </si>
  <si>
    <t>Pendapatan dari jasa 7 - Nama</t>
  </si>
  <si>
    <t>Pendapatan dari jasa 7 - Jumlah</t>
  </si>
  <si>
    <t>Pendapatan dari jasa 8 - Nama</t>
  </si>
  <si>
    <t>Pendapatan dari jasa 8 - Jumlah</t>
  </si>
  <si>
    <t>Pendapatan dari jasa 9 - Nama</t>
  </si>
  <si>
    <t>Pendapatan dari jasa 9 - Jumlah</t>
  </si>
  <si>
    <t>Pendapatan dari jasa 10 - Nama</t>
  </si>
  <si>
    <t>Pendapatan dari jasa 10 - Jumlah</t>
  </si>
  <si>
    <t>Pendapatan dari jasa lainnya - Nama</t>
  </si>
  <si>
    <t>Pendapatan dari jasa lainnya - Jumlah</t>
  </si>
  <si>
    <t>Pendapatan dari jasa</t>
  </si>
  <si>
    <t>Pendapatan dari produk 1 - Nama</t>
  </si>
  <si>
    <t>Coal mining</t>
  </si>
  <si>
    <t>Pendapatan dari produk 1 - Jumlah</t>
  </si>
  <si>
    <t>Pendapatan dari produk 2 - Nama</t>
  </si>
  <si>
    <t>Coal Mining</t>
  </si>
  <si>
    <t>Thermal and Metallurgical Coal Mining</t>
  </si>
  <si>
    <t>Construction machinery</t>
  </si>
  <si>
    <t>Pendapatan dari produk 2 - Jumlah</t>
  </si>
  <si>
    <t>Pendapatan dari produk 3 - Nama</t>
  </si>
  <si>
    <t>Gold Mining</t>
  </si>
  <si>
    <t>Gold and Mineral Mining</t>
  </si>
  <si>
    <t>Gold and other mineral mining</t>
  </si>
  <si>
    <t>Pendapatan dari produk 3 - Jumlah</t>
  </si>
  <si>
    <t>Pendapatan dari produk 4 - Nama</t>
  </si>
  <si>
    <t>Pendapatan dari produk 4 - Jumlah</t>
  </si>
  <si>
    <t>Pendapatan dari produk 5 - Nama</t>
  </si>
  <si>
    <t>Pendapatan dari produk 5 - Jumlah</t>
  </si>
  <si>
    <t>Pendapatan dari produk 6 - Nama</t>
  </si>
  <si>
    <t>Pendapatan dari produk 6 - Jumlah</t>
  </si>
  <si>
    <t>Pendapatan dari produk 7 - Nama</t>
  </si>
  <si>
    <t>Pendapatan dari produk 7 - Jumlah</t>
  </si>
  <si>
    <t>Pendapatan dari produk 8 - Nama</t>
  </si>
  <si>
    <t>Pendapatan dari produk 8 - Jumlah</t>
  </si>
  <si>
    <t>Pendapatan dari produk 9 - Nama</t>
  </si>
  <si>
    <t>Pendapatan dari produk 9 - Jumlah</t>
  </si>
  <si>
    <t>Pendapatan dari produk 10 - Nama</t>
  </si>
  <si>
    <t>Pendapatan dari produk 10 - Jumlah</t>
  </si>
  <si>
    <t>Pendapatan dari produk lainnya - Nama</t>
  </si>
  <si>
    <t>Pendapatan dari produk lainnya - Jumlah</t>
  </si>
  <si>
    <t>Pendapatan dari produk</t>
  </si>
  <si>
    <t>Tipe pendapatan</t>
  </si>
  <si>
    <t>Catatan untuk pendapatan berdasarkan sumber</t>
  </si>
  <si>
    <t>Pendapatan dari domestik 1 - Nama</t>
  </si>
  <si>
    <t>Domestik</t>
  </si>
  <si>
    <t>Pendapatan dari domestik 1 - Jumlah</t>
  </si>
  <si>
    <t>Pendapatan dari domestik 2 - Nama</t>
  </si>
  <si>
    <t>Pendapatan dari domestik 2 - Jumlah</t>
  </si>
  <si>
    <t>Pendapatan dari domestik 3 - Nama</t>
  </si>
  <si>
    <t>Pendapatan dari domestik 3 - Jumlah</t>
  </si>
  <si>
    <t>Pendapatan dari domestik 4 - Nama</t>
  </si>
  <si>
    <t>Pendapatan dari domestik 4 - Jumlah</t>
  </si>
  <si>
    <t>Pendapatan dari domestik 5 - Nama</t>
  </si>
  <si>
    <t>Pendapatan dari domestik 5 - Jumlah</t>
  </si>
  <si>
    <t>Pendapatan dari domestik 6 - Nama</t>
  </si>
  <si>
    <t>Pendapatan dari domestik 6 - Jumlah</t>
  </si>
  <si>
    <t>Pendapatan dari domestik 7 - Nama</t>
  </si>
  <si>
    <t>Pendapatan dari domestik 7 - Jumlah</t>
  </si>
  <si>
    <t>Pendapatan dari domestik 8 - Nama</t>
  </si>
  <si>
    <t>Pendapatan dari domestik 8 - Jumlah</t>
  </si>
  <si>
    <t>Pendapatan dari domestik 9 - Nama</t>
  </si>
  <si>
    <t>Pendapatan dari domestik 9 - Jumlah</t>
  </si>
  <si>
    <t>Pendapatan dari domestik 10 - Nama</t>
  </si>
  <si>
    <t>Pendapatan dari domestik 10 - Jumlah</t>
  </si>
  <si>
    <t>Pendapatan dari domestik lainnya - Nama</t>
  </si>
  <si>
    <t>Pendapatan dari domestik lainnya - Jumlah</t>
  </si>
  <si>
    <t>Pendapatan dari domestik</t>
  </si>
  <si>
    <t>Pendapatan dari ekspor 1 - Nama</t>
  </si>
  <si>
    <t>Luar Negeri</t>
  </si>
  <si>
    <t>Pendapatan dari ekspor 1 - Jumlah</t>
  </si>
  <si>
    <t>Pendapatan dari ekspor 2 - Nama</t>
  </si>
  <si>
    <t>Pendapatan dari ekspor 2 - Jumlah</t>
  </si>
  <si>
    <t>Pendapatan dari ekspor 3 - Nama</t>
  </si>
  <si>
    <t>Pendapatan dari ekspor 3 - Jumlah</t>
  </si>
  <si>
    <t>Pendapatan dari ekspor 4 - Nama</t>
  </si>
  <si>
    <t>Pendapatan dari ekspor 4 - Jumlah</t>
  </si>
  <si>
    <t>Pendapatan dari ekspor 5 - Nama</t>
  </si>
  <si>
    <t>Pendapatan dari ekspor 5 - Jumlah</t>
  </si>
  <si>
    <t>Pendapatan dari ekspor 6 - Nama</t>
  </si>
  <si>
    <t>Pendapatan dari ekspor 6 - Jumlah</t>
  </si>
  <si>
    <t>Pendapatan dari ekspor 7 - Nama</t>
  </si>
  <si>
    <t>Pendapatan dari ekspor 7 - Jumlah</t>
  </si>
  <si>
    <t>Pendapatan dari ekspor 8 - Nama</t>
  </si>
  <si>
    <t>Pendapatan dari ekspor 8 - Jumlah</t>
  </si>
  <si>
    <t>Pendapatan dari ekspor 9 - Nama</t>
  </si>
  <si>
    <t>Pendapatan dari ekspor 9 - Jumlah</t>
  </si>
  <si>
    <t>Pendapatan dari ekspor 10 - Nama</t>
  </si>
  <si>
    <t>Pendapatan dari ekspor 10 - Jumlah</t>
  </si>
  <si>
    <t>Pendapatan dari ekspor lainnya - Nama</t>
  </si>
  <si>
    <t>Pendapatan dari ekspor lainnya - Jumlah</t>
  </si>
  <si>
    <t>Pendapatan dari ekspor</t>
  </si>
  <si>
    <t>Sumber pendapatan</t>
  </si>
  <si>
    <t>Beban pokok penjualan</t>
  </si>
  <si>
    <t>Persediaan bahan baku awal</t>
  </si>
  <si>
    <t>Pembelian bahan baku</t>
  </si>
  <si>
    <t>Persediaan bahan baku akhir</t>
  </si>
  <si>
    <t>Bahan baku yang digunakan</t>
  </si>
  <si>
    <t>Beban jasa</t>
  </si>
  <si>
    <t>Makan dan minuman</t>
  </si>
  <si>
    <t>Material</t>
  </si>
  <si>
    <t>Pertambangan</t>
  </si>
  <si>
    <t>Royalti kepada pemerintah</t>
  </si>
  <si>
    <t>Pengangkutan dan bongkar muat</t>
  </si>
  <si>
    <t>Biaya reklamasi dan penutupan tambang</t>
  </si>
  <si>
    <t>Biaya pelaksanaan proyek</t>
  </si>
  <si>
    <t>Subkontraktor</t>
  </si>
  <si>
    <t>Upah, tenaga kerja langsung</t>
  </si>
  <si>
    <t>Amortisasi</t>
  </si>
  <si>
    <t>Depresiasi</t>
  </si>
  <si>
    <t>Sewa</t>
  </si>
  <si>
    <t>Perbaikan dan pemeliharaan</t>
  </si>
  <si>
    <t>Pemrosesan barang tambang</t>
  </si>
  <si>
    <t>Beban utilitas</t>
  </si>
  <si>
    <t>Beban bahan bakar</t>
  </si>
  <si>
    <t>Biaya pabrikasi lainya</t>
  </si>
  <si>
    <t>Jumlah biaya produksi</t>
  </si>
  <si>
    <t>Barang setengah jadi awal</t>
  </si>
  <si>
    <t>Barang setengah jadi akhir</t>
  </si>
  <si>
    <t>Harga pokok produksi</t>
  </si>
  <si>
    <t>Barang jadi awal</t>
  </si>
  <si>
    <t>Pembelian barang jadi</t>
  </si>
  <si>
    <t>Barang jadi akhir</t>
  </si>
  <si>
    <t>Realti dan properti</t>
  </si>
  <si>
    <t>Biaya konstruksi atas proyek konsesi</t>
  </si>
  <si>
    <t>Biaya overhead lainnya</t>
  </si>
  <si>
    <t>Beban pokok pendapatan lainnya</t>
  </si>
  <si>
    <t>Pengungkapan COGS</t>
  </si>
  <si>
    <t>i</t>
  </si>
  <si>
    <t>Pengungkapan</t>
  </si>
  <si>
    <t>Pengungkapan catatan atas beban pokok penjualan</t>
  </si>
  <si>
    <t>Pembelian dari pemasok dengan jumlah transaksi melebihi 10,0% dari jumlah pendapatan bersih konsolidasian berasal dari KMSI 20,589,693 (2022) dan 11,276,098 (2021)</t>
  </si>
  <si>
    <t>Pembelian dari pemasok dengan jumlah transaksi melebihi 10,0% dari jumlah pendapatan bersih konsolidasian berasal dari KMSI 6,840,385 (31 Maret 2023) dan 5,229,888 (31 Maret 2022).</t>
  </si>
  <si>
    <t>Pembelian dari pemasok dengan jumlah transaksi melebihi 10,0% dari jumlah pendapatan bersih konsolidasian berasal dari KMSI 11,433,583 (30 Juni 2023) dan 8,921,459 (30 Juni 2022).</t>
  </si>
  <si>
    <t>Pembelian dari pemasok dengan jumlah transaksi melebihi 10,0% dari jumlah pendapatan bersih konsolidasian berasal dari KMSI 16,923,854 (30 September 2023) dan 16,083,977 (30 September 2022).</t>
  </si>
  <si>
    <t>Pembelian dari pemasok dengan jumlah  transaksi melebihi 10,0% dari jumlah pendapatan bersih konsolidasian berasal dari KMSI 10,373,597 (30 Juni 2023: 11,433,583).</t>
  </si>
  <si>
    <t>Pembelian dari pemasok dengan jumlah  transaksi melebihi 10,0% dari jumlah pendapatan bersih konsolidasian berasal dari KMSI 15,489,725 (30 September 2023: 16,923,854).</t>
  </si>
  <si>
    <t>Pembelian dari pemasok dengan jumlah  transaksi melebihi 10,0% dari jumlah pendapatan bersih konsolidasian berasal dari KMSI 23,565,763 (31 Desember 2023: 23,891,616).</t>
  </si>
  <si>
    <t>Pembelian dari pemasok dengan jumlah  transaksi melebihi 10,0% dari jumlah pendapatan bersih konsolidasian berasal dari KMSI (31/03/2025: 8,392,397) (31/03/2024: 6,406,646).</t>
  </si>
  <si>
    <t>Laporan arus kas</t>
  </si>
  <si>
    <t>Arus kas dari aktivitas operasi</t>
  </si>
  <si>
    <t>Penerimaan kas dari aktivitas operasi</t>
  </si>
  <si>
    <t>Penerimaan dari pelanggan</t>
  </si>
  <si>
    <t>Penerimaan dari penjualan/penurunan modal atas investasi pada saham dan efek ekuitas lainnya</t>
  </si>
  <si>
    <t>Penerimaan subsidi</t>
  </si>
  <si>
    <t>Penerimaan dari royalti, fees, komisi, dan pendapatan lain</t>
  </si>
  <si>
    <t>Penerimaan dari kontrak yang dimiliki untuk tujuan diperdagangkan atau diperjualbelikan</t>
  </si>
  <si>
    <t>Penerimaan dari perusahaan efek</t>
  </si>
  <si>
    <t>Penerimaan kas lainnya dari aktivitas operasi</t>
  </si>
  <si>
    <t>Pembayaran kas dari aktivitas operasi</t>
  </si>
  <si>
    <t>Pembayaran kepada pemasok atas barang dan jasa</t>
  </si>
  <si>
    <t>Pembayaran gaji dan tunjangan</t>
  </si>
  <si>
    <t>Pembayaran beban umum dan administrasi</t>
  </si>
  <si>
    <t>Pembayaran royalti dan iuran eksploitasi</t>
  </si>
  <si>
    <t>Pembayaran kepada kontraktor</t>
  </si>
  <si>
    <t>Pembayaran jasa manajemen</t>
  </si>
  <si>
    <t>Pembayaran kas lainnya untuk beban operasi</t>
  </si>
  <si>
    <t>Pembayaran dari kontrak yang dimiliki untuk tujuan diperdagangkan atau diperjualbelikan</t>
  </si>
  <si>
    <t>Kas diperoleh dari (digunakan untuk) operasi</t>
  </si>
  <si>
    <t>Penerimaan bunga, hasil investasi, provisi, dan komisi</t>
  </si>
  <si>
    <t>Pembayaran bunga dan bonus, provisi dan komisi</t>
  </si>
  <si>
    <t>Penerimaan dari penyertaan saham dalam klasifikasi biaya perolehan diamortisasi dan nilai wajar melalui pendapatan komprehensif lainnya</t>
  </si>
  <si>
    <t>Penerimaan dari penjualan atas investasi pada efek</t>
  </si>
  <si>
    <t>Penempatan investasi pada efek</t>
  </si>
  <si>
    <t>Penerimaan dividen dari aktivitas operasi</t>
  </si>
  <si>
    <t>Pembayaran dividen dari aktivitas operasi</t>
  </si>
  <si>
    <t>Penerimaan bunga dari aktivitas operasi</t>
  </si>
  <si>
    <t>Pembayaran bunga dari aktivitas operasi</t>
  </si>
  <si>
    <t>Penerimaan pengembalian (pembayaran) pajak penghasilan dari aktivitas operasi</t>
  </si>
  <si>
    <t>Pembayaran utang cukai</t>
  </si>
  <si>
    <t>Pengembalian (penempatan) uang jaminan</t>
  </si>
  <si>
    <t>Pembayaran pajak penghasilan badan</t>
  </si>
  <si>
    <t>Penerimaan (pengeluaran) kas lainnya dari aktivitas operasi</t>
  </si>
  <si>
    <t>Arus kas sebelum perubahan dalam aset dan liabilitas yang diperoleh dari (digunakan untuk) aktivitas operasi</t>
  </si>
  <si>
    <t>Penurunan (kenaikan) aset operasi</t>
  </si>
  <si>
    <t>Penurunan (kenaikan) efek-efek</t>
  </si>
  <si>
    <t>Penurunan (kenaikan) kredit</t>
  </si>
  <si>
    <t>Penurunan (kenaikan) aset lainnya</t>
  </si>
  <si>
    <t>Kenaikan (penurunan) liabilitas</t>
  </si>
  <si>
    <t>Kenaikan (penurunan) simpanan dan simpanan dari bank lain</t>
  </si>
  <si>
    <t>Kenaikan (penurunan) liabilitas lainnya</t>
  </si>
  <si>
    <t>Jumlah arus kas bersih yang diperoleh dari (digunakan untuk) aktivitas operasi</t>
  </si>
  <si>
    <t>Arus kas dari aktivitas investasi</t>
  </si>
  <si>
    <t>Pembayaran biaya pengupasan tanah ditangguhkan</t>
  </si>
  <si>
    <t>Pembayaran biaya mobilisasi ditangguhkan</t>
  </si>
  <si>
    <t>Pembayaran biaya ditangguhkan</t>
  </si>
  <si>
    <t>Penerimaan dari (pengeluaran untuk) dana pemeliharaan pesawat</t>
  </si>
  <si>
    <t>Pembayaran uang muka pembelian aset tetap</t>
  </si>
  <si>
    <t>Penerimaan dari penjualan persediaan hewan ternak produksi</t>
  </si>
  <si>
    <t>Pembayaran untuk perolehan persediaan hewan ternak produksi</t>
  </si>
  <si>
    <t>Penerimaan dari penjualan hutan tanaman industri</t>
  </si>
  <si>
    <t>Pembayaran untuk perolehan hutan tanaman industri</t>
  </si>
  <si>
    <t>Penerimaan dari penjualan tanaman perkebunan</t>
  </si>
  <si>
    <t>Pembayaran untuk perolehan tanaman perkebunan</t>
  </si>
  <si>
    <t>Penerimaan dari penjualan perkebunan plasma</t>
  </si>
  <si>
    <t>Pembayaran untuk perolehan perkebunan plasma</t>
  </si>
  <si>
    <t>Penerimaan dari penjualan properti investasi</t>
  </si>
  <si>
    <t>Pembayaran untuk perolehan properti investasi</t>
  </si>
  <si>
    <t>Penerimaan dari penjualan aset tetap</t>
  </si>
  <si>
    <t>Pembayaran untuk perolehan aset tetap</t>
  </si>
  <si>
    <t>Penerimaan dari penjualan aset agunan yang diambil alih</t>
  </si>
  <si>
    <t>Penerimaan dari penjualan aset minyak dan gas bumi</t>
  </si>
  <si>
    <t>Pembayaran untuk perolehan aset minyak dan gas bumi</t>
  </si>
  <si>
    <t>Penerimaan dari penjualan aset eksplorasi dan evaluasi</t>
  </si>
  <si>
    <t>Pembayaran untuk perolehan aset eksplorasi dan evaluasi</t>
  </si>
  <si>
    <t>Penerimaan dari penjualan hak penguasaan jalan tol</t>
  </si>
  <si>
    <t>Pembayaran untuk perolehan hak penguasaan jalan tol</t>
  </si>
  <si>
    <t>Penerimaan dari penjualan properti pertambangan</t>
  </si>
  <si>
    <t>Pembayaran untuk perolehan properti pertambangan</t>
  </si>
  <si>
    <t>Penerimaan dari penjualan aset takberwujud</t>
  </si>
  <si>
    <t>Pembayaran untuk perolehan aset takberwujud</t>
  </si>
  <si>
    <t>Penerimaan dari penjualan tanah dalam pengembangan</t>
  </si>
  <si>
    <t>Pembayaran untuk perolehan tanah dalam pengembangan</t>
  </si>
  <si>
    <t>Penerimaan dari penjualan aset non-keuangan lainnya</t>
  </si>
  <si>
    <t>Pembayaran untuk perolehan aset non-keuangan lainnya</t>
  </si>
  <si>
    <t>Pencairan (penempatan) investasi jangka pendek</t>
  </si>
  <si>
    <t>Pencairan (penempatan) aset keuangan yang diukur pada nilai wajar melalui laba rugi</t>
  </si>
  <si>
    <t>Pencairan (penempatan) aset keuangan nilai wajar melalui pendapatan komprehensif lainnya</t>
  </si>
  <si>
    <t>Pencairan (penempatan) dana yang dibatasi penggunaannya dari aktivitas investasi</t>
  </si>
  <si>
    <t>Pencairan (penempatan) obligasi dan (atau) sukuk</t>
  </si>
  <si>
    <t>Penempatan aset keuangan biaya perolehan diamortisasi</t>
  </si>
  <si>
    <t>Pencairan aset keuangan biaya perolehan diamortisasi</t>
  </si>
  <si>
    <t>Penerimaan dari penjualan aset keuangan</t>
  </si>
  <si>
    <t>Pembayaran untuk perolehan aset keuangan</t>
  </si>
  <si>
    <t>Penerimaan dari future contracts, forward contracts, option contracts, dan swap contracts</t>
  </si>
  <si>
    <t>Pembayaran untuk future contracts, forward contracts, option contracts, dan swap contracts</t>
  </si>
  <si>
    <t>Pembayaran uang muka investasi</t>
  </si>
  <si>
    <t>Penerimaan pembayaran piutang dari pihak berelasi</t>
  </si>
  <si>
    <t>Pembayaran pemberian piutang kepada pihak berelasi</t>
  </si>
  <si>
    <t>Penerimaan pembayaran piutang dari pemegang saham</t>
  </si>
  <si>
    <t>Pembayaran pemberian piutang kepada pemegang saham</t>
  </si>
  <si>
    <t>Uang muka dan pinjaman diberikan kepada pihak lain, selain institusi keuangan</t>
  </si>
  <si>
    <t>Penerimaan pengembalian uang muka dan pinjaman diberikan kepada pihak lain</t>
  </si>
  <si>
    <t>Penerimaan dari pelepasan entitas anak</t>
  </si>
  <si>
    <t>Pembayaran untuk perolehan entitas anak</t>
  </si>
  <si>
    <t>Penerimaan dari pelepasan kepentingan di entitas anak tanpa hilangnya pengendalian dari kegiatan investasi</t>
  </si>
  <si>
    <t>Pembayaran untuk perolehan tambahan kepemilikan pada entitas anak</t>
  </si>
  <si>
    <t>Penerimaan dari pelepasan kepemilikan pada entitas ventura bersama</t>
  </si>
  <si>
    <t>Pembayaran untuk perolehan kepemilikan pada entitas ventura bersama</t>
  </si>
  <si>
    <t>Penerimaan dari pelepasan kepemilikan pada entitas asosiasi</t>
  </si>
  <si>
    <t>Pembayaran untuk perolehan kepemilikan pada entitas asosiasi</t>
  </si>
  <si>
    <t>Penerimaan dari pelepasan aset tidak lancar atau kelompok lepasan yang diklasifikasikan sebagai dimiliki untuk dijual dan operasi yang dihentikan</t>
  </si>
  <si>
    <t>Penerimaan dividen dari aktivitas investasi</t>
  </si>
  <si>
    <t>Penerimaan bunga dari aktivitas investasi</t>
  </si>
  <si>
    <t>Pembayaran bunga dari aktivitas investasi</t>
  </si>
  <si>
    <t>Penerimaan pengembalian (pembayaran) pajak penghasilan dari aktivitas investasi</t>
  </si>
  <si>
    <t>Penerimaan (pengeluaran) kas lainnya dari aktivitas investasi</t>
  </si>
  <si>
    <t>Jumlah arus kas bersih yang diperoleh dari (digunakan untuk) aktivitas investasi</t>
  </si>
  <si>
    <t>Arus kas dari aktivitas pendanaan</t>
  </si>
  <si>
    <t>Penerimaan pinjaman bank</t>
  </si>
  <si>
    <t>Pembayaran pinjaman bank</t>
  </si>
  <si>
    <t>Penerimaan pinjaman dari lembaga keuangan non-bank</t>
  </si>
  <si>
    <t>Pembayaran pinjaman kepada lembaga keuangan non-bank</t>
  </si>
  <si>
    <t>Penerimaan pinjaman beragunan</t>
  </si>
  <si>
    <t>Pembayaran pinjaman beragunan</t>
  </si>
  <si>
    <t>Penerimaan pinjaman tanpa agunan</t>
  </si>
  <si>
    <t>Pembayaran pinjaman tanpa agunan</t>
  </si>
  <si>
    <t>Penerimaan pinjaman penerusan</t>
  </si>
  <si>
    <t>Pembayaran pinjaman penerusan</t>
  </si>
  <si>
    <t>Penerimaan utang dari bantuan pemerintah republik Indonesia</t>
  </si>
  <si>
    <t>Pembayaran utang bantuan dari pemerintah republik indonesia</t>
  </si>
  <si>
    <t>Penerimaan pinjaman subordinasi</t>
  </si>
  <si>
    <t>Pembayaran pinjaman subordinasi</t>
  </si>
  <si>
    <t>Penerimaan liabilitas kerjasama operasi</t>
  </si>
  <si>
    <t>Pembayaran liabilitas kerjasama operasi</t>
  </si>
  <si>
    <t>Penerimaan utang pembiayaan konsumen</t>
  </si>
  <si>
    <t>Pembayaran utang pembiayaan konsumen</t>
  </si>
  <si>
    <t>Penerimaan liabilitas sewa pembiayaan</t>
  </si>
  <si>
    <t>Pembayaran liabilitas sewa pembiayaan</t>
  </si>
  <si>
    <t>Penerimaan utang listrik swasta</t>
  </si>
  <si>
    <t>Pembayaran utang listrik swasta</t>
  </si>
  <si>
    <t>Penerimaan utang retensi</t>
  </si>
  <si>
    <t>Pembayaran utang retensi</t>
  </si>
  <si>
    <t>Penerimaan wesel bayar</t>
  </si>
  <si>
    <t>Pembayaran wesel bayar</t>
  </si>
  <si>
    <t>Penerimaan dari surat utang jangka menengah</t>
  </si>
  <si>
    <t>Pembayaran dari surat utang jangka menengah</t>
  </si>
  <si>
    <t>Penerimaan dari penerbitan obligasi</t>
  </si>
  <si>
    <t>Pembayaran utang obligasi</t>
  </si>
  <si>
    <t>Obligasi subordinasi yang diterbitkan</t>
  </si>
  <si>
    <t>Pembayaran obligasi subordinasi</t>
  </si>
  <si>
    <t>Penerimaan sukuk</t>
  </si>
  <si>
    <t>Pembayaran sukuk</t>
  </si>
  <si>
    <t>Penerimaan pinjaman lainnya</t>
  </si>
  <si>
    <t>Pembayaran pinjaman lainnya</t>
  </si>
  <si>
    <t>Penerimaan dari penerbitan obligasi konversi</t>
  </si>
  <si>
    <t>Pembayaran obligasi konversi</t>
  </si>
  <si>
    <t>Pembayaran biaya emisi penerbitan obligasi</t>
  </si>
  <si>
    <t>Pencairan (penempatan) dana yang dibatasi penggunaannya dari aktivitas pendanaan</t>
  </si>
  <si>
    <t>Penerimaan utang pihak berelasi</t>
  </si>
  <si>
    <t>Pembayaran utang pihak berelasi</t>
  </si>
  <si>
    <t>Penerimaan utang pemegang saham</t>
  </si>
  <si>
    <t>Pembayaran utang pemegang saham</t>
  </si>
  <si>
    <t>Penerimaan dari penerbitan saham biasa</t>
  </si>
  <si>
    <t>Penerimaan dari penerbitan saham preferen</t>
  </si>
  <si>
    <t>Penerimaan dari penerbitan instrumen ekuitas lainnya</t>
  </si>
  <si>
    <t>Pembayaran biaya emisi saham</t>
  </si>
  <si>
    <t>Penerimaan dari penjualan (pembelian) saham tresuri</t>
  </si>
  <si>
    <t>Penerimaan dari program opsi saham karyawan</t>
  </si>
  <si>
    <t>Penyelesaian (penempatan) transaksi derivatif</t>
  </si>
  <si>
    <t>Penerimaan dari pelepasan kepentingan di entitas anak tanpa hilangnya pengendalian dari kegiatan pendanaan</t>
  </si>
  <si>
    <t>Penerimaan dari penambahan kepemilikan dari non-pengendali</t>
  </si>
  <si>
    <t>Pembayaran untuk perolehan kepentingan pihak non-pengendali pada entitas anak</t>
  </si>
  <si>
    <t>Pembayaran dividen dari aktivitas pendanaan</t>
  </si>
  <si>
    <t>Penerimaan bunga dari aktivitas pendanaan</t>
  </si>
  <si>
    <t>Pembayaran bunga dari aktivitas pendanaan</t>
  </si>
  <si>
    <t>Penerimaan pengembalian (pembayaran) pajak penghasilan dari aktivitas pendanaan</t>
  </si>
  <si>
    <t>Penerimaan (pengeluaran) kas lainnya dari aktivitas pendanaan</t>
  </si>
  <si>
    <t>Jumlah arus kas bersih yang diperoleh dari (digunakan untuk) aktivitas pendanaan</t>
  </si>
  <si>
    <t>Jumlah kenaikan (penurunan) bersih kas dan setara kas</t>
  </si>
  <si>
    <t>Kas dan setara kas arus kas, awal periode</t>
  </si>
  <si>
    <t>Efek perubahan nilai kurs pada kas dan setara kas</t>
  </si>
  <si>
    <t>Kas dan setara kas dari entitas anak yang didekonsolidasikan</t>
  </si>
  <si>
    <t>Kenaikan (penurunan) kas dan setara kas lainnya</t>
  </si>
  <si>
    <t>Kas dan setara kas arus kas, akhir periode</t>
  </si>
  <si>
    <t>Catatan atas persediaan</t>
  </si>
  <si>
    <t>Persediaan hewan ternak</t>
  </si>
  <si>
    <t>Rincian persediaan hewan ternak</t>
  </si>
  <si>
    <t>Sapi</t>
  </si>
  <si>
    <t>Ayam</t>
  </si>
  <si>
    <t>Ikan</t>
  </si>
  <si>
    <t>Udang</t>
  </si>
  <si>
    <t>Persediaan hewan ternak lainnya</t>
  </si>
  <si>
    <t>Persediaan hewan ternak kotor</t>
  </si>
  <si>
    <t>Cadangan penurunan nilai hewan ternak</t>
  </si>
  <si>
    <t>Aset real estat</t>
  </si>
  <si>
    <t>Rincian aset real estat</t>
  </si>
  <si>
    <t>Tanah</t>
  </si>
  <si>
    <t>Persediaan Tanah Dalam Pengembangan</t>
  </si>
  <si>
    <t>Persediaan Tanah Belum Dikembangkan</t>
  </si>
  <si>
    <t>Bangunan dalam konstruksi</t>
  </si>
  <si>
    <t>Bangunan siap jual</t>
  </si>
  <si>
    <t>Aset real estat lainnya</t>
  </si>
  <si>
    <t>Aset real estat kotor</t>
  </si>
  <si>
    <t>Cadangan penurunan nilai aset real estat</t>
  </si>
  <si>
    <t>Rincian persediaan</t>
  </si>
  <si>
    <t>Barang jadi</t>
  </si>
  <si>
    <t>Barang dalam proses</t>
  </si>
  <si>
    <t>Bahan baku dan bahan pembantu</t>
  </si>
  <si>
    <t>Suku cadang</t>
  </si>
  <si>
    <t>Perlengkapan</t>
  </si>
  <si>
    <t>Barang dagang</t>
  </si>
  <si>
    <t>Batubara</t>
  </si>
  <si>
    <t>Barang dalam perjalanan</t>
  </si>
  <si>
    <t>Emas</t>
  </si>
  <si>
    <t>Perak</t>
  </si>
  <si>
    <t>Nikel</t>
  </si>
  <si>
    <t>Timah</t>
  </si>
  <si>
    <t>Feronikel</t>
  </si>
  <si>
    <t>Bauksit</t>
  </si>
  <si>
    <t>Perangkat transmisi dan komunikasi</t>
  </si>
  <si>
    <t>Perangkat optical network terminal, access point, set top box</t>
  </si>
  <si>
    <t>Sarana penunjang menara</t>
  </si>
  <si>
    <t>Tandan buah segar</t>
  </si>
  <si>
    <t>Inti sawit</t>
  </si>
  <si>
    <t>Minyak sawit dan minyak inti sawit</t>
  </si>
  <si>
    <t>Produk olahan sawit lainnya</t>
  </si>
  <si>
    <t>Pita cukai</t>
  </si>
  <si>
    <t>Karet</t>
  </si>
  <si>
    <t>Sagu</t>
  </si>
  <si>
    <t>Produk agrikultur lainnya</t>
  </si>
  <si>
    <t>Persediaan, kotor</t>
  </si>
  <si>
    <t>Cadangan penurunan nilai persediaan</t>
  </si>
  <si>
    <t>Mutasi cadangan penurunan nilai persediaan</t>
  </si>
  <si>
    <t>Saldo awal Penyisihan Penurunan Nilai Persediaan</t>
  </si>
  <si>
    <t>Kenaikan/(penurunan) cadangan penurunan nilai persediaan</t>
  </si>
  <si>
    <t>Saldo akhir Penyisihan Penurunan Nilai Persediaan</t>
  </si>
  <si>
    <t>Mutasi penyisihan penurunan nilai persediaan</t>
  </si>
  <si>
    <t>Saldo Awal Penyisihan Penurunan Nilai Persediaan Hewan Ternak</t>
  </si>
  <si>
    <t>Kenaikan (penurunan) penyisihan penurunan nilai persediaan hewan ternak</t>
  </si>
  <si>
    <t>Saldo Akhir Penyisihan Penurunan Nilai Persediaan Hewan Ternak</t>
  </si>
  <si>
    <t>Mutasi penyisihan penurunan nilai aset real estat</t>
  </si>
  <si>
    <t>Saldo awal Penyisihan Penurunan Nilai Aset Real Estat</t>
  </si>
  <si>
    <t>Kenaikan (penurunan) penyisihan penurunan nilai aset real estat</t>
  </si>
  <si>
    <t>Saldo akhir Penyisihan Penurunan Nilai Aset Real Estat</t>
  </si>
  <si>
    <t>Pengungkapan Inventory</t>
  </si>
  <si>
    <t>Pengungkapan catatan atas persediaan</t>
  </si>
  <si>
    <t>Biaya persediaan yang diakui sebagai beban dan termasuk dalam “beban pokok pendapatan” selama 2022 adalah sebesar Rp 44.867,4 miliar (2021: Rp 26.938,3 miliar) (lihat Catatan 27).Manajemen Grup berkeyakinan bahwa provisi persediaan usang dan penurunan nilai telah mencukupi untuk menutupi kerugian yang timbul dari persediaan usang dan tidak lancar.Pada tanggal 31 Desember 2022, persediaan tertentu telah diasuransikan terhadap risiko kebakaran atau pencurian berdasarkan suatu paket polis tertentu Grup dengan nilai pertanggungan setara dengan Rp 6.477,3 miliar (2021: Rp 5.300,7 miliar). Manajemen Grup berkeyakinan bahwa nilai asuransi ini memadai untuk menutupi kerugian yang mungkin timbul dari risiko-risiko tersebut.Pada tanggal 31 Desember 2022 dan 2021, tidak ada persediaan milik Grup yang digunakan sebagai jaminan.</t>
  </si>
  <si>
    <t>Biaya persediaan yang diakui sebagai beban dan termasuk dalam “beban pokok pendapatan” selama 2023 adalah sebesar Rp 12.511,0 miliar (31 March 2022: Rp 9.927,3 miliar) (lihat Catatan 25). Manajemen Grup berkeyakinan bahwa provisi persediaan usang dan penurunan nilai telah mencukupi untuk menutupi kerugian yang timbul dari persediaan usang dan tidak lancar. Pada tanggal 31 Maret 2023, persediaan tertentu telah diasuransikan terhadap risiko kebakaran atau pencurian berdasarkan suatu paket polis tertentu Grup dengan nilai pertanggungan setara dengan Rp 6.274,4 miliar (31 Desember 2022: Rp 6.477,3 miliar). Manajemen Grup berkeyakinan bahwa nilai asuransi ini memadai untuk menutupi kerugian yang mungkin timbul dari risiko-risiko tersebut. Manajemen Grup berkeyakinan bahwa nilai asuransi ini memadai untuk menutupi kerugian yang mungkin timbul dari risiko-risiko tersebut. Pada tanggal 31 Maret 2023 dan 31 Desember 2022, tidak ada persediaan milik Grup yang digunakan sebagai jaminan.</t>
  </si>
  <si>
    <t>Biaya persediaan yang diakui sebagai beban dan termasuk dalam “beban pokok pendapatan” selama periode yang berakhir pada 30 Juni 2023 adalah sebesar Rp 23.921,6 miliar (30 Juni 2022: Rp 23.117,2 miliar) (lihat Catatan 26). Manajemen Grup berkeyakinan bahwa provisi persediaan usang dan penurunan nilai telah mencukupi untuk menutupi kerugian yang timbul dari persediaan usang dan tidak lancar. Pada tanggal 30 Juni 2023, persediaan tertentu telah diasuransikan terhadap risiko kebakaran atau pencurian berdasarkan suatu paket polis tertentu Grup dengan nilai pertanggungan setara dengan Rp 6.456,9 miliar (31 Desember 2022: Rp 6.477,3 miliar). Manajemen Grup berkeyakinan bahwa nilai asuransi ini memadai untuk menutupi kerugian yang mungkin timbul dari risiko-risiko tersebut. Pada tanggal 30 Juni 2023 dan 31 Desember 2022, tidak ada persediaan milik Grup yang digunakan sebagai jaminan.</t>
  </si>
  <si>
    <t>Biaya persediaan yang diakui sebagai beban dan termasuk dalam “beban pokok pendapatan” selama periode yang berakhir pada 30 September 2023 adalah sebesar Rp 34.912,2 miliar (30 September 2022: Rp 35.510,4 miliar) (lihat Catatan 26). Manajemen Grup berkeyakinan bahwa provisi persediaan usang dan penurunan nilai telah mencukupi untuk menutupi kerugian yang timbul dari persediaan usang dan tidak lancar. Pada tanggal 30 September 2023, persediaan tertentu telah diasuransikan terhadap risiko kebakaran atau pencurian berdasarkan suatu paket polis tertentu Grup dengan nilai pertanggungan setara dengan Rp 6.892,7 miliar (31 Desember 2022: Rp 6.477,3 miliar). Manajemen Grup berkeyakinan bahwa nilai asuransi ini memadai untuk menutupi kerugian yang mungkin timbul dari risiko-risiko tersebut. Pada tanggal 30 September 2023 dan 31 Desember 2022, tidak ada persediaan milik Grup yang digunakan sebagai jaminan.</t>
  </si>
  <si>
    <t>Biaya persediaan yang diakui sebagai  dan termasuk dalam pokok pendapatan selama peiorde yang berakhir pada 30 Juni 2024 adalah sebesar Rp 20.463,7 miliar (30 Juni 2023: Rp 23.862,8 miliar) (lihat Catatan 26)._x000D_
Manajemen Grup berkeyakinan bahwa provisi persediaan usang dan penurunan nilai telah mencukupi untuk menutupi kerugian yang timbul dari persediaan usang dan tidak lancar._x000D_
Pada tanggal 30 Juni 2024, persediaan tertentu telah diasuransikan terhadap risiko kebakaran atau pencurian berdasarkan suatu paket polis tertentu Grup dengan nilai pertanggungan setara dengan Rp 8.787,4 miliar (31 Desember 2023: Rp 8.764,4 miliar). Manajemen Grup berkeyakinan bahwa nilai asuransi ini memadai untuk menutupi kerugian yang mungkin timbul dari risiko-risiko tersebut._x000D_
Pada tanggal 30 Juni 2024 dan 31 Desember 2023, tidak ada persediaan milik Grup yang digunakan sebagai jaminan.</t>
  </si>
  <si>
    <t>Biaya persediaan yang diakui sebagai beban dan termasuk dalam  pokok pendapatan selama periode yang berakhir pada 30 September 2024 adalah sebesar Rp 34.316,5 miliar (30 September 2023: Rp 34.912,2 miliar). Manajemen Grup berkeyakinan bahwa provisi persediaan usang dan penurunan nilai telah mencukupi untuk menutupi kerugian yang timbul dari persediaan usang dan tidak lancar. Pada tanggal 30 September 2024, persediaan tertentu telah diasuransikan terhadap risiko kebakaran atau pencurian berdasarkan suatu paket polis tertentu Grup dengan nilai pertanggungan setara dengan Rp 8.992,2 miliar (31 Desember 2023: Rp 8.764,4 miliar). Manajemen Grup berkeyakinan bahwa nilai asuransi ini memadai untuk menutupi kerugian yang mungkin timbul dari risiko-risiko tersebut. Pada tanggal 30 September 2024 dan 31 Desember 2023, tidak ada persediaan milik Grup yang digunakan sebagai jaminan.</t>
  </si>
  <si>
    <t>Biaya persediaan yang diakui sebagai beban dan termasuk dalam beban pokok pendapatan selama tahun yang berakhir pada 31 Desember 2024 adalah sebesar Rp 47.945,8 miliar (2023: Rp 44.444,2 miliar). Manajemen Grup berkeyakinan bahwa provisi persediaan usang dan penurunan nilai telah mencukupi untuk menutupi kerugian yang timbul dari persediaan usang dan tidak lancar. Pada tanggal 31 Desember 2024, persediaan tertentu telah diasuransikan terhadap risiko kebakaran atau pencurian berdasarkan suatu paket polis tertentu Grup dengan nilai pertanggungan setara dengan Rp 9.464,6 miliar (2023: Rp 8.764,4 miliar). Manajemen Grup berkeyakinan bahwa nilai asuransi ini memadai untuk menutupi kerugian yang mungkin timbul dari risiko-risiko tersebut. Pada tanggal 31 Desember 2024 dan 2023, tidak ada persediaan milik Grup yang digunakan sebagai jaminan.</t>
  </si>
  <si>
    <t>Biaya persediaan yang diakui sebagai beban dan termasuk dalam  pokok pendapatan selama tahun yang berakhir pada 31 Maret 2025 adalah sebesar Rp 13.304,7 miliar (31 Maret 2024: Rp 10.489,9 miliar). Manajemen Grup berkeyakinan bahwa provisi persediaan usang dan penurunan nilai telah mencukupi untuk menutupi kerugian yang timbul dari persediaan usang dan tidak lancar. Pada tanggal 31 Maret 2025, persediaan tertentu telah diasuransikan terhadap risiko kebakaran atau pencurian berdasarkan suatu paket polis tertentu Grup dengan nilai pertanggungan setara dengan Rp 9.474,3 miliar (31 Desember 2024: Rp 9.464,6 miliar). Manajemen Grup berkeyakinan bahwa nilai asuransi ini memadai untuk menutupi kerugian yang mungkin timbul dari risiko-risiko tersebut. Pada tanggal 31 Maret 2025 dan 31 Desember 2024, tidak ada persediaan milik Grup yang digunakan sebagai jaminan.</t>
  </si>
  <si>
    <t>Piutang usaha berdasarkan mata uang</t>
  </si>
  <si>
    <t>Pihak ketiga - IDR</t>
  </si>
  <si>
    <t>Pihak ketiga - AUD</t>
  </si>
  <si>
    <t>Pihak ketiga - CAD</t>
  </si>
  <si>
    <t>Pihak ketiga - CNY</t>
  </si>
  <si>
    <t>Pihak ketiga - EUR</t>
  </si>
  <si>
    <t>Pihak ketiga - HKD</t>
  </si>
  <si>
    <t>Pihak ketiga - GBP</t>
  </si>
  <si>
    <t>Pihak ketiga - JPY</t>
  </si>
  <si>
    <t>Pihak ketiga - SGD</t>
  </si>
  <si>
    <t>Pihak ketiga - THB</t>
  </si>
  <si>
    <t>Pihak ketiga - USD</t>
  </si>
  <si>
    <t>Pihak ketiga - Mata Uang Lainnya</t>
  </si>
  <si>
    <t>Pihak ketiga - Kotor</t>
  </si>
  <si>
    <t>Pihak ketiga - Penyisihan penurunan nilai piutang usaha</t>
  </si>
  <si>
    <t>Pihak berelasi - IDR</t>
  </si>
  <si>
    <t>Pihak berelasi - AUD</t>
  </si>
  <si>
    <t>Pihak berelasi - CAD</t>
  </si>
  <si>
    <t>Pihak berelasi - CNY</t>
  </si>
  <si>
    <t>Pihak berelasi - EUR</t>
  </si>
  <si>
    <t>Pihak berelasi - HKD</t>
  </si>
  <si>
    <t>Pihak berelasi - GBP</t>
  </si>
  <si>
    <t>Pihak berelasi - JPY</t>
  </si>
  <si>
    <t>Pihak berelasi - SGD</t>
  </si>
  <si>
    <t>Pihak berelasi - THB</t>
  </si>
  <si>
    <t>Pihak berelasi - USD</t>
  </si>
  <si>
    <t>Pihak berelasi - Mata Uang Lainnya</t>
  </si>
  <si>
    <t>Pihak berelasi - Kotor</t>
  </si>
  <si>
    <t>Pihak berelasi - Penyisihan penurunan nilai piutang usaha</t>
  </si>
  <si>
    <t>Piutang usaha berdasarkan umur</t>
  </si>
  <si>
    <t>Belum jatuh tempo</t>
  </si>
  <si>
    <t>Telah jatuh tempo 1 - 30 hari</t>
  </si>
  <si>
    <t>Telah jatuh tempo 1 - 60 hari</t>
  </si>
  <si>
    <t>Telah jatuh tempo 1 - 90 hari</t>
  </si>
  <si>
    <t>Telah jatuh tempo 1 - 180 hari</t>
  </si>
  <si>
    <t>Telah jatuh tempo 1 - 360 hari</t>
  </si>
  <si>
    <t>Telah jatuh tempo 31 - 60 hari</t>
  </si>
  <si>
    <t>Telah jatuh tempo 61 - 90 hari</t>
  </si>
  <si>
    <t>Telah jatuh tempo 61 - 120 hari</t>
  </si>
  <si>
    <t>Telah jatuh tempo 91 - 120 hari</t>
  </si>
  <si>
    <t>Telah jatuh tempo 91 - 180 hari</t>
  </si>
  <si>
    <t>Telah jatuh tempo 121 - 150 hari</t>
  </si>
  <si>
    <t>Telah jatuh tempo 121 - 180 hari</t>
  </si>
  <si>
    <t>Telah jatuh tempo 151 - 180 hari</t>
  </si>
  <si>
    <t>Telah jatuh tempo 181 - 270 hari</t>
  </si>
  <si>
    <t>Telah jatuh tempo 181 - 360 hari</t>
  </si>
  <si>
    <t>Telah jatuh tempo 271 - 360 hari</t>
  </si>
  <si>
    <t>Telah jatuh tempo 361 - 540 hari</t>
  </si>
  <si>
    <t>Telah jatuh tempo  361 - 720 hari</t>
  </si>
  <si>
    <t>Telah jatuh tempo 541 - 720 hari</t>
  </si>
  <si>
    <t>Telah jatuh tempo 721 - 1.080 hari</t>
  </si>
  <si>
    <t>Telah jatuh tempo Lebih dari 30 hari</t>
  </si>
  <si>
    <t>Telah jatuh tempo Lebih dari 60 hari</t>
  </si>
  <si>
    <t>Telah jatuh tempo Lebih dari 90 hari</t>
  </si>
  <si>
    <t>Telah jatuh tempo Lebih dari 120 hari</t>
  </si>
  <si>
    <t>Telah jatuh tempo Lebih dari 150 hari</t>
  </si>
  <si>
    <t>Telah jatuh tempo Lebih dari 180 hari</t>
  </si>
  <si>
    <t>Telah jatuh tempo Lebih dari 270 hari</t>
  </si>
  <si>
    <t>Telah jatuh tempo Lebih dari 360 hari</t>
  </si>
  <si>
    <t>Telah jatuh tempo Lebih dari 540 hari</t>
  </si>
  <si>
    <t>Telah jatuh tempo Lebih dari 720 hari</t>
  </si>
  <si>
    <t>Telah jatuh tempo</t>
  </si>
  <si>
    <t>Piutang usaha - Kotor</t>
  </si>
  <si>
    <t>Penyisihan penurunan nilai piutang usaha</t>
  </si>
  <si>
    <t>Rincian piutang usaha berdasarkan rincian pihak</t>
  </si>
  <si>
    <t>PT Bhumi Jati power</t>
  </si>
  <si>
    <t>PT Sedaya Multi Investama</t>
  </si>
  <si>
    <t>PT Sedaya Multi Investama dan entitas anak</t>
  </si>
  <si>
    <t>PT United Tractors Semen Gersik</t>
  </si>
  <si>
    <t>Aegis Energy Trading Pte. Ltd</t>
  </si>
  <si>
    <t>Cipta Coal Trading Pte. Ltd</t>
  </si>
  <si>
    <t>Pergerakan penurunan nilai piutang usaha</t>
  </si>
  <si>
    <t>Penyisihan penurunan nilai piutang usaha, awal periode</t>
  </si>
  <si>
    <t>Penambahan penyisihan penurunan nilai piutang usaha</t>
  </si>
  <si>
    <t>Pengurangan mutasi penurunan nilai piutang usaha</t>
  </si>
  <si>
    <t>Dihapusbukukannya cadangan penurunan nilai piutang usaha</t>
  </si>
  <si>
    <t>Penyisihan penurunan nilai piutang usaha, akhir periode</t>
  </si>
  <si>
    <t>Utang usaha berdasarkan mata uang</t>
  </si>
  <si>
    <t>Rincian utang usaha berdasarkan rincian pihak</t>
  </si>
  <si>
    <t>PT Astra Otoparts Tbk dan entitas anak</t>
  </si>
  <si>
    <t>PT Astra Otoparts Tbk  dan entitas anak</t>
  </si>
  <si>
    <t>PT UD Astra Motor Indonesia</t>
  </si>
  <si>
    <t>Catatan untuk utang bank jangka panjang</t>
  </si>
  <si>
    <t>Jumlah utang bank, kotor</t>
  </si>
  <si>
    <t>Biaya penerbitan utang bank yang belum diamortisasi</t>
  </si>
  <si>
    <t>Jumlah utang bank, bersih</t>
  </si>
  <si>
    <t>Detail utang bank</t>
  </si>
  <si>
    <t>Bank Central Asia Tbk - IDR - Utang bank, nilai dalam mata uang asing</t>
  </si>
  <si>
    <t>Bank Central Asia Tbk - IDR - Jumlah utang bank, kotor</t>
  </si>
  <si>
    <t>Bank Central Asia Tbk - AUD - Utang bank, nilai dalam mata uang asing</t>
  </si>
  <si>
    <t>Bank Central Asia Tbk - AUD - Jumlah utang bank, kotor</t>
  </si>
  <si>
    <t>Bank Central Asia Tbk - CAD - Utang bank, nilai dalam mata uang asing</t>
  </si>
  <si>
    <t>Bank Central Asia Tbk - CAD - Jumlah utang bank, kotor</t>
  </si>
  <si>
    <t>Bank Central Asia Tbk - CNY - Utang bank, nilai dalam mata uang asing</t>
  </si>
  <si>
    <t>Bank Central Asia Tbk - CNY - Jumlah utang bank, kotor</t>
  </si>
  <si>
    <t>Bank Central Asia Tbk - EUR - Utang bank, nilai dalam mata uang asing</t>
  </si>
  <si>
    <t>Bank Central Asia Tbk - EUR - Jumlah utang bank, kotor</t>
  </si>
  <si>
    <t>Bank Central Asia Tbk - HKD - Utang bank, nilai dalam mata uang asing</t>
  </si>
  <si>
    <t>Bank Central Asia Tbk - HKD - Jumlah utang bank, kotor</t>
  </si>
  <si>
    <t>Bank Central Asia Tbk - GBP - Utang bank, nilai dalam mata uang asing</t>
  </si>
  <si>
    <t>Bank Central Asia Tbk - GBP - Jumlah utang bank, kotor</t>
  </si>
  <si>
    <t>Bank Central Asia Tbk - JPY - Utang bank, nilai dalam mata uang asing</t>
  </si>
  <si>
    <t>Bank Central Asia Tbk - JPY - Jumlah utang bank, kotor</t>
  </si>
  <si>
    <t>Bank Central Asia Tbk - SGD - Utang bank, nilai dalam mata uang asing</t>
  </si>
  <si>
    <t>Bank Central Asia Tbk - SGD - Jumlah utang bank, kotor</t>
  </si>
  <si>
    <t>Bank Central Asia Tbk - THB - Utang bank, nilai dalam mata uang asing</t>
  </si>
  <si>
    <t>Bank Central Asia Tbk - THB - Jumlah utang bank, kotor</t>
  </si>
  <si>
    <t>Bank Central Asia Tbk - USD - Utang bank, nilai dalam mata uang asing</t>
  </si>
  <si>
    <t>Bank Central Asia Tbk - USD - Jumlah utang bank, kotor</t>
  </si>
  <si>
    <t>Bank Central Asia Tbk - Mata uang lainnya - Utang bank, nilai dalam mata uang asing</t>
  </si>
  <si>
    <t>Bank Central Asia Tbk - Mata uang lainnya - Jumlah utang bank, kotor</t>
  </si>
  <si>
    <t>Bank Central Asia Tbk - Total - Jumlah utang bank, kotor</t>
  </si>
  <si>
    <t>Bank Rakyat Indonesia (Persero) Tbk - IDR - Utang bank, nilai dalam mata uang asing</t>
  </si>
  <si>
    <t>Bank Rakyat Indonesia (Persero) Tbk - IDR - Jumlah utang bank, kotor</t>
  </si>
  <si>
    <t>Bank Rakyat Indonesia (Persero) Tbk - AUD - Utang bank, nilai dalam mata uang asing</t>
  </si>
  <si>
    <t>Bank Rakyat Indonesia (Persero) Tbk - AUD - Jumlah utang bank, kotor</t>
  </si>
  <si>
    <t>Bank Rakyat Indonesia (Persero) Tbk - CAD - Utang bank, nilai dalam mata uang asing</t>
  </si>
  <si>
    <t>Bank Rakyat Indonesia (Persero) Tbk - CAD - Jumlah utang bank, kotor</t>
  </si>
  <si>
    <t>Bank Rakyat Indonesia (Persero) Tbk - CNY - Utang bank, nilai dalam mata uang asing</t>
  </si>
  <si>
    <t>Bank Rakyat Indonesia (Persero) Tbk - CNY - Jumlah utang bank, kotor</t>
  </si>
  <si>
    <t>Bank Rakyat Indonesia (Persero) Tbk - EUR - Utang bank, nilai dalam mata uang asing</t>
  </si>
  <si>
    <t>Bank Rakyat Indonesia (Persero) Tbk - EUR - Jumlah utang bank, kotor</t>
  </si>
  <si>
    <t>Bank Rakyat Indonesia (Persero) Tbk - HKD - Utang bank, nilai dalam mata uang asing</t>
  </si>
  <si>
    <t>Bank Rakyat Indonesia (Persero) Tbk - HKD - Jumlah utang bank, kotor</t>
  </si>
  <si>
    <t>Bank Rakyat Indonesia (Persero) Tbk - GBP - Utang bank, nilai dalam mata uang asing</t>
  </si>
  <si>
    <t>Bank Rakyat Indonesia (Persero) Tbk - GBP - Jumlah utang bank, kotor</t>
  </si>
  <si>
    <t>Bank Rakyat Indonesia (Persero) Tbk - JPY - Utang bank, nilai dalam mata uang asing</t>
  </si>
  <si>
    <t>Bank Rakyat Indonesia (Persero) Tbk - JPY - Jumlah utang bank, kotor</t>
  </si>
  <si>
    <t>Bank Rakyat Indonesia (Persero) Tbk - SGD - Utang bank, nilai dalam mata uang asing</t>
  </si>
  <si>
    <t>Bank Rakyat Indonesia (Persero) Tbk - SGD - Jumlah utang bank, kotor</t>
  </si>
  <si>
    <t>Bank Rakyat Indonesia (Persero) Tbk - THB - Utang bank, nilai dalam mata uang asing</t>
  </si>
  <si>
    <t>Bank Rakyat Indonesia (Persero) Tbk - THB - Jumlah utang bank, kotor</t>
  </si>
  <si>
    <t>Bank Rakyat Indonesia (Persero) Tbk - USD - Utang bank, nilai dalam mata uang asing</t>
  </si>
  <si>
    <t>Bank Rakyat Indonesia (Persero) Tbk - USD - Jumlah utang bank, kotor</t>
  </si>
  <si>
    <t>Bank Rakyat Indonesia (Persero) Tbk - Mata uang lainnya - Utang bank, nilai dalam mata uang asing</t>
  </si>
  <si>
    <t>Bank Rakyat Indonesia (Persero) Tbk - Mata uang lainnya - Jumlah utang bank, kotor</t>
  </si>
  <si>
    <t>Bank Rakyat Indonesia (Persero) Tbk - Total - Jumlah utang bank, kotor</t>
  </si>
  <si>
    <t>Bank Mandiri (Persero) Tbk - IDR - Utang bank, nilai dalam mata uang asing</t>
  </si>
  <si>
    <t>Bank Mandiri (Persero) Tbk - IDR - Jumlah utang bank, kotor</t>
  </si>
  <si>
    <t>Bank Mandiri (Persero) Tbk - AUD - Utang bank, nilai dalam mata uang asing</t>
  </si>
  <si>
    <t>Bank Mandiri (Persero) Tbk - AUD - Jumlah utang bank, kotor</t>
  </si>
  <si>
    <t>Bank Mandiri (Persero) Tbk - CAD - Utang bank, nilai dalam mata uang asing</t>
  </si>
  <si>
    <t>Bank Mandiri (Persero) Tbk - CAD - Jumlah utang bank, kotor</t>
  </si>
  <si>
    <t>Bank Mandiri (Persero) Tbk - CNY - Utang bank, nilai dalam mata uang asing</t>
  </si>
  <si>
    <t>Bank Mandiri (Persero) Tbk - CNY - Jumlah utang bank, kotor</t>
  </si>
  <si>
    <t>Bank Mandiri (Persero) Tbk - EUR - Utang bank, nilai dalam mata uang asing</t>
  </si>
  <si>
    <t>Bank Mandiri (Persero) Tbk - EUR - Jumlah utang bank, kotor</t>
  </si>
  <si>
    <t>Bank Mandiri (Persero) Tbk - HKD - Utang bank, nilai dalam mata uang asing</t>
  </si>
  <si>
    <t>Bank Mandiri (Persero) Tbk - HKD - Jumlah utang bank, kotor</t>
  </si>
  <si>
    <t>Bank Mandiri (Persero) Tbk - GBP - Utang bank, nilai dalam mata uang asing</t>
  </si>
  <si>
    <t>Bank Mandiri (Persero) Tbk - GBP - Jumlah utang bank, kotor</t>
  </si>
  <si>
    <t>Bank Mandiri (Persero) Tbk - JPY - Utang bank, nilai dalam mata uang asing</t>
  </si>
  <si>
    <t>Bank Mandiri (Persero) Tbk - JPY - Jumlah utang bank, kotor</t>
  </si>
  <si>
    <t>Bank Mandiri (Persero) Tbk - SGD - Utang bank, nilai dalam mata uang asing</t>
  </si>
  <si>
    <t>Bank Mandiri (Persero) Tbk - SGD - Jumlah utang bank, kotor</t>
  </si>
  <si>
    <t>Bank Mandiri (Persero) Tbk - THB - Utang bank, nilai dalam mata uang asing</t>
  </si>
  <si>
    <t>Bank Mandiri (Persero) Tbk - THB - Jumlah utang bank, kotor</t>
  </si>
  <si>
    <t>Bank Mandiri (Persero) Tbk - USD - Utang bank, nilai dalam mata uang asing</t>
  </si>
  <si>
    <t>Bank Mandiri (Persero) Tbk - USD - Jumlah utang bank, kotor</t>
  </si>
  <si>
    <t>Bank Mandiri (Persero) Tbk - Mata uang lainnya - Utang bank, nilai dalam mata uang asing</t>
  </si>
  <si>
    <t>Bank Mandiri (Persero) Tbk - Mata uang lainnya - Jumlah utang bank, kotor</t>
  </si>
  <si>
    <t>Bank Mandiri (Persero) Tbk - Total - Jumlah utang bank, kotor</t>
  </si>
  <si>
    <t>Bank Syariah Indonesia Tbk - IDR - Utang bank, nilai dalam mata uang asing</t>
  </si>
  <si>
    <t>Bank Syariah Indonesia Tbk - IDR - Jumlah utang bank, kotor</t>
  </si>
  <si>
    <t>Bank Syariah Indonesia Tbk - AUD - Utang bank, nilai dalam mata uang asing</t>
  </si>
  <si>
    <t>Bank Syariah Indonesia Tbk - AUD - Jumlah utang bank, kotor</t>
  </si>
  <si>
    <t>Bank Syariah Indonesia Tbk - CAD - Utang bank, nilai dalam mata uang asing</t>
  </si>
  <si>
    <t>Bank Syariah Indonesia Tbk - CAD - Jumlah utang bank, kotor</t>
  </si>
  <si>
    <t>Bank Syariah Indonesia Tbk - CNY - Utang bank, nilai dalam mata uang asing</t>
  </si>
  <si>
    <t>Bank Syariah Indonesia Tbk - CNY - Jumlah utang bank, kotor</t>
  </si>
  <si>
    <t>Bank Syariah Indonesia Tbk - EUR - Utang bank, nilai dalam mata uang asing</t>
  </si>
  <si>
    <t>Bank Syariah Indonesia Tbk - EUR - Jumlah utang bank, kotor</t>
  </si>
  <si>
    <t>Bank Syariah Indonesia Tbk - HKD - Utang bank, nilai dalam mata uang asing</t>
  </si>
  <si>
    <t>Bank Syariah Indonesia Tbk - HKD - Jumlah utang bank, kotor</t>
  </si>
  <si>
    <t>Bank Syariah Indonesia Tbk - GBP - Utang bank, nilai dalam mata uang asing</t>
  </si>
  <si>
    <t>Bank Syariah Indonesia Tbk - GBP - Jumlah utang bank, kotor</t>
  </si>
  <si>
    <t>Bank Syariah Indonesia Tbk - JPY - Utang bank, nilai dalam mata uang asing</t>
  </si>
  <si>
    <t>Bank Syariah Indonesia Tbk - JPY - Jumlah utang bank, kotor</t>
  </si>
  <si>
    <t>Bank Syariah Indonesia Tbk - SGD - Utang bank, nilai dalam mata uang asing</t>
  </si>
  <si>
    <t>Bank Syariah Indonesia Tbk - SGD - Jumlah utang bank, kotor</t>
  </si>
  <si>
    <t>Bank Syariah Indonesia Tbk - THB - Utang bank, nilai dalam mata uang asing</t>
  </si>
  <si>
    <t>Bank Syariah Indonesia Tbk - THB - Jumlah utang bank, kotor</t>
  </si>
  <si>
    <t>Bank Syariah Indonesia Tbk - USD - Utang bank, nilai dalam mata uang asing</t>
  </si>
  <si>
    <t>Bank Syariah Indonesia Tbk - USD - Jumlah utang bank, kotor</t>
  </si>
  <si>
    <t>Bank Syariah Indonesia Tbk - Mata uang lainnya - Utang bank, nilai dalam mata uang asing</t>
  </si>
  <si>
    <t>Bank Syariah Indonesia Tbk - Mata uang lainnya - Jumlah utang bank, kotor</t>
  </si>
  <si>
    <t>Bank Syariah Indonesia Tbk - Total - Jumlah utang bank, kotor</t>
  </si>
  <si>
    <t>Bank Negara Indonesia (Persero) Tbk - IDR - Utang bank, nilai dalam mata uang asing</t>
  </si>
  <si>
    <t>Bank Negara Indonesia (Persero) Tbk - IDR - Jumlah utang bank, kotor</t>
  </si>
  <si>
    <t>Bank Negara Indonesia (Persero) Tbk - AUD - Utang bank, nilai dalam mata uang asing</t>
  </si>
  <si>
    <t>Bank Negara Indonesia (Persero) Tbk - AUD - Jumlah utang bank, kotor</t>
  </si>
  <si>
    <t>Bank Negara Indonesia (Persero) Tbk - CAD - Utang bank, nilai dalam mata uang asing</t>
  </si>
  <si>
    <t>Bank Negara Indonesia (Persero) Tbk - CAD - Jumlah utang bank, kotor</t>
  </si>
  <si>
    <t>Bank Negara Indonesia (Persero) Tbk - CNY - Utang bank, nilai dalam mata uang asing</t>
  </si>
  <si>
    <t>Bank Negara Indonesia (Persero) Tbk - CNY - Jumlah utang bank, kotor</t>
  </si>
  <si>
    <t>Bank Negara Indonesia (Persero) Tbk - EUR - Utang bank, nilai dalam mata uang asing</t>
  </si>
  <si>
    <t>Bank Negara Indonesia (Persero) Tbk - EUR - Jumlah utang bank, kotor</t>
  </si>
  <si>
    <t>Bank Negara Indonesia (Persero) Tbk - HKD - Utang bank, nilai dalam mata uang asing</t>
  </si>
  <si>
    <t>Bank Negara Indonesia (Persero) Tbk - HKD - Jumlah utang bank, kotor</t>
  </si>
  <si>
    <t>Bank Negara Indonesia (Persero) Tbk - GBP - Utang bank, nilai dalam mata uang asing</t>
  </si>
  <si>
    <t>Bank Negara Indonesia (Persero) Tbk - GBP - Jumlah utang bank, kotor</t>
  </si>
  <si>
    <t>Bank Negara Indonesia (Persero) Tbk - JPY - Utang bank, nilai dalam mata uang asing</t>
  </si>
  <si>
    <t>Bank Negara Indonesia (Persero) Tbk - JPY - Jumlah utang bank, kotor</t>
  </si>
  <si>
    <t>Bank Negara Indonesia (Persero) Tbk - SGD - Utang bank, nilai dalam mata uang asing</t>
  </si>
  <si>
    <t>Bank Negara Indonesia (Persero) Tbk - SGD - Jumlah utang bank, kotor</t>
  </si>
  <si>
    <t>Bank Negara Indonesia (Persero) Tbk - THB - Utang bank, nilai dalam mata uang asing</t>
  </si>
  <si>
    <t>Bank Negara Indonesia (Persero) Tbk - THB - Jumlah utang bank, kotor</t>
  </si>
  <si>
    <t>Bank Negara Indonesia (Persero) Tbk - USD - Utang bank, nilai dalam mata uang asing</t>
  </si>
  <si>
    <t>Bank Negara Indonesia (Persero) Tbk - USD - Jumlah utang bank, kotor</t>
  </si>
  <si>
    <t>Bank Negara Indonesia (Persero) Tbk - Mata uang lainnya - Utang bank, nilai dalam mata uang asing</t>
  </si>
  <si>
    <t>Bank Negara Indonesia (Persero) Tbk - Mata uang lainnya - Jumlah utang bank, kotor</t>
  </si>
  <si>
    <t>Bank Negara Indonesia (Persero) Tbk - Total - Jumlah utang bank, kotor</t>
  </si>
  <si>
    <t>Bank Jago Tbk - IDR - Utang bank, nilai dalam mata uang asing</t>
  </si>
  <si>
    <t>Bank Jago Tbk - IDR - Jumlah utang bank, kotor</t>
  </si>
  <si>
    <t>Bank Jago Tbk - AUD - Utang bank, nilai dalam mata uang asing</t>
  </si>
  <si>
    <t>Bank Jago Tbk - AUD - Jumlah utang bank, kotor</t>
  </si>
  <si>
    <t>Bank Jago Tbk - CAD - Utang bank, nilai dalam mata uang asing</t>
  </si>
  <si>
    <t>Bank Jago Tbk - CAD - Jumlah utang bank, kotor</t>
  </si>
  <si>
    <t>Bank Jago Tbk - CNY - Utang bank, nilai dalam mata uang asing</t>
  </si>
  <si>
    <t>Bank Jago Tbk - CNY - Jumlah utang bank, kotor</t>
  </si>
  <si>
    <t>Bank Jago Tbk - EUR - Utang bank, nilai dalam mata uang asing</t>
  </si>
  <si>
    <t>Bank Jago Tbk - EUR - Jumlah utang bank, kotor</t>
  </si>
  <si>
    <t>Bank Jago Tbk - HKD - Utang bank, nilai dalam mata uang asing</t>
  </si>
  <si>
    <t>Bank Jago Tbk - HKD - Jumlah utang bank, kotor</t>
  </si>
  <si>
    <t>Bank Jago Tbk - GBP - Utang bank, nilai dalam mata uang asing</t>
  </si>
  <si>
    <t>Bank Jago Tbk - GBP - Jumlah utang bank, kotor</t>
  </si>
  <si>
    <t>Bank Jago Tbk - JPY - Utang bank, nilai dalam mata uang asing</t>
  </si>
  <si>
    <t>Bank Jago Tbk - JPY - Jumlah utang bank, kotor</t>
  </si>
  <si>
    <t>Bank Jago Tbk - SGD - Utang bank, nilai dalam mata uang asing</t>
  </si>
  <si>
    <t>Bank Jago Tbk - SGD - Jumlah utang bank, kotor</t>
  </si>
  <si>
    <t>Bank Jago Tbk - THB - Utang bank, nilai dalam mata uang asing</t>
  </si>
  <si>
    <t>Bank Jago Tbk - THB - Jumlah utang bank, kotor</t>
  </si>
  <si>
    <t>Bank Jago Tbk - USD - Utang bank, nilai dalam mata uang asing</t>
  </si>
  <si>
    <t>Bank Jago Tbk - USD - Jumlah utang bank, kotor</t>
  </si>
  <si>
    <t>Bank Jago Tbk - Mata uang lainnya - Utang bank, nilai dalam mata uang asing</t>
  </si>
  <si>
    <t>Bank Jago Tbk - Mata uang lainnya - Jumlah utang bank, kotor</t>
  </si>
  <si>
    <t>Bank Jago Tbk - Total - Jumlah utang bank, kotor</t>
  </si>
  <si>
    <t>Bank Permata Tbk - IDR - Utang bank, nilai dalam mata uang asing</t>
  </si>
  <si>
    <t>Bank Permata Tbk - IDR - Jumlah utang bank, kotor</t>
  </si>
  <si>
    <t>Bank Permata Tbk - AUD - Utang bank, nilai dalam mata uang asing</t>
  </si>
  <si>
    <t>Bank Permata Tbk - AUD - Jumlah utang bank, kotor</t>
  </si>
  <si>
    <t>Bank Permata Tbk - CAD - Utang bank, nilai dalam mata uang asing</t>
  </si>
  <si>
    <t>Bank Permata Tbk - CAD - Jumlah utang bank, kotor</t>
  </si>
  <si>
    <t>Bank Permata Tbk - CNY - Utang bank, nilai dalam mata uang asing</t>
  </si>
  <si>
    <t>Bank Permata Tbk - CNY - Jumlah utang bank, kotor</t>
  </si>
  <si>
    <t>Bank Permata Tbk - EUR - Utang bank, nilai dalam mata uang asing</t>
  </si>
  <si>
    <t>Bank Permata Tbk - EUR - Jumlah utang bank, kotor</t>
  </si>
  <si>
    <t>Bank Permata Tbk - HKD - Utang bank, nilai dalam mata uang asing</t>
  </si>
  <si>
    <t>Bank Permata Tbk - HKD - Jumlah utang bank, kotor</t>
  </si>
  <si>
    <t>Bank Permata Tbk - GBP - Utang bank, nilai dalam mata uang asing</t>
  </si>
  <si>
    <t>Bank Permata Tbk - GBP - Jumlah utang bank, kotor</t>
  </si>
  <si>
    <t>Bank Permata Tbk - JPY - Utang bank, nilai dalam mata uang asing</t>
  </si>
  <si>
    <t>Bank Permata Tbk - JPY - Jumlah utang bank, kotor</t>
  </si>
  <si>
    <t>Bank Permata Tbk - SGD - Utang bank, nilai dalam mata uang asing</t>
  </si>
  <si>
    <t>Bank Permata Tbk - SGD - Jumlah utang bank, kotor</t>
  </si>
  <si>
    <t>Bank Permata Tbk - THB - Utang bank, nilai dalam mata uang asing</t>
  </si>
  <si>
    <t>Bank Permata Tbk - THB - Jumlah utang bank, kotor</t>
  </si>
  <si>
    <t>Bank Permata Tbk - USD - Utang bank, nilai dalam mata uang asing</t>
  </si>
  <si>
    <t>Bank Permata Tbk - USD - Jumlah utang bank, kotor</t>
  </si>
  <si>
    <t>Bank Permata Tbk - Mata uang lainnya - Utang bank, nilai dalam mata uang asing</t>
  </si>
  <si>
    <t>Bank Permata Tbk - Mata uang lainnya - Jumlah utang bank, kotor</t>
  </si>
  <si>
    <t>Bank Permata Tbk - Total - Jumlah utang bank, kotor</t>
  </si>
  <si>
    <t>Bank Mega Tbk - IDR - Utang bank, nilai dalam mata uang asing</t>
  </si>
  <si>
    <t>Bank Mega Tbk - IDR - Jumlah utang bank, kotor</t>
  </si>
  <si>
    <t>Bank Mega Tbk - AUD - Utang bank, nilai dalam mata uang asing</t>
  </si>
  <si>
    <t>Bank Mega Tbk - AUD - Jumlah utang bank, kotor</t>
  </si>
  <si>
    <t>Bank Mega Tbk - CAD - Utang bank, nilai dalam mata uang asing</t>
  </si>
  <si>
    <t>Bank Mega Tbk - CAD - Jumlah utang bank, kotor</t>
  </si>
  <si>
    <t>Bank Mega Tbk - CNY - Utang bank, nilai dalam mata uang asing</t>
  </si>
  <si>
    <t>Bank Mega Tbk - CNY - Jumlah utang bank, kotor</t>
  </si>
  <si>
    <t>Bank Mega Tbk - EUR - Utang bank, nilai dalam mata uang asing</t>
  </si>
  <si>
    <t>Bank Mega Tbk - EUR - Jumlah utang bank, kotor</t>
  </si>
  <si>
    <t>Bank Mega Tbk - HKD - Utang bank, nilai dalam mata uang asing</t>
  </si>
  <si>
    <t>Bank Mega Tbk - HKD - Jumlah utang bank, kotor</t>
  </si>
  <si>
    <t>Bank Mega Tbk - GBP - Utang bank, nilai dalam mata uang asing</t>
  </si>
  <si>
    <t>Bank Mega Tbk - GBP - Jumlah utang bank, kotor</t>
  </si>
  <si>
    <t>Bank Mega Tbk - JPY - Utang bank, nilai dalam mata uang asing</t>
  </si>
  <si>
    <t>Bank Mega Tbk - JPY - Jumlah utang bank, kotor</t>
  </si>
  <si>
    <t>Bank Mega Tbk - SGD - Utang bank, nilai dalam mata uang asing</t>
  </si>
  <si>
    <t>Bank Mega Tbk - SGD - Jumlah utang bank, kotor</t>
  </si>
  <si>
    <t>Bank Mega Tbk - THB - Utang bank, nilai dalam mata uang asing</t>
  </si>
  <si>
    <t>Bank Mega Tbk - THB - Jumlah utang bank, kotor</t>
  </si>
  <si>
    <t>Bank Mega Tbk - USD - Utang bank, nilai dalam mata uang asing</t>
  </si>
  <si>
    <t>Bank Mega Tbk - USD - Jumlah utang bank, kotor</t>
  </si>
  <si>
    <t>Bank Mega Tbk - Mata uang lainnya - Utang bank, nilai dalam mata uang asing</t>
  </si>
  <si>
    <t>Bank Mega Tbk - Mata uang lainnya - Jumlah utang bank, kotor</t>
  </si>
  <si>
    <t>Bank Mega Tbk - Total - Jumlah utang bank, kotor</t>
  </si>
  <si>
    <t>Bank Mayapada Internasional Tbk - IDR - Utang bank, nilai dalam mata uang asing</t>
  </si>
  <si>
    <t>Bank Mayapada Internasional Tbk - IDR - Jumlah utang bank, kotor</t>
  </si>
  <si>
    <t>Bank Mayapada Internasional Tbk - AUD - Utang bank, nilai dalam mata uang asing</t>
  </si>
  <si>
    <t>Bank Mayapada Internasional Tbk - AUD - Jumlah utang bank, kotor</t>
  </si>
  <si>
    <t>Bank Mayapada Internasional Tbk - CAD - Utang bank, nilai dalam mata uang asing</t>
  </si>
  <si>
    <t>Bank Mayapada Internasional Tbk - CAD - Jumlah utang bank, kotor</t>
  </si>
  <si>
    <t>Bank Mayapada Internasional Tbk - CNY - Utang bank, nilai dalam mata uang asing</t>
  </si>
  <si>
    <t>Bank Mayapada Internasional Tbk - CNY - Jumlah utang bank, kotor</t>
  </si>
  <si>
    <t>Bank Mayapada Internasional Tbk - EUR - Utang bank, nilai dalam mata uang asing</t>
  </si>
  <si>
    <t>Bank Mayapada Internasional Tbk - EUR - Jumlah utang bank, kotor</t>
  </si>
  <si>
    <t>Bank Mayapada Internasional Tbk - HKD - Utang bank, nilai dalam mata uang asing</t>
  </si>
  <si>
    <t>Bank Mayapada Internasional Tbk - HKD - Jumlah utang bank, kotor</t>
  </si>
  <si>
    <t>Bank Mayapada Internasional Tbk - GBP - Utang bank, nilai dalam mata uang asing</t>
  </si>
  <si>
    <t>Bank Mayapada Internasional Tbk - GBP - Jumlah utang bank, kotor</t>
  </si>
  <si>
    <t>Bank Mayapada Internasional Tbk - JPY - Utang bank, nilai dalam mata uang asing</t>
  </si>
  <si>
    <t>Bank Mayapada Internasional Tbk - JPY - Jumlah utang bank, kotor</t>
  </si>
  <si>
    <t>Bank Mayapada Internasional Tbk - SGD - Utang bank, nilai dalam mata uang asing</t>
  </si>
  <si>
    <t>Bank Mayapada Internasional Tbk - SGD - Jumlah utang bank, kotor</t>
  </si>
  <si>
    <t>Bank Mayapada Internasional Tbk - THB - Utang bank, nilai dalam mata uang asing</t>
  </si>
  <si>
    <t>Bank Mayapada Internasional Tbk - THB - Jumlah utang bank, kotor</t>
  </si>
  <si>
    <t>Bank Mayapada Internasional Tbk - USD - Utang bank, nilai dalam mata uang asing</t>
  </si>
  <si>
    <t>Bank Mayapada Internasional Tbk - USD - Jumlah utang bank, kotor</t>
  </si>
  <si>
    <t>Bank Mayapada Internasional Tbk - Mata uang lainnya - Utang bank, nilai dalam mata uang asing</t>
  </si>
  <si>
    <t>Bank Mayapada Internasional Tbk - Mata uang lainnya - Jumlah utang bank, kotor</t>
  </si>
  <si>
    <t>Bank Mayapada Internasional Tbk - Total - Jumlah utang bank, kotor</t>
  </si>
  <si>
    <t>Bank Danamon Indonesia Tbk - IDR - Utang bank, nilai dalam mata uang asing</t>
  </si>
  <si>
    <t>Bank Danamon Indonesia Tbk - IDR - Jumlah utang bank, kotor</t>
  </si>
  <si>
    <t>Bank Danamon Indonesia Tbk - AUD - Utang bank, nilai dalam mata uang asing</t>
  </si>
  <si>
    <t>Bank Danamon Indonesia Tbk - AUD - Jumlah utang bank, kotor</t>
  </si>
  <si>
    <t>Bank Danamon Indonesia Tbk - CAD - Utang bank, nilai dalam mata uang asing</t>
  </si>
  <si>
    <t>Bank Danamon Indonesia Tbk - CAD - Jumlah utang bank, kotor</t>
  </si>
  <si>
    <t>Bank Danamon Indonesia Tbk - CNY - Utang bank, nilai dalam mata uang asing</t>
  </si>
  <si>
    <t>Bank Danamon Indonesia Tbk - CNY - Jumlah utang bank, kotor</t>
  </si>
  <si>
    <t>Bank Danamon Indonesia Tbk - EUR - Utang bank, nilai dalam mata uang asing</t>
  </si>
  <si>
    <t>Bank Danamon Indonesia Tbk - EUR - Jumlah utang bank, kotor</t>
  </si>
  <si>
    <t>Bank Danamon Indonesia Tbk - HKD - Utang bank, nilai dalam mata uang asing</t>
  </si>
  <si>
    <t>Bank Danamon Indonesia Tbk - HKD - Jumlah utang bank, kotor</t>
  </si>
  <si>
    <t>Bank Danamon Indonesia Tbk - GBP - Utang bank, nilai dalam mata uang asing</t>
  </si>
  <si>
    <t>Bank Danamon Indonesia Tbk - GBP - Jumlah utang bank, kotor</t>
  </si>
  <si>
    <t>Bank Danamon Indonesia Tbk - JPY - Utang bank, nilai dalam mata uang asing</t>
  </si>
  <si>
    <t>Bank Danamon Indonesia Tbk - JPY - Jumlah utang bank, kotor</t>
  </si>
  <si>
    <t>Bank Danamon Indonesia Tbk - SGD - Utang bank, nilai dalam mata uang asing</t>
  </si>
  <si>
    <t>Bank Danamon Indonesia Tbk - SGD - Jumlah utang bank, kotor</t>
  </si>
  <si>
    <t>Bank Danamon Indonesia Tbk - THB - Utang bank, nilai dalam mata uang asing</t>
  </si>
  <si>
    <t>Bank Danamon Indonesia Tbk - THB - Jumlah utang bank, kotor</t>
  </si>
  <si>
    <t>Bank Danamon Indonesia Tbk - USD - Utang bank, nilai dalam mata uang asing</t>
  </si>
  <si>
    <t>Bank Danamon Indonesia Tbk - USD - Jumlah utang bank, kotor</t>
  </si>
  <si>
    <t>Bank Danamon Indonesia Tbk - Mata uang lainnya - Utang bank, nilai dalam mata uang asing</t>
  </si>
  <si>
    <t>Bank Danamon Indonesia Tbk - Mata uang lainnya - Jumlah utang bank, kotor</t>
  </si>
  <si>
    <t>Bank Danamon Indonesia Tbk - Total - Jumlah utang bank, kotor</t>
  </si>
  <si>
    <t>Bank BTPN Syariah Tbk - IDR - Utang bank, nilai dalam mata uang asing</t>
  </si>
  <si>
    <t>Bank BTPN Syariah Tbk - IDR - Jumlah utang bank, kotor</t>
  </si>
  <si>
    <t>Bank BTPN Syariah Tbk - AUD - Utang bank, nilai dalam mata uang asing</t>
  </si>
  <si>
    <t>Bank BTPN Syariah Tbk - AUD - Jumlah utang bank, kotor</t>
  </si>
  <si>
    <t>Bank BTPN Syariah Tbk - CAD - Utang bank, nilai dalam mata uang asing</t>
  </si>
  <si>
    <t>Bank BTPN Syariah Tbk - CAD - Jumlah utang bank, kotor</t>
  </si>
  <si>
    <t>Bank BTPN Syariah Tbk - CNY - Utang bank, nilai dalam mata uang asing</t>
  </si>
  <si>
    <t>Bank BTPN Syariah Tbk - CNY - Jumlah utang bank, kotor</t>
  </si>
  <si>
    <t>Bank BTPN Syariah Tbk - EUR - Utang bank, nilai dalam mata uang asing</t>
  </si>
  <si>
    <t>Bank BTPN Syariah Tbk - EUR - Jumlah utang bank, kotor</t>
  </si>
  <si>
    <t>Bank BTPN Syariah Tbk - HKD - Utang bank, nilai dalam mata uang asing</t>
  </si>
  <si>
    <t>Bank BTPN Syariah Tbk - HKD - Jumlah utang bank, kotor</t>
  </si>
  <si>
    <t>Bank BTPN Syariah Tbk - GBP - Utang bank, nilai dalam mata uang asing</t>
  </si>
  <si>
    <t>Bank BTPN Syariah Tbk - GBP - Jumlah utang bank, kotor</t>
  </si>
  <si>
    <t>Bank BTPN Syariah Tbk - JPY - Utang bank, nilai dalam mata uang asing</t>
  </si>
  <si>
    <t>Bank BTPN Syariah Tbk - JPY - Jumlah utang bank, kotor</t>
  </si>
  <si>
    <t>Bank BTPN Syariah Tbk - SGD - Utang bank, nilai dalam mata uang asing</t>
  </si>
  <si>
    <t>Bank BTPN Syariah Tbk - SGD - Jumlah utang bank, kotor</t>
  </si>
  <si>
    <t>Bank BTPN Syariah Tbk - THB - Utang bank, nilai dalam mata uang asing</t>
  </si>
  <si>
    <t>Bank BTPN Syariah Tbk - THB - Jumlah utang bank, kotor</t>
  </si>
  <si>
    <t>Bank BTPN Syariah Tbk - USD - Utang bank, nilai dalam mata uang asing</t>
  </si>
  <si>
    <t>Bank BTPN Syariah Tbk - USD - Jumlah utang bank, kotor</t>
  </si>
  <si>
    <t>Bank BTPN Syariah Tbk - Mata uang lainnya - Utang bank, nilai dalam mata uang asing</t>
  </si>
  <si>
    <t>Bank BTPN Syariah Tbk - Mata uang lainnya - Jumlah utang bank, kotor</t>
  </si>
  <si>
    <t>Bank BTPN Syariah Tbk - Total - Jumlah utang bank, kotor</t>
  </si>
  <si>
    <t>Bank Maybank Indonesia Tbk - IDR - Utang bank, nilai dalam mata uang asing</t>
  </si>
  <si>
    <t>Bank Maybank Indonesia Tbk - IDR - Jumlah utang bank, kotor</t>
  </si>
  <si>
    <t>Bank Maybank Indonesia Tbk - AUD - Utang bank, nilai dalam mata uang asing</t>
  </si>
  <si>
    <t>Bank Maybank Indonesia Tbk - AUD - Jumlah utang bank, kotor</t>
  </si>
  <si>
    <t>Bank Maybank Indonesia Tbk - CAD - Utang bank, nilai dalam mata uang asing</t>
  </si>
  <si>
    <t>Bank Maybank Indonesia Tbk - CAD - Jumlah utang bank, kotor</t>
  </si>
  <si>
    <t>Bank Maybank Indonesia Tbk - CNY - Utang bank, nilai dalam mata uang asing</t>
  </si>
  <si>
    <t>Bank Maybank Indonesia Tbk - CNY - Jumlah utang bank, kotor</t>
  </si>
  <si>
    <t>Bank Maybank Indonesia Tbk - EUR - Utang bank, nilai dalam mata uang asing</t>
  </si>
  <si>
    <t>Bank Maybank Indonesia Tbk - EUR - Jumlah utang bank, kotor</t>
  </si>
  <si>
    <t>Bank Maybank Indonesia Tbk - HKD - Utang bank, nilai dalam mata uang asing</t>
  </si>
  <si>
    <t>Bank Maybank Indonesia Tbk - HKD - Jumlah utang bank, kotor</t>
  </si>
  <si>
    <t>Bank Maybank Indonesia Tbk - GBP - Utang bank, nilai dalam mata uang asing</t>
  </si>
  <si>
    <t>Bank Maybank Indonesia Tbk - GBP - Jumlah utang bank, kotor</t>
  </si>
  <si>
    <t>Bank Maybank Indonesia Tbk - JPY - Utang bank, nilai dalam mata uang asing</t>
  </si>
  <si>
    <t>Bank Maybank Indonesia Tbk - JPY - Jumlah utang bank, kotor</t>
  </si>
  <si>
    <t>Bank Maybank Indonesia Tbk - SGD - Utang bank, nilai dalam mata uang asing</t>
  </si>
  <si>
    <t>Bank Maybank Indonesia Tbk - SGD - Jumlah utang bank, kotor</t>
  </si>
  <si>
    <t>Bank Maybank Indonesia Tbk - THB - Utang bank, nilai dalam mata uang asing</t>
  </si>
  <si>
    <t>Bank Maybank Indonesia Tbk - THB - Jumlah utang bank, kotor</t>
  </si>
  <si>
    <t>Bank Maybank Indonesia Tbk - USD - Utang bank, nilai dalam mata uang asing</t>
  </si>
  <si>
    <t>Bank Maybank Indonesia Tbk - USD - Jumlah utang bank, kotor</t>
  </si>
  <si>
    <t>Bank Maybank Indonesia Tbk - Mata uang lainnya - Utang bank, nilai dalam mata uang asing</t>
  </si>
  <si>
    <t>Bank Maybank Indonesia Tbk - Mata uang lainnya - Jumlah utang bank, kotor</t>
  </si>
  <si>
    <t>Bank Maybank Indonesia Tbk - Total - Jumlah utang bank, kotor</t>
  </si>
  <si>
    <t>Bank Pan Indonesia Tbk - IDR - Utang bank, nilai dalam mata uang asing</t>
  </si>
  <si>
    <t>Bank Pan Indonesia Tbk - IDR - Jumlah utang bank, kotor</t>
  </si>
  <si>
    <t>Bank Pan Indonesia Tbk - AUD - Utang bank, nilai dalam mata uang asing</t>
  </si>
  <si>
    <t>Bank Pan Indonesia Tbk - AUD - Jumlah utang bank, kotor</t>
  </si>
  <si>
    <t>Bank Pan Indonesia Tbk - CAD - Utang bank, nilai dalam mata uang asing</t>
  </si>
  <si>
    <t>Bank Pan Indonesia Tbk - CAD - Jumlah utang bank, kotor</t>
  </si>
  <si>
    <t>Bank Pan Indonesia Tbk - CNY - Utang bank, nilai dalam mata uang asing</t>
  </si>
  <si>
    <t>Bank Pan Indonesia Tbk - CNY - Jumlah utang bank, kotor</t>
  </si>
  <si>
    <t>Bank Pan Indonesia Tbk - EUR - Utang bank, nilai dalam mata uang asing</t>
  </si>
  <si>
    <t>Bank Pan Indonesia Tbk - EUR - Jumlah utang bank, kotor</t>
  </si>
  <si>
    <t>Bank Pan Indonesia Tbk - HKD - Utang bank, nilai dalam mata uang asing</t>
  </si>
  <si>
    <t>Bank Pan Indonesia Tbk - HKD - Jumlah utang bank, kotor</t>
  </si>
  <si>
    <t>Bank Pan Indonesia Tbk - GBP - Utang bank, nilai dalam mata uang asing</t>
  </si>
  <si>
    <t>Bank Pan Indonesia Tbk - GBP - Jumlah utang bank, kotor</t>
  </si>
  <si>
    <t>Bank Pan Indonesia Tbk - JPY - Utang bank, nilai dalam mata uang asing</t>
  </si>
  <si>
    <t>Bank Pan Indonesia Tbk - JPY - Jumlah utang bank, kotor</t>
  </si>
  <si>
    <t>Bank Pan Indonesia Tbk - SGD - Utang bank, nilai dalam mata uang asing</t>
  </si>
  <si>
    <t>Bank Pan Indonesia Tbk - SGD - Jumlah utang bank, kotor</t>
  </si>
  <si>
    <t>Bank Pan Indonesia Tbk - THB - Utang bank, nilai dalam mata uang asing</t>
  </si>
  <si>
    <t>Bank Pan Indonesia Tbk - THB - Jumlah utang bank, kotor</t>
  </si>
  <si>
    <t>Bank Pan Indonesia Tbk - USD - Utang bank, nilai dalam mata uang asing</t>
  </si>
  <si>
    <t>Bank Pan Indonesia Tbk - USD - Jumlah utang bank, kotor</t>
  </si>
  <si>
    <t>Bank Pan Indonesia Tbk - Mata uang lainnya - Utang bank, nilai dalam mata uang asing</t>
  </si>
  <si>
    <t>Bank Pan Indonesia Tbk - Mata uang lainnya - Jumlah utang bank, kotor</t>
  </si>
  <si>
    <t>Bank Pan Indonesia Tbk - Total - Jumlah utang bank, kotor</t>
  </si>
  <si>
    <t>Bank Cimb Niaga Tbk - IDR - Utang bank, nilai dalam mata uang asing</t>
  </si>
  <si>
    <t>Bank Cimb Niaga Tbk - IDR - Jumlah utang bank, kotor</t>
  </si>
  <si>
    <t>Bank Cimb Niaga Tbk - AUD - Utang bank, nilai dalam mata uang asing</t>
  </si>
  <si>
    <t>Bank Cimb Niaga Tbk - AUD - Jumlah utang bank, kotor</t>
  </si>
  <si>
    <t>Bank Cimb Niaga Tbk - CAD - Utang bank, nilai dalam mata uang asing</t>
  </si>
  <si>
    <t>Bank Cimb Niaga Tbk - CAD - Jumlah utang bank, kotor</t>
  </si>
  <si>
    <t>Bank Cimb Niaga Tbk - CNY - Utang bank, nilai dalam mata uang asing</t>
  </si>
  <si>
    <t>Bank Cimb Niaga Tbk - CNY - Jumlah utang bank, kotor</t>
  </si>
  <si>
    <t>Bank Cimb Niaga Tbk - EUR - Utang bank, nilai dalam mata uang asing</t>
  </si>
  <si>
    <t>Bank Cimb Niaga Tbk - EUR - Jumlah utang bank, kotor</t>
  </si>
  <si>
    <t>Bank Cimb Niaga Tbk - HKD - Utang bank, nilai dalam mata uang asing</t>
  </si>
  <si>
    <t>Bank Cimb Niaga Tbk - HKD - Jumlah utang bank, kotor</t>
  </si>
  <si>
    <t>Bank Cimb Niaga Tbk - GBP - Utang bank, nilai dalam mata uang asing</t>
  </si>
  <si>
    <t>Bank Cimb Niaga Tbk - GBP - Jumlah utang bank, kotor</t>
  </si>
  <si>
    <t>Bank Cimb Niaga Tbk - JPY - Utang bank, nilai dalam mata uang asing</t>
  </si>
  <si>
    <t>Bank Cimb Niaga Tbk - JPY - Jumlah utang bank, kotor</t>
  </si>
  <si>
    <t>Bank Cimb Niaga Tbk - SGD - Utang bank, nilai dalam mata uang asing</t>
  </si>
  <si>
    <t>Bank Cimb Niaga Tbk - SGD - Jumlah utang bank, kotor</t>
  </si>
  <si>
    <t>Bank Cimb Niaga Tbk - THB - Utang bank, nilai dalam mata uang asing</t>
  </si>
  <si>
    <t>Bank Cimb Niaga Tbk - THB - Jumlah utang bank, kotor</t>
  </si>
  <si>
    <t>Bank Cimb Niaga Tbk - USD - Utang bank, nilai dalam mata uang asing</t>
  </si>
  <si>
    <t>Bank Cimb Niaga Tbk - USD - Jumlah utang bank, kotor</t>
  </si>
  <si>
    <t>Bank Cimb Niaga Tbk - Mata uang lainnya - Utang bank, nilai dalam mata uang asing</t>
  </si>
  <si>
    <t>Bank Cimb Niaga Tbk - Mata uang lainnya - Jumlah utang bank, kotor</t>
  </si>
  <si>
    <t>Bank Cimb Niaga Tbk - Total - Jumlah utang bank, kotor</t>
  </si>
  <si>
    <t>Bank Rakyat Indonesia Agroniaga Tbk - IDR - Utang bank, nilai dalam mata uang asing</t>
  </si>
  <si>
    <t>Bank Rakyat Indonesia Agroniaga Tbk - IDR - Jumlah utang bank, kotor</t>
  </si>
  <si>
    <t>Bank Rakyat Indonesia Agroniaga Tbk - AUD - Utang bank, nilai dalam mata uang asing</t>
  </si>
  <si>
    <t>Bank Rakyat Indonesia Agroniaga Tbk - AUD - Jumlah utang bank, kotor</t>
  </si>
  <si>
    <t>Bank Rakyat Indonesia Agroniaga Tbk - CAD - Utang bank, nilai dalam mata uang asing</t>
  </si>
  <si>
    <t>Bank Rakyat Indonesia Agroniaga Tbk - CAD - Jumlah utang bank, kotor</t>
  </si>
  <si>
    <t>Bank Rakyat Indonesia Agroniaga Tbk - CNY - Utang bank, nilai dalam mata uang asing</t>
  </si>
  <si>
    <t>Bank Rakyat Indonesia Agroniaga Tbk - CNY - Jumlah utang bank, kotor</t>
  </si>
  <si>
    <t>Bank Rakyat Indonesia Agroniaga Tbk - EUR - Utang bank, nilai dalam mata uang asing</t>
  </si>
  <si>
    <t>Bank Rakyat Indonesia Agroniaga Tbk - EUR - Jumlah utang bank, kotor</t>
  </si>
  <si>
    <t>Bank Rakyat Indonesia Agroniaga Tbk - HKD - Utang bank, nilai dalam mata uang asing</t>
  </si>
  <si>
    <t>Bank Rakyat Indonesia Agroniaga Tbk - HKD - Jumlah utang bank, kotor</t>
  </si>
  <si>
    <t>Bank Rakyat Indonesia Agroniaga Tbk - GBP - Utang bank, nilai dalam mata uang asing</t>
  </si>
  <si>
    <t>Bank Rakyat Indonesia Agroniaga Tbk - GBP - Jumlah utang bank, kotor</t>
  </si>
  <si>
    <t>Bank Rakyat Indonesia Agroniaga Tbk - JPY - Utang bank, nilai dalam mata uang asing</t>
  </si>
  <si>
    <t>Bank Rakyat Indonesia Agroniaga Tbk - JPY - Jumlah utang bank, kotor</t>
  </si>
  <si>
    <t>Bank Rakyat Indonesia Agroniaga Tbk - SGD - Utang bank, nilai dalam mata uang asing</t>
  </si>
  <si>
    <t>Bank Rakyat Indonesia Agroniaga Tbk - SGD - Jumlah utang bank, kotor</t>
  </si>
  <si>
    <t>Bank Rakyat Indonesia Agroniaga Tbk - THB - Utang bank, nilai dalam mata uang asing</t>
  </si>
  <si>
    <t>Bank Rakyat Indonesia Agroniaga Tbk - THB - Jumlah utang bank, kotor</t>
  </si>
  <si>
    <t>Bank Rakyat Indonesia Agroniaga Tbk - USD - Utang bank, nilai dalam mata uang asing</t>
  </si>
  <si>
    <t>Bank Rakyat Indonesia Agroniaga Tbk - USD - Jumlah utang bank, kotor</t>
  </si>
  <si>
    <t>Bank Rakyat Indonesia Agroniaga Tbk - Mata uang lainnya - Utang bank, nilai dalam mata uang asing</t>
  </si>
  <si>
    <t>Bank Rakyat Indonesia Agroniaga Tbk - Mata uang lainnya - Jumlah utang bank, kotor</t>
  </si>
  <si>
    <t>Bank Rakyat Indonesia Agroniaga Tbk - Total - Jumlah utang bank, kotor</t>
  </si>
  <si>
    <t>Bank Btpn Tbk - IDR - Utang bank, nilai dalam mata uang asing</t>
  </si>
  <si>
    <t>Bank Btpn Tbk - IDR - Jumlah utang bank, kotor</t>
  </si>
  <si>
    <t>Bank Btpn Tbk - AUD - Utang bank, nilai dalam mata uang asing</t>
  </si>
  <si>
    <t>Bank Btpn Tbk - AUD - Jumlah utang bank, kotor</t>
  </si>
  <si>
    <t>Bank Btpn Tbk - CAD - Utang bank, nilai dalam mata uang asing</t>
  </si>
  <si>
    <t>Bank Btpn Tbk - CAD - Jumlah utang bank, kotor</t>
  </si>
  <si>
    <t>Bank Btpn Tbk - CNY - Utang bank, nilai dalam mata uang asing</t>
  </si>
  <si>
    <t>Bank Btpn Tbk - CNY - Jumlah utang bank, kotor</t>
  </si>
  <si>
    <t>Bank Btpn Tbk - EUR - Utang bank, nilai dalam mata uang asing</t>
  </si>
  <si>
    <t>Bank Btpn Tbk - EUR - Jumlah utang bank, kotor</t>
  </si>
  <si>
    <t>Bank Btpn Tbk - HKD - Utang bank, nilai dalam mata uang asing</t>
  </si>
  <si>
    <t>Bank Btpn Tbk - HKD - Jumlah utang bank, kotor</t>
  </si>
  <si>
    <t>Bank Btpn Tbk - GBP - Utang bank, nilai dalam mata uang asing</t>
  </si>
  <si>
    <t>Bank Btpn Tbk - GBP - Jumlah utang bank, kotor</t>
  </si>
  <si>
    <t>Bank Btpn Tbk - JPY - Utang bank, nilai dalam mata uang asing</t>
  </si>
  <si>
    <t>Bank Btpn Tbk - JPY - Jumlah utang bank, kotor</t>
  </si>
  <si>
    <t>Bank Btpn Tbk - SGD - Utang bank, nilai dalam mata uang asing</t>
  </si>
  <si>
    <t>Bank Btpn Tbk - SGD - Jumlah utang bank, kotor</t>
  </si>
  <si>
    <t>Bank Btpn Tbk - THB - Utang bank, nilai dalam mata uang asing</t>
  </si>
  <si>
    <t>Bank Btpn Tbk - THB - Jumlah utang bank, kotor</t>
  </si>
  <si>
    <t>Bank Btpn Tbk - USD - Utang bank, nilai dalam mata uang asing</t>
  </si>
  <si>
    <t>Bank Btpn Tbk - USD - Jumlah utang bank, kotor</t>
  </si>
  <si>
    <t>Bank Btpn Tbk - Mata uang lainnya - Utang bank, nilai dalam mata uang asing</t>
  </si>
  <si>
    <t>Bank Btpn Tbk - Mata uang lainnya - Jumlah utang bank, kotor</t>
  </si>
  <si>
    <t>Bank Btpn Tbk - Total - Jumlah utang bank, kotor</t>
  </si>
  <si>
    <t>Bank Tabungan Negara (Persero) Tbk - IDR - Utang bank, nilai dalam mata uang asing</t>
  </si>
  <si>
    <t>Bank Tabungan Negara (Persero) Tbk - IDR - Jumlah utang bank, kotor</t>
  </si>
  <si>
    <t>Bank Tabungan Negara (Persero) Tbk - AUD - Utang bank, nilai dalam mata uang asing</t>
  </si>
  <si>
    <t>Bank Tabungan Negara (Persero) Tbk - AUD - Jumlah utang bank, kotor</t>
  </si>
  <si>
    <t>Bank Tabungan Negara (Persero) Tbk - CAD - Utang bank, nilai dalam mata uang asing</t>
  </si>
  <si>
    <t>Bank Tabungan Negara (Persero) Tbk - CAD - Jumlah utang bank, kotor</t>
  </si>
  <si>
    <t>Bank Tabungan Negara (Persero) Tbk - CNY - Utang bank, nilai dalam mata uang asing</t>
  </si>
  <si>
    <t>Bank Tabungan Negara (Persero) Tbk - CNY - Jumlah utang bank, kotor</t>
  </si>
  <si>
    <t>Bank Tabungan Negara (Persero) Tbk - EUR - Utang bank, nilai dalam mata uang asing</t>
  </si>
  <si>
    <t>Bank Tabungan Negara (Persero) Tbk - EUR - Jumlah utang bank, kotor</t>
  </si>
  <si>
    <t>Bank Tabungan Negara (Persero) Tbk - HKD - Utang bank, nilai dalam mata uang asing</t>
  </si>
  <si>
    <t>Bank Tabungan Negara (Persero) Tbk - HKD - Jumlah utang bank, kotor</t>
  </si>
  <si>
    <t>Bank Tabungan Negara (Persero) Tbk - GBP - Utang bank, nilai dalam mata uang asing</t>
  </si>
  <si>
    <t>Bank Tabungan Negara (Persero) Tbk - GBP - Jumlah utang bank, kotor</t>
  </si>
  <si>
    <t>Bank Tabungan Negara (Persero) Tbk - JPY - Utang bank, nilai dalam mata uang asing</t>
  </si>
  <si>
    <t>Bank Tabungan Negara (Persero) Tbk - JPY - Jumlah utang bank, kotor</t>
  </si>
  <si>
    <t>Bank Tabungan Negara (Persero) Tbk - SGD - Utang bank, nilai dalam mata uang asing</t>
  </si>
  <si>
    <t>Bank Tabungan Negara (Persero) Tbk - SGD - Jumlah utang bank, kotor</t>
  </si>
  <si>
    <t>Bank Tabungan Negara (Persero) Tbk - THB - Utang bank, nilai dalam mata uang asing</t>
  </si>
  <si>
    <t>Bank Tabungan Negara (Persero) Tbk - THB - Jumlah utang bank, kotor</t>
  </si>
  <si>
    <t>Bank Tabungan Negara (Persero) Tbk - USD - Utang bank, nilai dalam mata uang asing</t>
  </si>
  <si>
    <t>Bank Tabungan Negara (Persero) Tbk - USD - Jumlah utang bank, kotor</t>
  </si>
  <si>
    <t>Bank Tabungan Negara (Persero) Tbk - Mata uang lainnya - Utang bank, nilai dalam mata uang asing</t>
  </si>
  <si>
    <t>Bank Tabungan Negara (Persero) Tbk - Mata uang lainnya - Jumlah utang bank, kotor</t>
  </si>
  <si>
    <t>Bank Tabungan Negara (Persero) Tbk - Total - Jumlah utang bank, kotor</t>
  </si>
  <si>
    <t>Bank OCBC Nisp Tbk - IDR - Utang bank, nilai dalam mata uang asing</t>
  </si>
  <si>
    <t>Bank OCBC Nisp Tbk - IDR - Jumlah utang bank, kotor</t>
  </si>
  <si>
    <t>Bank OCBC Nisp Tbk - AUD - Utang bank, nilai dalam mata uang asing</t>
  </si>
  <si>
    <t>Bank OCBC Nisp Tbk - AUD - Jumlah utang bank, kotor</t>
  </si>
  <si>
    <t>Bank OCBC Nisp Tbk - CAD - Utang bank, nilai dalam mata uang asing</t>
  </si>
  <si>
    <t>Bank OCBC Nisp Tbk - CAD - Jumlah utang bank, kotor</t>
  </si>
  <si>
    <t>Bank OCBC Nisp Tbk - CNY - Utang bank, nilai dalam mata uang asing</t>
  </si>
  <si>
    <t>Bank OCBC Nisp Tbk - CNY - Jumlah utang bank, kotor</t>
  </si>
  <si>
    <t>Bank OCBC Nisp Tbk - EUR - Utang bank, nilai dalam mata uang asing</t>
  </si>
  <si>
    <t>Bank OCBC Nisp Tbk - EUR - Jumlah utang bank, kotor</t>
  </si>
  <si>
    <t>Bank OCBC Nisp Tbk - HKD - Utang bank, nilai dalam mata uang asing</t>
  </si>
  <si>
    <t>Bank OCBC Nisp Tbk - HKD - Jumlah utang bank, kotor</t>
  </si>
  <si>
    <t>Bank OCBC Nisp Tbk - GBP - Utang bank, nilai dalam mata uang asing</t>
  </si>
  <si>
    <t>Bank OCBC Nisp Tbk - GBP - Jumlah utang bank, kotor</t>
  </si>
  <si>
    <t>Bank OCBC Nisp Tbk - JPY - Utang bank, nilai dalam mata uang asing</t>
  </si>
  <si>
    <t>Bank OCBC Nisp Tbk - JPY - Jumlah utang bank, kotor</t>
  </si>
  <si>
    <t>Bank OCBC Nisp Tbk - SGD - Utang bank, nilai dalam mata uang asing</t>
  </si>
  <si>
    <t>Bank OCBC Nisp Tbk - SGD - Jumlah utang bank, kotor</t>
  </si>
  <si>
    <t>Bank OCBC Nisp Tbk - THB - Utang bank, nilai dalam mata uang asing</t>
  </si>
  <si>
    <t>Bank OCBC Nisp Tbk - THB - Jumlah utang bank, kotor</t>
  </si>
  <si>
    <t>Bank OCBC Nisp Tbk - USD - Utang bank, nilai dalam mata uang asing</t>
  </si>
  <si>
    <t>Bank OCBC Nisp Tbk - USD - Jumlah utang bank, kotor</t>
  </si>
  <si>
    <t>Bank OCBC Nisp Tbk - Mata uang lainnya - Utang bank, nilai dalam mata uang asing</t>
  </si>
  <si>
    <t>Bank OCBC Nisp Tbk - Mata uang lainnya - Jumlah utang bank, kotor</t>
  </si>
  <si>
    <t>Bank OCBC Nisp Tbk - Total - Jumlah utang bank, kotor</t>
  </si>
  <si>
    <t>Bank KB Bukopin Tbk - IDR - Utang bank, nilai dalam mata uang asing</t>
  </si>
  <si>
    <t>Bank KB Bukopin Tbk - IDR - Jumlah utang bank, kotor</t>
  </si>
  <si>
    <t>Bank KB Bukopin Tbk - AUD - Utang bank, nilai dalam mata uang asing</t>
  </si>
  <si>
    <t>Bank KB Bukopin Tbk - AUD - Jumlah utang bank, kotor</t>
  </si>
  <si>
    <t>Bank KB Bukopin Tbk - CAD - Utang bank, nilai dalam mata uang asing</t>
  </si>
  <si>
    <t>Bank KB Bukopin Tbk - CAD - Jumlah utang bank, kotor</t>
  </si>
  <si>
    <t>Bank KB Bukopin Tbk - CNY - Utang bank, nilai dalam mata uang asing</t>
  </si>
  <si>
    <t>Bank KB Bukopin Tbk - CNY - Jumlah utang bank, kotor</t>
  </si>
  <si>
    <t>Bank KB Bukopin Tbk - EUR - Utang bank, nilai dalam mata uang asing</t>
  </si>
  <si>
    <t>Bank KB Bukopin Tbk - EUR - Jumlah utang bank, kotor</t>
  </si>
  <si>
    <t>Bank KB Bukopin Tbk - HKD - Utang bank, nilai dalam mata uang asing</t>
  </si>
  <si>
    <t>Bank KB Bukopin Tbk - HKD - Jumlah utang bank, kotor</t>
  </si>
  <si>
    <t>Bank KB Bukopin Tbk - GBP - Utang bank, nilai dalam mata uang asing</t>
  </si>
  <si>
    <t>Bank KB Bukopin Tbk - GBP - Jumlah utang bank, kotor</t>
  </si>
  <si>
    <t>Bank KB Bukopin Tbk - JPY - Utang bank, nilai dalam mata uang asing</t>
  </si>
  <si>
    <t>Bank KB Bukopin Tbk - JPY - Jumlah utang bank, kotor</t>
  </si>
  <si>
    <t>Bank KB Bukopin Tbk - SGD - Utang bank, nilai dalam mata uang asing</t>
  </si>
  <si>
    <t>Bank KB Bukopin Tbk - SGD - Jumlah utang bank, kotor</t>
  </si>
  <si>
    <t>Bank KB Bukopin Tbk - THB - Utang bank, nilai dalam mata uang asing</t>
  </si>
  <si>
    <t>Bank KB Bukopin Tbk - THB - Jumlah utang bank, kotor</t>
  </si>
  <si>
    <t>Bank KB Bukopin Tbk - USD - Utang bank, nilai dalam mata uang asing</t>
  </si>
  <si>
    <t>Bank KB Bukopin Tbk - USD - Jumlah utang bank, kotor</t>
  </si>
  <si>
    <t>Bank KB Bukopin Tbk - Mata uang lainnya - Utang bank, nilai dalam mata uang asing</t>
  </si>
  <si>
    <t>Bank KB Bukopin Tbk - Mata uang lainnya - Jumlah utang bank, kotor</t>
  </si>
  <si>
    <t>Bank KB Bukopin Tbk - Total - Jumlah utang bank, kotor</t>
  </si>
  <si>
    <t>Bank Pembangunan Daerah Jawa Barat dan Banten Tbk - IDR - Utang bank, nilai dalam mata uang asing</t>
  </si>
  <si>
    <t>Bank Pembangunan Daerah Jawa Barat dan Banten Tbk - IDR - Jumlah utang bank, kotor</t>
  </si>
  <si>
    <t>Bank Pembangunan Daerah Jawa Barat dan Banten Tbk - AUD - Utang bank, nilai dalam mata uang asing</t>
  </si>
  <si>
    <t>Bank Pembangunan Daerah Jawa Barat dan Banten Tbk - AUD - Jumlah utang bank, kotor</t>
  </si>
  <si>
    <t>Bank Pembangunan Daerah Jawa Barat dan Banten Tbk - CAD - Utang bank, nilai dalam mata uang asing</t>
  </si>
  <si>
    <t>Bank Pembangunan Daerah Jawa Barat dan Banten Tbk - CAD - Jumlah utang bank, kotor</t>
  </si>
  <si>
    <t>Bank Pembangunan Daerah Jawa Barat dan Banten Tbk - CNY - Utang bank, nilai dalam mata uang asing</t>
  </si>
  <si>
    <t>Bank Pembangunan Daerah Jawa Barat dan Banten Tbk - CNY - Jumlah utang bank, kotor</t>
  </si>
  <si>
    <t>Bank Pembangunan Daerah Jawa Barat dan Banten Tbk - EUR - Utang bank, nilai dalam mata uang asing</t>
  </si>
  <si>
    <t>Bank Pembangunan Daerah Jawa Barat dan Banten Tbk - EUR - Jumlah utang bank, kotor</t>
  </si>
  <si>
    <t>Bank Pembangunan Daerah Jawa Barat dan Banten Tbk - HKD - Utang bank, nilai dalam mata uang asing</t>
  </si>
  <si>
    <t>Bank Pembangunan Daerah Jawa Barat dan Banten Tbk - HKD - Jumlah utang bank, kotor</t>
  </si>
  <si>
    <t>Bank Pembangunan Daerah Jawa Barat dan Banten Tbk - GBP - Utang bank, nilai dalam mata uang asing</t>
  </si>
  <si>
    <t>Bank Pembangunan Daerah Jawa Barat dan Banten Tbk - GBP - Jumlah utang bank, kotor</t>
  </si>
  <si>
    <t>Bank Pembangunan Daerah Jawa Barat dan Banten Tbk - JPY - Utang bank, nilai dalam mata uang asing</t>
  </si>
  <si>
    <t>Bank Pembangunan Daerah Jawa Barat dan Banten Tbk - JPY - Jumlah utang bank, kotor</t>
  </si>
  <si>
    <t>Bank Pembangunan Daerah Jawa Barat dan Banten Tbk - SGD - Utang bank, nilai dalam mata uang asing</t>
  </si>
  <si>
    <t>Bank Pembangunan Daerah Jawa Barat dan Banten Tbk - SGD - Jumlah utang bank, kotor</t>
  </si>
  <si>
    <t>Bank Pembangunan Daerah Jawa Barat dan Banten Tbk - THB - Utang bank, nilai dalam mata uang asing</t>
  </si>
  <si>
    <t>Bank Pembangunan Daerah Jawa Barat dan Banten Tbk - THB - Jumlah utang bank, kotor</t>
  </si>
  <si>
    <t>Bank Pembangunan Daerah Jawa Barat dan Banten Tbk - USD - Utang bank, nilai dalam mata uang asing</t>
  </si>
  <si>
    <t>Bank Pembangunan Daerah Jawa Barat dan Banten Tbk - USD - Jumlah utang bank, kotor</t>
  </si>
  <si>
    <t>Bank Pembangunan Daerah Jawa Barat dan Banten Tbk - Mata uang lainnya - Utang bank, nilai dalam mata uang asing</t>
  </si>
  <si>
    <t>Bank Pembangunan Daerah Jawa Barat dan Banten Tbk - Mata uang lainnya - Jumlah utang bank, kotor</t>
  </si>
  <si>
    <t>Bank Pembangunan Daerah Jawa Barat dan Banten Tbk - Total - Jumlah utang bank, kotor</t>
  </si>
  <si>
    <t>Pinjaman sindikasi - IDR - Utang bank, nilai dalam mata uang asing</t>
  </si>
  <si>
    <t>Pinjaman sindikasi - IDR - Jumlah utang bank, kotor</t>
  </si>
  <si>
    <t>Pinjaman sindikasi - AUD - Utang bank, nilai dalam mata uang asing</t>
  </si>
  <si>
    <t>Pinjaman sindikasi - AUD - Jumlah utang bank, kotor</t>
  </si>
  <si>
    <t>Pinjaman sindikasi - CAD - Utang bank, nilai dalam mata uang asing</t>
  </si>
  <si>
    <t>Pinjaman sindikasi - CAD - Jumlah utang bank, kotor</t>
  </si>
  <si>
    <t>Pinjaman sindikasi - CNY - Utang bank, nilai dalam mata uang asing</t>
  </si>
  <si>
    <t>Pinjaman sindikasi - CNY - Jumlah utang bank, kotor</t>
  </si>
  <si>
    <t>Pinjaman sindikasi - EUR - Utang bank, nilai dalam mata uang asing</t>
  </si>
  <si>
    <t>Pinjaman sindikasi - EUR - Jumlah utang bank, kotor</t>
  </si>
  <si>
    <t>Pinjaman sindikasi - HKD - Utang bank, nilai dalam mata uang asing</t>
  </si>
  <si>
    <t>Pinjaman sindikasi - HKD - Jumlah utang bank, kotor</t>
  </si>
  <si>
    <t>Pinjaman sindikasi - GBP - Utang bank, nilai dalam mata uang asing</t>
  </si>
  <si>
    <t>Pinjaman sindikasi - GBP - Jumlah utang bank, kotor</t>
  </si>
  <si>
    <t>Pinjaman sindikasi - JPY - Utang bank, nilai dalam mata uang asing</t>
  </si>
  <si>
    <t>Pinjaman sindikasi - JPY - Jumlah utang bank, kotor</t>
  </si>
  <si>
    <t>Pinjaman sindikasi - SGD - Utang bank, nilai dalam mata uang asing</t>
  </si>
  <si>
    <t>Pinjaman sindikasi - SGD - Jumlah utang bank, kotor</t>
  </si>
  <si>
    <t>Pinjaman sindikasi - THB - Utang bank, nilai dalam mata uang asing</t>
  </si>
  <si>
    <t>Pinjaman sindikasi - THB - Jumlah utang bank, kotor</t>
  </si>
  <si>
    <t>Pinjaman sindikasi - USD - Utang bank, nilai dalam mata uang asing</t>
  </si>
  <si>
    <t>Pinjaman sindikasi - USD - Jumlah utang bank, kotor</t>
  </si>
  <si>
    <t>Pinjaman sindikasi - Mata uang lainnya - Utang bank, nilai dalam mata uang asing</t>
  </si>
  <si>
    <t>Pinjaman sindikasi - Mata uang lainnya - Jumlah utang bank, kotor</t>
  </si>
  <si>
    <t>Pinjaman sindikasi - Total - Jumlah utang bank, kotor</t>
  </si>
  <si>
    <t>Bank asing lainnya - IDR - Utang bank, nilai dalam mata uang asing</t>
  </si>
  <si>
    <t>Bank asing lainnya - IDR - Jumlah utang bank, kotor</t>
  </si>
  <si>
    <t>Bank asing lainnya - AUD - Utang bank, nilai dalam mata uang asing</t>
  </si>
  <si>
    <t>Bank asing lainnya - AUD - Jumlah utang bank, kotor</t>
  </si>
  <si>
    <t>Bank asing lainnya - CAD - Utang bank, nilai dalam mata uang asing</t>
  </si>
  <si>
    <t>Bank asing lainnya - CAD - Jumlah utang bank, kotor</t>
  </si>
  <si>
    <t>Bank asing lainnya - CNY - Utang bank, nilai dalam mata uang asing</t>
  </si>
  <si>
    <t>Bank asing lainnya - CNY - Jumlah utang bank, kotor</t>
  </si>
  <si>
    <t>Bank asing lainnya - EUR - Utang bank, nilai dalam mata uang asing</t>
  </si>
  <si>
    <t>Bank asing lainnya - EUR - Jumlah utang bank, kotor</t>
  </si>
  <si>
    <t>Bank asing lainnya - HKD - Utang bank, nilai dalam mata uang asing</t>
  </si>
  <si>
    <t>Bank asing lainnya - HKD - Jumlah utang bank, kotor</t>
  </si>
  <si>
    <t>Bank asing lainnya - GBP - Utang bank, nilai dalam mata uang asing</t>
  </si>
  <si>
    <t>Bank asing lainnya - GBP - Jumlah utang bank, kotor</t>
  </si>
  <si>
    <t>Bank asing lainnya - JPY - Utang bank, nilai dalam mata uang asing</t>
  </si>
  <si>
    <t>Bank asing lainnya - JPY - Jumlah utang bank, kotor</t>
  </si>
  <si>
    <t>Bank asing lainnya - SGD - Utang bank, nilai dalam mata uang asing</t>
  </si>
  <si>
    <t>Bank asing lainnya - SGD - Jumlah utang bank, kotor</t>
  </si>
  <si>
    <t>Bank asing lainnya - THB - Utang bank, nilai dalam mata uang asing</t>
  </si>
  <si>
    <t>Bank asing lainnya - THB - Jumlah utang bank, kotor</t>
  </si>
  <si>
    <t>Bank asing lainnya - USD - Utang bank, nilai dalam mata uang asing</t>
  </si>
  <si>
    <t>Bank asing lainnya - USD - Jumlah utang bank, kotor</t>
  </si>
  <si>
    <t>Bank asing lainnya - Mata uang lainnya - Utang bank, nilai dalam mata uang asing</t>
  </si>
  <si>
    <t>Bank asing lainnya - Mata uang lainnya - Jumlah utang bank, kotor</t>
  </si>
  <si>
    <t>Bank asing lainnya - Total - Jumlah utang bank, kotor</t>
  </si>
  <si>
    <t>Bank lokal lainnya - IDR - Utang bank, nilai dalam mata uang asing</t>
  </si>
  <si>
    <t>Bank lokal lainnya - IDR - Jumlah utang bank, kotor</t>
  </si>
  <si>
    <t>Bank lokal lainnya - AUD - Utang bank, nilai dalam mata uang asing</t>
  </si>
  <si>
    <t>Bank lokal lainnya - AUD - Jumlah utang bank, kotor</t>
  </si>
  <si>
    <t>Bank lokal lainnya - CAD - Utang bank, nilai dalam mata uang asing</t>
  </si>
  <si>
    <t>Bank lokal lainnya - CAD - Jumlah utang bank, kotor</t>
  </si>
  <si>
    <t>Bank lokal lainnya - CNY - Utang bank, nilai dalam mata uang asing</t>
  </si>
  <si>
    <t>Bank lokal lainnya - CNY - Jumlah utang bank, kotor</t>
  </si>
  <si>
    <t>Bank lokal lainnya - EUR - Utang bank, nilai dalam mata uang asing</t>
  </si>
  <si>
    <t>Bank lokal lainnya - EUR - Jumlah utang bank, kotor</t>
  </si>
  <si>
    <t>Bank lokal lainnya - HKD - Utang bank, nilai dalam mata uang asing</t>
  </si>
  <si>
    <t>Bank lokal lainnya - HKD - Jumlah utang bank, kotor</t>
  </si>
  <si>
    <t>Bank lokal lainnya - GBP - Utang bank, nilai dalam mata uang asing</t>
  </si>
  <si>
    <t>Bank lokal lainnya - GBP - Jumlah utang bank, kotor</t>
  </si>
  <si>
    <t>Bank lokal lainnya - JPY - Utang bank, nilai dalam mata uang asing</t>
  </si>
  <si>
    <t>Bank lokal lainnya - JPY - Jumlah utang bank, kotor</t>
  </si>
  <si>
    <t>Bank lokal lainnya - SGD - Utang bank, nilai dalam mata uang asing</t>
  </si>
  <si>
    <t>Bank lokal lainnya - SGD - Jumlah utang bank, kotor</t>
  </si>
  <si>
    <t>Bank lokal lainnya - THB - Utang bank, nilai dalam mata uang asing</t>
  </si>
  <si>
    <t>Bank lokal lainnya - THB - Jumlah utang bank, kotor</t>
  </si>
  <si>
    <t>Bank lokal lainnya - USD - Utang bank, nilai dalam mata uang asing</t>
  </si>
  <si>
    <t>Bank lokal lainnya - USD - Jumlah utang bank, kotor</t>
  </si>
  <si>
    <t>Bank lokal lainnya - Mata uang lainnya - Utang bank, nilai dalam mata uang asing</t>
  </si>
  <si>
    <t>Bank lokal lainnya - Mata uang lainnya - Jumlah utang bank, kotor</t>
  </si>
  <si>
    <t>Bank lokal lainnya - Total - Jumlah utang bank, kotor</t>
  </si>
  <si>
    <t>Pengungkapan Utang bank jangka panjang</t>
  </si>
  <si>
    <t>Pengungkapan catatan atas utang bank jangka panjang</t>
  </si>
  <si>
    <t>Atas fasilitas-fasilitas pinjaman tersebut, Grup wajib memastikan rasio gearing tidak lebih dari 2:1. Grup telah memenuhi batasan-batasan yang diwajibkan dalam perjanjian pinjaman tersebut.Selama tahun 2022, Grup melakukan pembayaran atas pinjaman bank tersebut sebesar Rp 8.216,4 miliar (2021: Rp 2.508,4 miliar).Fasilitas-fasilitas ini digunakan untuk membiayai modal kerja, belanja modal dan keperluan pendanaan umum lainnya. Tidak ada jaminan yang diagunkan untuk fasilitas-fasilitas tersebut.Pada tahun 2022, Grup tidak memiliki perjanjian swap suku bunga untuk mengurangi risiko tingkat suku bunga mengambang. Pada tanggal 31 Desember 2021, Grup memiliki perjanjian swap suku bunga dengan MUFG Bank, Ltd., Sumitomo Mitsui Banking Corporation, PT Bank UOB Indonesia, PT Bank DBS Indonesia, PT Bank ANZ Indonesia and PT Bank OCBC NISP Tbk dengan jumlah nilai nosional sebesar USD 250.0 juta atau setara dengan Rp 3,6 triliun untuk mengurangi risiko tingkat suku bunga mengambang pada pinjaman club deal.Nilai wajar pinjaman bank jangka panjang mendekati nilai tercatatnya. Nilai wajar dari pinjaman bank jangka panjang dinilai menggunakan diskonto arus kas berdasarkan tingkat suku bunga terakhir yang dikenakan pada masing-masing pinjaman yang didapatkan Grup dan diklasifikasikan sebagai tingkat 2 dalam hirarki nilai wajar.</t>
  </si>
  <si>
    <t>Atas fasilitas-fasilitas pinjaman tersebut, Grup wajib memastikan rasio gearing tidak lebih dari 2:1. Grup telah memenuhi batasan-batasan yang diwajibkan dalam perjanjian pinjaman tersebut. Selama tahun 2023, Grup belum melakukan pembayaran atas pinjaman bank tersebut (30 Juni 2022: Rp 4.136,6 miliar). Fasilitas-fasilitas ini digunakan untuk membiayai modal kerja dan keperluan pendanaan umum lainnya. Tidak ada jaminan yang diagunkan untuk fasilitas-fasilitas tersebut. Nilai wajar pinjaman bank jangka panjang mendekati nilai tercatatnya. Nilai wajar dari pinjaman bank jangka panjang dinilai menggunakan diskonto arus kas berdasarkan tingkat suku bunga terakhir yang dikenakan pada masing-masing pinjaman yang didapatkan Grup dan diklasifikasikan sebagai tingkat 2 dalam hirarki nilai wajar. Lihat Catatan 31 untuk pengungkapan tambahan yang diharuskan oleh PSAK 60.</t>
  </si>
  <si>
    <t>Atas fasilitas-fasilitas pinjaman tersebut, Grup wajib memastikan rasio gearing tidak lebih dari 2:1. Grup telah memenuhi batasan-batasan yang diwajibkan dalam perjanjian pinjaman tersebut. Selama tahun 2023, Grup belum melakukan pembayaran atas pinjaman bank tersebut (30 September 2022: Rp 4.136,6 miliar). Fasilitas-fasilitas ini digunakan untuk membiayai modal kerja dan keperluan pendanaan umum lainnya. Tidak ada jaminan yang diagunkan untuk fasilitas-fasilitas tersebut. Nilai wajar pinjaman bank jangka panjang mendekati nilai tercatatnya. Nilai wajar dari pinjaman bank jangka panjang dinilai menggunakan diskonto arus kas berdasarkan tingkat suku bunga terakhir yang dikenakan pada masing-masing pinjaman yang didapatkan Grup dan diklasifikasikan sebagai tingkat 2 dalam hirarki nilai wajar. Lihat Catatan 31 untuk pengungkapan tambahan yang diharuskan oleh PSAK 60.</t>
  </si>
  <si>
    <t>Lihat Catatan 33d untuk fasilitas pinjaman yang belum digunakan.
Pada tanggal 30 Juni 2024 dan 31 Desember 2023, Grup telah memenuhi batasan-batasan yang diwajibkan dalam perjanjian pinjaman tersebut yaitu rasio gearing, dan rasio utang terhadap ekuitas. 
Selama tahun 2024, Grup melakukan pembayaran atas pinjaman bank tersebut sebesar Rp  808,0 miliar (30 Juni 2023: nihil).
Fasilitas-fasilitas ini digunakan untuk membiayai modal kerja, belanja modal dan keperluan pendanaan umum lainnya. Beberapa alat berat dijaminkan atas pinjaman bank jangka panjang kepada BSI. Nilai wajar pinjaman bank jangka panjang mendekati nilai tercatatnya. Nilai wajar dari pinjaman bank jangka panjang dinilai menggunakan diskonto arus kas berdasarkan tingkat suku bunga terakhir yang dikenakan pada masing-masing pinjaman yang didapatkan Grup dan diklasifikasikan sebagai tingkat 2 dalam hirarki nilai wajar. Lihat Catatan 31 untuk pengungkapan tambahan yang diharuskan oleh PSAK 107.</t>
  </si>
  <si>
    <t>Pada tanggal 30 September 2024 dan 31 Desember 2023, Grup telah memenuhi batasan-batasan secara triwulanan, setengah tahunan, dan tahunan yang diwajibkan dalam perjanjian pinjaman tersebut, yaitu rasio gearing dan rasio utang terhadap ekuitas. 
Selama periode yang berakhir pada 30 September 2024, Grup melakukan pembayaran atas pinjaman bank tersebut sebesar Rp 3.077,3 miliar (30 September 2023: nihil).
Fasilitas-fasilitas ini digunakan untuk membiayai modal kerja, belanja modal dan keperluan pendanaan umum lainnya. Beberapa alat berat dijaminkan atas pinjaman bank jangka panjang kepada BSI.
Nilai wajar pinjaman bank jangka panjang mendekati nilai tercatatnya. Nilai wajar dari pinjaman bank jangka panjang dinilai menggunakan diskonto arus kas berdasarkan tingkat suku bunga terakhir yang dikenakan pada masing-masing pinjaman yang didapatkan Grup dan diklasifikasikan sebagai tingkat 2 dalam hirarki nilai wajar.</t>
  </si>
  <si>
    <t>Pada tanggal 31 Desember 2024 dan 2023, Grup telah memenuhi batasan-batasan secara triwulanan, tengah tahunan, dan tahunan yang diwajibkan dalam perjanjian pinjaman tersebut, yaitu rasio gearing dan rasio utang terhadap ekuitas. Selama tahun 2024, Grup melakukan pembayaran atas pinjaman bank tersebut sebesar Rp 5.529,2 miliar (2023: Rp 3.650,0 miliar). Fasilitas-fasilitas ini digunakan untuk membiayai modal kerja, belanja modal dan keperluan pendanaan umum lainnya. Beberapa alat berat dijaminkan atas pinjaman bank jangka panjang kepada BSI. Nilai wajar pinjaman bank jangka panjang mendekati nilai tercatatnya. Nilai wajar dari pinjaman bank jangka panjang dinilai menggunakan diskonto arus kas berdasarkan tingkat suku bunga terakhir yang dikenakan pada masing-masing pinjaman yang didapatkan Grup dan diklasifikasikan sebagai tingkat 2 dalam hirarki nilai wajar. Lihat Catatan 31 untuk pengungkapan tambahan yang diharuskan oleh PSAK 107.</t>
  </si>
  <si>
    <t>Pada tanggal 31 Maret 2025, Grup telah memenuhi batasan-batasan secara triwulanan, tengah tahunan, dan tahunan yang diwajibkan dalam perjanjian pinjaman tersebut, yaitu rasio gearing dan rasio utang terhadap ekuitas. 
Selama tahun 2025, Grup melakukan pembayaran atas pinjaman bank tersebut sebesar
Rp  1.238,8  miliar  (31 Maret 2024: Rp 3,0 miliar).
Fasilitas-fasilitas ini digunakan untuk membiayai modal kerja, belanja modal dan keperluan pendanaan umum lainnya. Beberapa alat berat dijaminkan atas pinjaman bank jangka panjang kepada BSI.
Nilai wajar pinjaman bank jangka panjang mendekati nilai tercatatnya. Nilai wajar dari pinjaman bank jangka panjang dinilai menggunakan diskonto arus kas berdasarkan tingkat suku bunga terakhir yang dikenakan pada masing-masing pinjaman yang didapatkan Grup dan diklasifikasikan sebagai tingkat 2 dalam hirarki nilai wajar.
Lihat Catatan 31 untuk pengungkapan tambahan yang diharuskan oleh PSAK 107.</t>
  </si>
  <si>
    <t>Bank Central Asia Tbk</t>
  </si>
  <si>
    <t>0</t>
  </si>
  <si>
    <t>600000000000</t>
  </si>
  <si>
    <t>1900000000000</t>
  </si>
  <si>
    <t>7480000000000</t>
  </si>
  <si>
    <t>8250000000000</t>
  </si>
  <si>
    <t>9450000000000</t>
  </si>
  <si>
    <t>7218750000000</t>
  </si>
  <si>
    <t>Bank Central Asia Tbk - IDR - Jatuh tempo utang bank jangka panjang</t>
  </si>
  <si>
    <t>Pada saat jatuh tempo/On the maturity date</t>
  </si>
  <si>
    <t>Satu bulan dari setiap pengambilan/One months after each withdrawal</t>
  </si>
  <si>
    <t>Hingga jatuh tempo dan  
Angsuran tengah tahunan/Until maturity and Semi-annual installments</t>
  </si>
  <si>
    <t>Angsuran tengah tahunan/Until maturity and Semi-annual installments</t>
  </si>
  <si>
    <t>Hingga jatuh tempo dan Angsuran tengah tahunan/Until maturity and Semi-annual installments</t>
  </si>
  <si>
    <t>Bank Central Asia Tbk - IDR - Bunga utang bank jangka panjang</t>
  </si>
  <si>
    <t>JIBOR + marjin/margin</t>
  </si>
  <si>
    <t>Bank Central Asia Tbk - IDR - Jenis bunga utang bank jangka panjang</t>
  </si>
  <si>
    <t>Variable</t>
  </si>
  <si>
    <t>Bank Central Asia Tbk - AUD - Jatuh tempo utang bank jangka panjang</t>
  </si>
  <si>
    <t>Bank Central Asia Tbk - AUD - Bunga utang bank jangka panjang</t>
  </si>
  <si>
    <t>Bank Central Asia Tbk - AUD - Jenis bunga utang bank jangka panjang</t>
  </si>
  <si>
    <t>Bank Central Asia Tbk - CAD - Jatuh tempo utang bank jangka panjang</t>
  </si>
  <si>
    <t>Bank Central Asia Tbk - CAD - Bunga utang bank jangka panjang</t>
  </si>
  <si>
    <t>Bank Central Asia Tbk - CAD - Jenis bunga utang bank jangka panjang</t>
  </si>
  <si>
    <t>Bank Central Asia Tbk - CNY - Jatuh tempo utang bank jangka panjang</t>
  </si>
  <si>
    <t>Bank Central Asia Tbk - CNY - Bunga utang bank jangka panjang</t>
  </si>
  <si>
    <t>Bank Central Asia Tbk - CNY - Jenis bunga utang bank jangka panjang</t>
  </si>
  <si>
    <t>Bank Central Asia Tbk - EUR - Jatuh tempo utang bank jangka panjang</t>
  </si>
  <si>
    <t>Bank Central Asia Tbk - EUR - Bunga utang bank jangka panjang</t>
  </si>
  <si>
    <t>Bank Central Asia Tbk - EUR - Jenis bunga utang bank jangka panjang</t>
  </si>
  <si>
    <t>Bank Central Asia Tbk - HKD - Jatuh tempo utang bank jangka panjang</t>
  </si>
  <si>
    <t>Bank Central Asia Tbk - HKD - Bunga utang bank jangka panjang</t>
  </si>
  <si>
    <t>Bank Central Asia Tbk - HKD - Jenis bunga utang bank jangka panjang</t>
  </si>
  <si>
    <t>Bank Central Asia Tbk - GBP - Jatuh tempo utang bank jangka panjang</t>
  </si>
  <si>
    <t>Bank Central Asia Tbk - GBP - Bunga utang bank jangka panjang</t>
  </si>
  <si>
    <t>Bank Central Asia Tbk - GBP - Jenis bunga utang bank jangka panjang</t>
  </si>
  <si>
    <t>Bank Central Asia Tbk - JPY - Jatuh tempo utang bank jangka panjang</t>
  </si>
  <si>
    <t>Bank Central Asia Tbk - JPY - Bunga utang bank jangka panjang</t>
  </si>
  <si>
    <t>Bank Central Asia Tbk - JPY - Jenis bunga utang bank jangka panjang</t>
  </si>
  <si>
    <t>Bank Central Asia Tbk - SGD - Jatuh tempo utang bank jangka panjang</t>
  </si>
  <si>
    <t>Bank Central Asia Tbk - SGD - Bunga utang bank jangka panjang</t>
  </si>
  <si>
    <t>Bank Central Asia Tbk - SGD - Jenis bunga utang bank jangka panjang</t>
  </si>
  <si>
    <t>Bank Central Asia Tbk - THB - Jatuh tempo utang bank jangka panjang</t>
  </si>
  <si>
    <t>Bank Central Asia Tbk - THB - Bunga utang bank jangka panjang</t>
  </si>
  <si>
    <t>Bank Central Asia Tbk - THB - Jenis bunga utang bank jangka panjang</t>
  </si>
  <si>
    <t>Bank Central Asia Tbk - USD - Jatuh tempo utang bank jangka panjang</t>
  </si>
  <si>
    <t>Bank Central Asia Tbk - USD - Bunga utang bank jangka panjang</t>
  </si>
  <si>
    <t>Bank Central Asia Tbk - USD - Jenis bunga utang bank jangka panjang</t>
  </si>
  <si>
    <t>Bank Central Asia Tbk - Mata uang lainnya - Jatuh tempo utang bank jangka panjang</t>
  </si>
  <si>
    <t>Bank Central Asia Tbk - Mata uang lainnya - Bunga utang bank jangka panjang</t>
  </si>
  <si>
    <t>Bank Central Asia Tbk - Mata uang lainnya - Jenis bunga utang bank jangka panjang</t>
  </si>
  <si>
    <t>Bank Rakyat Indonesia (Persero) Tbk</t>
  </si>
  <si>
    <t>400000000000</t>
  </si>
  <si>
    <t>Bank Rakyat Indonesia (Persero) Tbk - IDR - Jatuh tempo utang bank jangka panjang</t>
  </si>
  <si>
    <t>Tiga bulan dari setiap pengambilan/Three months after each withdrawal</t>
  </si>
  <si>
    <t>Bank Rakyat Indonesia (Persero) Tbk - IDR - Bunga utang bank jangka panjang</t>
  </si>
  <si>
    <t>Bank Rakyat Indonesia (Persero) Tbk - IDR - Jenis bunga utang bank jangka panjang</t>
  </si>
  <si>
    <t>Bank Rakyat Indonesia (Persero) Tbk - AUD - Jatuh tempo utang bank jangka panjang</t>
  </si>
  <si>
    <t>Bank Rakyat Indonesia (Persero) Tbk - AUD - Bunga utang bank jangka panjang</t>
  </si>
  <si>
    <t>Bank Rakyat Indonesia (Persero) Tbk - AUD - Jenis bunga utang bank jangka panjang</t>
  </si>
  <si>
    <t>Bank Rakyat Indonesia (Persero) Tbk - CAD - Jatuh tempo utang bank jangka panjang</t>
  </si>
  <si>
    <t>Bank Rakyat Indonesia (Persero) Tbk - CAD - Bunga utang bank jangka panjang</t>
  </si>
  <si>
    <t>Bank Rakyat Indonesia (Persero) Tbk - CAD - Jenis bunga utang bank jangka panjang</t>
  </si>
  <si>
    <t>Bank Rakyat Indonesia (Persero) Tbk - CNY - Jatuh tempo utang bank jangka panjang</t>
  </si>
  <si>
    <t>Bank Rakyat Indonesia (Persero) Tbk - CNY - Bunga utang bank jangka panjang</t>
  </si>
  <si>
    <t>Bank Rakyat Indonesia (Persero) Tbk - CNY - Jenis bunga utang bank jangka panjang</t>
  </si>
  <si>
    <t>Bank Rakyat Indonesia (Persero) Tbk - EUR - Jatuh tempo utang bank jangka panjang</t>
  </si>
  <si>
    <t>Bank Rakyat Indonesia (Persero) Tbk - EUR - Bunga utang bank jangka panjang</t>
  </si>
  <si>
    <t>Bank Rakyat Indonesia (Persero) Tbk - EUR - Jenis bunga utang bank jangka panjang</t>
  </si>
  <si>
    <t>Bank Rakyat Indonesia (Persero) Tbk - HKD - Jatuh tempo utang bank jangka panjang</t>
  </si>
  <si>
    <t>Bank Rakyat Indonesia (Persero) Tbk - HKD - Bunga utang bank jangka panjang</t>
  </si>
  <si>
    <t>Bank Rakyat Indonesia (Persero) Tbk - HKD - Jenis bunga utang bank jangka panjang</t>
  </si>
  <si>
    <t>Bank Rakyat Indonesia (Persero) Tbk - GBP - Jatuh tempo utang bank jangka panjang</t>
  </si>
  <si>
    <t>Bank Rakyat Indonesia (Persero) Tbk - GBP - Bunga utang bank jangka panjang</t>
  </si>
  <si>
    <t>Bank Rakyat Indonesia (Persero) Tbk - GBP - Jenis bunga utang bank jangka panjang</t>
  </si>
  <si>
    <t>Bank Rakyat Indonesia (Persero) Tbk - JPY - Jatuh tempo utang bank jangka panjang</t>
  </si>
  <si>
    <t>Bank Rakyat Indonesia (Persero) Tbk - JPY - Bunga utang bank jangka panjang</t>
  </si>
  <si>
    <t>Bank Rakyat Indonesia (Persero) Tbk - JPY - Jenis bunga utang bank jangka panjang</t>
  </si>
  <si>
    <t>Bank Rakyat Indonesia (Persero) Tbk - SGD - Jatuh tempo utang bank jangka panjang</t>
  </si>
  <si>
    <t>Bank Rakyat Indonesia (Persero) Tbk - SGD - Bunga utang bank jangka panjang</t>
  </si>
  <si>
    <t>Bank Rakyat Indonesia (Persero) Tbk - SGD - Jenis bunga utang bank jangka panjang</t>
  </si>
  <si>
    <t>Bank Rakyat Indonesia (Persero) Tbk - THB - Jatuh tempo utang bank jangka panjang</t>
  </si>
  <si>
    <t>Bank Rakyat Indonesia (Persero) Tbk - THB - Bunga utang bank jangka panjang</t>
  </si>
  <si>
    <t>Bank Rakyat Indonesia (Persero) Tbk - THB - Jenis bunga utang bank jangka panjang</t>
  </si>
  <si>
    <t>120000000</t>
  </si>
  <si>
    <t>Bank Rakyat Indonesia (Persero) Tbk - USD - Jatuh tempo utang bank jangka panjang</t>
  </si>
  <si>
    <t>Hingga jatuh tempo/Until maturity</t>
  </si>
  <si>
    <t>Bank Rakyat Indonesia (Persero) Tbk - USD - Bunga utang bank jangka panjang</t>
  </si>
  <si>
    <t>Term SOFR + marjin/margin</t>
  </si>
  <si>
    <t>Term SOFR +
marjin/margin</t>
  </si>
  <si>
    <t>Bank Rakyat Indonesia (Persero) Tbk - USD - Jenis bunga utang bank jangka panjang</t>
  </si>
  <si>
    <t>Bank Rakyat Indonesia (Persero) Tbk - Mata uang lainnya - Jatuh tempo utang bank jangka panjang</t>
  </si>
  <si>
    <t>Bank Rakyat Indonesia (Persero) Tbk - Mata uang lainnya - Bunga utang bank jangka panjang</t>
  </si>
  <si>
    <t>Bank Rakyat Indonesia (Persero) Tbk - Mata uang lainnya - Jenis bunga utang bank jangka panjang</t>
  </si>
  <si>
    <t>Bank Mandiri (Persero) Tbk</t>
  </si>
  <si>
    <t>650000000000</t>
  </si>
  <si>
    <t>1100676000000</t>
  </si>
  <si>
    <t>996801000000</t>
  </si>
  <si>
    <t>1332324000000</t>
  </si>
  <si>
    <t>Bank Mandiri (Persero) Tbk - IDR - Jatuh tempo utang bank jangka panjang</t>
  </si>
  <si>
    <t>Bank Mandiri (Persero) Tbk - IDR - Bunga utang bank jangka panjang</t>
  </si>
  <si>
    <t>Bank Mandiri (Persero) Tbk - IDR - Jenis bunga utang bank jangka panjang</t>
  </si>
  <si>
    <t>Bank Mandiri (Persero) Tbk - AUD - Jatuh tempo utang bank jangka panjang</t>
  </si>
  <si>
    <t>Bank Mandiri (Persero) Tbk - AUD - Bunga utang bank jangka panjang</t>
  </si>
  <si>
    <t>Bank Mandiri (Persero) Tbk - AUD - Jenis bunga utang bank jangka panjang</t>
  </si>
  <si>
    <t>Bank Mandiri (Persero) Tbk - CAD - Jatuh tempo utang bank jangka panjang</t>
  </si>
  <si>
    <t>Bank Mandiri (Persero) Tbk - CAD - Bunga utang bank jangka panjang</t>
  </si>
  <si>
    <t>Bank Mandiri (Persero) Tbk - CAD - Jenis bunga utang bank jangka panjang</t>
  </si>
  <si>
    <t>Bank Mandiri (Persero) Tbk - CNY - Jatuh tempo utang bank jangka panjang</t>
  </si>
  <si>
    <t>Bank Mandiri (Persero) Tbk - CNY - Bunga utang bank jangka panjang</t>
  </si>
  <si>
    <t>Bank Mandiri (Persero) Tbk - CNY - Jenis bunga utang bank jangka panjang</t>
  </si>
  <si>
    <t>Bank Mandiri (Persero) Tbk - EUR - Jatuh tempo utang bank jangka panjang</t>
  </si>
  <si>
    <t>Bank Mandiri (Persero) Tbk - EUR - Bunga utang bank jangka panjang</t>
  </si>
  <si>
    <t>Bank Mandiri (Persero) Tbk - EUR - Jenis bunga utang bank jangka panjang</t>
  </si>
  <si>
    <t>Bank Mandiri (Persero) Tbk - HKD - Jatuh tempo utang bank jangka panjang</t>
  </si>
  <si>
    <t>Bank Mandiri (Persero) Tbk - HKD - Bunga utang bank jangka panjang</t>
  </si>
  <si>
    <t>Bank Mandiri (Persero) Tbk - HKD - Jenis bunga utang bank jangka panjang</t>
  </si>
  <si>
    <t>Bank Mandiri (Persero) Tbk - GBP - Jatuh tempo utang bank jangka panjang</t>
  </si>
  <si>
    <t>Bank Mandiri (Persero) Tbk - GBP - Bunga utang bank jangka panjang</t>
  </si>
  <si>
    <t>Bank Mandiri (Persero) Tbk - GBP - Jenis bunga utang bank jangka panjang</t>
  </si>
  <si>
    <t>Bank Mandiri (Persero) Tbk - JPY - Jatuh tempo utang bank jangka panjang</t>
  </si>
  <si>
    <t>Bank Mandiri (Persero) Tbk - JPY - Bunga utang bank jangka panjang</t>
  </si>
  <si>
    <t>Bank Mandiri (Persero) Tbk - JPY - Jenis bunga utang bank jangka panjang</t>
  </si>
  <si>
    <t>Bank Mandiri (Persero) Tbk - SGD - Jatuh tempo utang bank jangka panjang</t>
  </si>
  <si>
    <t>Bank Mandiri (Persero) Tbk - SGD - Bunga utang bank jangka panjang</t>
  </si>
  <si>
    <t>Bank Mandiri (Persero) Tbk - SGD - Jenis bunga utang bank jangka panjang</t>
  </si>
  <si>
    <t>Bank Mandiri (Persero) Tbk - THB - Jatuh tempo utang bank jangka panjang</t>
  </si>
  <si>
    <t>Bank Mandiri (Persero) Tbk - THB - Bunga utang bank jangka panjang</t>
  </si>
  <si>
    <t>Bank Mandiri (Persero) Tbk - THB - Jenis bunga utang bank jangka panjang</t>
  </si>
  <si>
    <t>Bank Mandiri (Persero) Tbk - USD - Jatuh tempo utang bank jangka panjang</t>
  </si>
  <si>
    <t>Bank Mandiri (Persero) Tbk - USD - Bunga utang bank jangka panjang</t>
  </si>
  <si>
    <t>Bank Mandiri (Persero) Tbk - USD - Jenis bunga utang bank jangka panjang</t>
  </si>
  <si>
    <t>Bank Mandiri (Persero) Tbk - Mata uang lainnya - Jatuh tempo utang bank jangka panjang</t>
  </si>
  <si>
    <t>Bank Mandiri (Persero) Tbk - Mata uang lainnya - Bunga utang bank jangka panjang</t>
  </si>
  <si>
    <t>Bank Mandiri (Persero) Tbk - Mata uang lainnya - Jenis bunga utang bank jangka panjang</t>
  </si>
  <si>
    <t>Bank Syariah Indonesia Tbk</t>
  </si>
  <si>
    <t>89500000000</t>
  </si>
  <si>
    <t>216023000000</t>
  </si>
  <si>
    <t>226450000000</t>
  </si>
  <si>
    <t>221328000000</t>
  </si>
  <si>
    <t>210535000000</t>
  </si>
  <si>
    <t>Bank Syariah Indonesia Tbk - IDR - Jatuh tempo utang bank jangka panjang</t>
  </si>
  <si>
    <t>Angsuran bulanan/Monthly installments</t>
  </si>
  <si>
    <t>Angsuran bulanan/ Monthly installments</t>
  </si>
  <si>
    <t>Bank Syariah Indonesia Tbk - IDR - Bunga utang bank jangka panjang</t>
  </si>
  <si>
    <t>Cost of fund + marjin/margin</t>
  </si>
  <si>
    <t>Bank Syariah Indonesia Tbk - IDR - Jenis bunga utang bank jangka panjang</t>
  </si>
  <si>
    <t>Bank Syariah Indonesia Tbk - AUD - Jatuh tempo utang bank jangka panjang</t>
  </si>
  <si>
    <t>Bank Syariah Indonesia Tbk - AUD - Bunga utang bank jangka panjang</t>
  </si>
  <si>
    <t>Bank Syariah Indonesia Tbk - AUD - Jenis bunga utang bank jangka panjang</t>
  </si>
  <si>
    <t>Bank Syariah Indonesia Tbk - CAD - Jatuh tempo utang bank jangka panjang</t>
  </si>
  <si>
    <t>Bank Syariah Indonesia Tbk - CAD - Bunga utang bank jangka panjang</t>
  </si>
  <si>
    <t>Bank Syariah Indonesia Tbk - CAD - Jenis bunga utang bank jangka panjang</t>
  </si>
  <si>
    <t>Bank Syariah Indonesia Tbk - CNY - Jatuh tempo utang bank jangka panjang</t>
  </si>
  <si>
    <t>Bank Syariah Indonesia Tbk - CNY - Bunga utang bank jangka panjang</t>
  </si>
  <si>
    <t>Bank Syariah Indonesia Tbk - CNY - Jenis bunga utang bank jangka panjang</t>
  </si>
  <si>
    <t>Bank Syariah Indonesia Tbk - EUR - Jatuh tempo utang bank jangka panjang</t>
  </si>
  <si>
    <t>Bank Syariah Indonesia Tbk - EUR - Bunga utang bank jangka panjang</t>
  </si>
  <si>
    <t>Bank Syariah Indonesia Tbk - EUR - Jenis bunga utang bank jangka panjang</t>
  </si>
  <si>
    <t>Bank Syariah Indonesia Tbk - HKD - Jatuh tempo utang bank jangka panjang</t>
  </si>
  <si>
    <t>Bank Syariah Indonesia Tbk - HKD - Bunga utang bank jangka panjang</t>
  </si>
  <si>
    <t>Bank Syariah Indonesia Tbk - HKD - Jenis bunga utang bank jangka panjang</t>
  </si>
  <si>
    <t>Bank Syariah Indonesia Tbk - GBP - Jatuh tempo utang bank jangka panjang</t>
  </si>
  <si>
    <t>Bank Syariah Indonesia Tbk - GBP - Bunga utang bank jangka panjang</t>
  </si>
  <si>
    <t>Bank Syariah Indonesia Tbk - GBP - Jenis bunga utang bank jangka panjang</t>
  </si>
  <si>
    <t>Bank Syariah Indonesia Tbk - JPY - Jatuh tempo utang bank jangka panjang</t>
  </si>
  <si>
    <t>Bank Syariah Indonesia Tbk - JPY - Bunga utang bank jangka panjang</t>
  </si>
  <si>
    <t>Bank Syariah Indonesia Tbk - JPY - Jenis bunga utang bank jangka panjang</t>
  </si>
  <si>
    <t>Bank Syariah Indonesia Tbk - SGD - Jatuh tempo utang bank jangka panjang</t>
  </si>
  <si>
    <t>Bank Syariah Indonesia Tbk - SGD - Bunga utang bank jangka panjang</t>
  </si>
  <si>
    <t>Bank Syariah Indonesia Tbk - SGD - Jenis bunga utang bank jangka panjang</t>
  </si>
  <si>
    <t>Bank Syariah Indonesia Tbk - THB - Jatuh tempo utang bank jangka panjang</t>
  </si>
  <si>
    <t>Bank Syariah Indonesia Tbk - THB - Bunga utang bank jangka panjang</t>
  </si>
  <si>
    <t>Bank Syariah Indonesia Tbk - THB - Jenis bunga utang bank jangka panjang</t>
  </si>
  <si>
    <t>Bank Syariah Indonesia Tbk - USD - Jatuh tempo utang bank jangka panjang</t>
  </si>
  <si>
    <t>Bank Syariah Indonesia Tbk - USD - Bunga utang bank jangka panjang</t>
  </si>
  <si>
    <t>Bank Syariah Indonesia Tbk - USD - Jenis bunga utang bank jangka panjang</t>
  </si>
  <si>
    <t>Bank Syariah Indonesia Tbk - Mata uang lainnya - Jatuh tempo utang bank jangka panjang</t>
  </si>
  <si>
    <t>Bank Syariah Indonesia Tbk - Mata uang lainnya - Bunga utang bank jangka panjang</t>
  </si>
  <si>
    <t>Bank Syariah Indonesia Tbk - Mata uang lainnya - Jenis bunga utang bank jangka panjang</t>
  </si>
  <si>
    <t>Bank Negara Indonesia (Persero) Tbk</t>
  </si>
  <si>
    <t>150000000000</t>
  </si>
  <si>
    <t>500000000000</t>
  </si>
  <si>
    <t>300000000000</t>
  </si>
  <si>
    <t>1109298000000</t>
  </si>
  <si>
    <t>Bank Negara Indonesia (Persero) Tbk - IDR - Jatuh tempo utang bank jangka panjang</t>
  </si>
  <si>
    <t>Bank Negara Indonesia (Persero) Tbk - IDR - Bunga utang bank jangka panjang</t>
  </si>
  <si>
    <t>Bank Negara Indonesia (Persero) Tbk - IDR - Jenis bunga utang bank jangka panjang</t>
  </si>
  <si>
    <t>Bank Negara Indonesia (Persero) Tbk - AUD - Jatuh tempo utang bank jangka panjang</t>
  </si>
  <si>
    <t>Bank Negara Indonesia (Persero) Tbk - AUD - Bunga utang bank jangka panjang</t>
  </si>
  <si>
    <t>Bank Negara Indonesia (Persero) Tbk - AUD - Jenis bunga utang bank jangka panjang</t>
  </si>
  <si>
    <t>Bank Negara Indonesia (Persero) Tbk - CAD - Jatuh tempo utang bank jangka panjang</t>
  </si>
  <si>
    <t>Bank Negara Indonesia (Persero) Tbk - CAD - Bunga utang bank jangka panjang</t>
  </si>
  <si>
    <t>Bank Negara Indonesia (Persero) Tbk - CAD - Jenis bunga utang bank jangka panjang</t>
  </si>
  <si>
    <t>Bank Negara Indonesia (Persero) Tbk - CNY - Jatuh tempo utang bank jangka panjang</t>
  </si>
  <si>
    <t>Bank Negara Indonesia (Persero) Tbk - CNY - Bunga utang bank jangka panjang</t>
  </si>
  <si>
    <t>Bank Negara Indonesia (Persero) Tbk - CNY - Jenis bunga utang bank jangka panjang</t>
  </si>
  <si>
    <t>Bank Negara Indonesia (Persero) Tbk - EUR - Jatuh tempo utang bank jangka panjang</t>
  </si>
  <si>
    <t>Bank Negara Indonesia (Persero) Tbk - EUR - Bunga utang bank jangka panjang</t>
  </si>
  <si>
    <t>Bank Negara Indonesia (Persero) Tbk - EUR - Jenis bunga utang bank jangka panjang</t>
  </si>
  <si>
    <t>Bank Negara Indonesia (Persero) Tbk - HKD - Jatuh tempo utang bank jangka panjang</t>
  </si>
  <si>
    <t>Bank Negara Indonesia (Persero) Tbk - HKD - Bunga utang bank jangka panjang</t>
  </si>
  <si>
    <t>Bank Negara Indonesia (Persero) Tbk - HKD - Jenis bunga utang bank jangka panjang</t>
  </si>
  <si>
    <t>Bank Negara Indonesia (Persero) Tbk - GBP - Jatuh tempo utang bank jangka panjang</t>
  </si>
  <si>
    <t>Bank Negara Indonesia (Persero) Tbk - GBP - Bunga utang bank jangka panjang</t>
  </si>
  <si>
    <t>Bank Negara Indonesia (Persero) Tbk - GBP - Jenis bunga utang bank jangka panjang</t>
  </si>
  <si>
    <t>Bank Negara Indonesia (Persero) Tbk - JPY - Jatuh tempo utang bank jangka panjang</t>
  </si>
  <si>
    <t>Bank Negara Indonesia (Persero) Tbk - JPY - Bunga utang bank jangka panjang</t>
  </si>
  <si>
    <t>Bank Negara Indonesia (Persero) Tbk - JPY - Jenis bunga utang bank jangka panjang</t>
  </si>
  <si>
    <t>Bank Negara Indonesia (Persero) Tbk - SGD - Jatuh tempo utang bank jangka panjang</t>
  </si>
  <si>
    <t>Bank Negara Indonesia (Persero) Tbk - SGD - Bunga utang bank jangka panjang</t>
  </si>
  <si>
    <t>Bank Negara Indonesia (Persero) Tbk - SGD - Jenis bunga utang bank jangka panjang</t>
  </si>
  <si>
    <t>Bank Negara Indonesia (Persero) Tbk - THB - Jatuh tempo utang bank jangka panjang</t>
  </si>
  <si>
    <t>Bank Negara Indonesia (Persero) Tbk - THB - Bunga utang bank jangka panjang</t>
  </si>
  <si>
    <t>Bank Negara Indonesia (Persero) Tbk - THB - Jenis bunga utang bank jangka panjang</t>
  </si>
  <si>
    <t>Bank Negara Indonesia (Persero) Tbk - USD - Jatuh tempo utang bank jangka panjang</t>
  </si>
  <si>
    <t>Bank Negara Indonesia (Persero) Tbk - USD - Bunga utang bank jangka panjang</t>
  </si>
  <si>
    <t>Bank Negara Indonesia (Persero) Tbk - USD - Jenis bunga utang bank jangka panjang</t>
  </si>
  <si>
    <t>Bank Negara Indonesia (Persero) Tbk - Mata uang lainnya - Jatuh tempo utang bank jangka panjang</t>
  </si>
  <si>
    <t>Bank Negara Indonesia (Persero) Tbk - Mata uang lainnya - Bunga utang bank jangka panjang</t>
  </si>
  <si>
    <t>Bank Negara Indonesia (Persero) Tbk - Mata uang lainnya - Jenis bunga utang bank jangka panjang</t>
  </si>
  <si>
    <t>Bank Jago Tbk</t>
  </si>
  <si>
    <t>Bank Jago Tbk - IDR - Jatuh tempo utang bank jangka panjang</t>
  </si>
  <si>
    <t>Bank Jago Tbk - IDR - Bunga utang bank jangka panjang</t>
  </si>
  <si>
    <t>Bank Jago Tbk - IDR - Jenis bunga utang bank jangka panjang</t>
  </si>
  <si>
    <t>Bank Jago Tbk - AUD - Jatuh tempo utang bank jangka panjang</t>
  </si>
  <si>
    <t>Bank Jago Tbk - AUD - Bunga utang bank jangka panjang</t>
  </si>
  <si>
    <t>Bank Jago Tbk - AUD - Jenis bunga utang bank jangka panjang</t>
  </si>
  <si>
    <t>Bank Jago Tbk - CAD - Jatuh tempo utang bank jangka panjang</t>
  </si>
  <si>
    <t>Bank Jago Tbk - CAD - Bunga utang bank jangka panjang</t>
  </si>
  <si>
    <t>Bank Jago Tbk - CAD - Jenis bunga utang bank jangka panjang</t>
  </si>
  <si>
    <t>Bank Jago Tbk - CNY - Jatuh tempo utang bank jangka panjang</t>
  </si>
  <si>
    <t>Bank Jago Tbk - CNY - Bunga utang bank jangka panjang</t>
  </si>
  <si>
    <t>Bank Jago Tbk - CNY - Jenis bunga utang bank jangka panjang</t>
  </si>
  <si>
    <t>Bank Jago Tbk - EUR - Jatuh tempo utang bank jangka panjang</t>
  </si>
  <si>
    <t>Bank Jago Tbk - EUR - Bunga utang bank jangka panjang</t>
  </si>
  <si>
    <t>Bank Jago Tbk - EUR - Jenis bunga utang bank jangka panjang</t>
  </si>
  <si>
    <t>Bank Jago Tbk - HKD - Jatuh tempo utang bank jangka panjang</t>
  </si>
  <si>
    <t>Bank Jago Tbk - HKD - Bunga utang bank jangka panjang</t>
  </si>
  <si>
    <t>Bank Jago Tbk - HKD - Jenis bunga utang bank jangka panjang</t>
  </si>
  <si>
    <t>Bank Jago Tbk - GBP - Jatuh tempo utang bank jangka panjang</t>
  </si>
  <si>
    <t>Bank Jago Tbk - GBP - Bunga utang bank jangka panjang</t>
  </si>
  <si>
    <t>Bank Jago Tbk - GBP - Jenis bunga utang bank jangka panjang</t>
  </si>
  <si>
    <t>Bank Jago Tbk - JPY - Jatuh tempo utang bank jangka panjang</t>
  </si>
  <si>
    <t>Bank Jago Tbk - JPY - Bunga utang bank jangka panjang</t>
  </si>
  <si>
    <t>Bank Jago Tbk - JPY - Jenis bunga utang bank jangka panjang</t>
  </si>
  <si>
    <t>Bank Jago Tbk - SGD - Jatuh tempo utang bank jangka panjang</t>
  </si>
  <si>
    <t>Bank Jago Tbk - SGD - Bunga utang bank jangka panjang</t>
  </si>
  <si>
    <t>Bank Jago Tbk - SGD - Jenis bunga utang bank jangka panjang</t>
  </si>
  <si>
    <t>Bank Jago Tbk - THB - Jatuh tempo utang bank jangka panjang</t>
  </si>
  <si>
    <t>Bank Jago Tbk - THB - Bunga utang bank jangka panjang</t>
  </si>
  <si>
    <t>Bank Jago Tbk - THB - Jenis bunga utang bank jangka panjang</t>
  </si>
  <si>
    <t>Bank Jago Tbk - USD - Jatuh tempo utang bank jangka panjang</t>
  </si>
  <si>
    <t>Bank Jago Tbk - USD - Bunga utang bank jangka panjang</t>
  </si>
  <si>
    <t>Bank Jago Tbk - USD - Jenis bunga utang bank jangka panjang</t>
  </si>
  <si>
    <t>Bank Jago Tbk - Mata uang lainnya - Jatuh tempo utang bank jangka panjang</t>
  </si>
  <si>
    <t>Bank Jago Tbk - Mata uang lainnya - Bunga utang bank jangka panjang</t>
  </si>
  <si>
    <t>Bank Jago Tbk - Mata uang lainnya - Jenis bunga utang bank jangka panjang</t>
  </si>
  <si>
    <t>Bank Permata Tbk</t>
  </si>
  <si>
    <t>50000000000</t>
  </si>
  <si>
    <t>200000000000</t>
  </si>
  <si>
    <t>Bank Permata Tbk - IDR - Jatuh tempo utang bank jangka panjang</t>
  </si>
  <si>
    <t>Bank Permata Tbk - IDR - Bunga utang bank jangka panjang</t>
  </si>
  <si>
    <t>Bank Permata Tbk - IDR - Jenis bunga utang bank jangka panjang</t>
  </si>
  <si>
    <t>Bank Permata Tbk - AUD - Jatuh tempo utang bank jangka panjang</t>
  </si>
  <si>
    <t>Bank Permata Tbk - AUD - Bunga utang bank jangka panjang</t>
  </si>
  <si>
    <t>Bank Permata Tbk - AUD - Jenis bunga utang bank jangka panjang</t>
  </si>
  <si>
    <t>Bank Permata Tbk - CAD - Jatuh tempo utang bank jangka panjang</t>
  </si>
  <si>
    <t>Bank Permata Tbk - CAD - Bunga utang bank jangka panjang</t>
  </si>
  <si>
    <t>Bank Permata Tbk - CAD - Jenis bunga utang bank jangka panjang</t>
  </si>
  <si>
    <t>Bank Permata Tbk - CNY - Jatuh tempo utang bank jangka panjang</t>
  </si>
  <si>
    <t>Bank Permata Tbk - CNY - Bunga utang bank jangka panjang</t>
  </si>
  <si>
    <t>Bank Permata Tbk - CNY - Jenis bunga utang bank jangka panjang</t>
  </si>
  <si>
    <t>Bank Permata Tbk - EUR - Jatuh tempo utang bank jangka panjang</t>
  </si>
  <si>
    <t>Bank Permata Tbk - EUR - Bunga utang bank jangka panjang</t>
  </si>
  <si>
    <t>Bank Permata Tbk - EUR - Jenis bunga utang bank jangka panjang</t>
  </si>
  <si>
    <t>Bank Permata Tbk - HKD - Jatuh tempo utang bank jangka panjang</t>
  </si>
  <si>
    <t>Bank Permata Tbk - HKD - Bunga utang bank jangka panjang</t>
  </si>
  <si>
    <t>Bank Permata Tbk - HKD - Jenis bunga utang bank jangka panjang</t>
  </si>
  <si>
    <t>Bank Permata Tbk - GBP - Jatuh tempo utang bank jangka panjang</t>
  </si>
  <si>
    <t>Bank Permata Tbk - GBP - Bunga utang bank jangka panjang</t>
  </si>
  <si>
    <t>Bank Permata Tbk - GBP - Jenis bunga utang bank jangka panjang</t>
  </si>
  <si>
    <t>Bank Permata Tbk - JPY - Jatuh tempo utang bank jangka panjang</t>
  </si>
  <si>
    <t>Bank Permata Tbk - JPY - Bunga utang bank jangka panjang</t>
  </si>
  <si>
    <t>Bank Permata Tbk - JPY - Jenis bunga utang bank jangka panjang</t>
  </si>
  <si>
    <t>Bank Permata Tbk - SGD - Jatuh tempo utang bank jangka panjang</t>
  </si>
  <si>
    <t>Bank Permata Tbk - SGD - Bunga utang bank jangka panjang</t>
  </si>
  <si>
    <t>Bank Permata Tbk - SGD - Jenis bunga utang bank jangka panjang</t>
  </si>
  <si>
    <t>Bank Permata Tbk - THB - Jatuh tempo utang bank jangka panjang</t>
  </si>
  <si>
    <t>Bank Permata Tbk - THB - Bunga utang bank jangka panjang</t>
  </si>
  <si>
    <t>Bank Permata Tbk - THB - Jenis bunga utang bank jangka panjang</t>
  </si>
  <si>
    <t>Bank Permata Tbk - USD - Jatuh tempo utang bank jangka panjang</t>
  </si>
  <si>
    <t>Bank Permata Tbk - USD - Bunga utang bank jangka panjang</t>
  </si>
  <si>
    <t>Bank Permata Tbk - USD - Jenis bunga utang bank jangka panjang</t>
  </si>
  <si>
    <t>Bank Permata Tbk - Mata uang lainnya - Jatuh tempo utang bank jangka panjang</t>
  </si>
  <si>
    <t>Bank Permata Tbk - Mata uang lainnya - Bunga utang bank jangka panjang</t>
  </si>
  <si>
    <t>Bank Permata Tbk - Mata uang lainnya - Jenis bunga utang bank jangka panjang</t>
  </si>
  <si>
    <t>Bank Mega Tbk</t>
  </si>
  <si>
    <t>Bank Mega Tbk - IDR - Jatuh tempo utang bank jangka panjang</t>
  </si>
  <si>
    <t>Bank Mega Tbk - IDR - Bunga utang bank jangka panjang</t>
  </si>
  <si>
    <t>Bank Mega Tbk - IDR - Jenis bunga utang bank jangka panjang</t>
  </si>
  <si>
    <t>Bank Mega Tbk - AUD - Jatuh tempo utang bank jangka panjang</t>
  </si>
  <si>
    <t>Bank Mega Tbk - AUD - Bunga utang bank jangka panjang</t>
  </si>
  <si>
    <t>Bank Mega Tbk - AUD - Jenis bunga utang bank jangka panjang</t>
  </si>
  <si>
    <t>Bank Mega Tbk - CAD - Jatuh tempo utang bank jangka panjang</t>
  </si>
  <si>
    <t>Bank Mega Tbk - CAD - Bunga utang bank jangka panjang</t>
  </si>
  <si>
    <t>Bank Mega Tbk - CAD - Jenis bunga utang bank jangka panjang</t>
  </si>
  <si>
    <t>Bank Mega Tbk - CNY - Jatuh tempo utang bank jangka panjang</t>
  </si>
  <si>
    <t>Bank Mega Tbk - CNY - Bunga utang bank jangka panjang</t>
  </si>
  <si>
    <t>Bank Mega Tbk - CNY - Jenis bunga utang bank jangka panjang</t>
  </si>
  <si>
    <t>Bank Mega Tbk - EUR - Jatuh tempo utang bank jangka panjang</t>
  </si>
  <si>
    <t>Bank Mega Tbk - EUR - Bunga utang bank jangka panjang</t>
  </si>
  <si>
    <t>Bank Mega Tbk - EUR - Jenis bunga utang bank jangka panjang</t>
  </si>
  <si>
    <t>Bank Mega Tbk - HKD - Jatuh tempo utang bank jangka panjang</t>
  </si>
  <si>
    <t>Bank Mega Tbk - HKD - Bunga utang bank jangka panjang</t>
  </si>
  <si>
    <t>Bank Mega Tbk - HKD - Jenis bunga utang bank jangka panjang</t>
  </si>
  <si>
    <t>Bank Mega Tbk - GBP - Jatuh tempo utang bank jangka panjang</t>
  </si>
  <si>
    <t>Bank Mega Tbk - GBP - Bunga utang bank jangka panjang</t>
  </si>
  <si>
    <t>Bank Mega Tbk - GBP - Jenis bunga utang bank jangka panjang</t>
  </si>
  <si>
    <t>Bank Mega Tbk - JPY - Jatuh tempo utang bank jangka panjang</t>
  </si>
  <si>
    <t>Bank Mega Tbk - JPY - Bunga utang bank jangka panjang</t>
  </si>
  <si>
    <t>Bank Mega Tbk - JPY - Jenis bunga utang bank jangka panjang</t>
  </si>
  <si>
    <t>Bank Mega Tbk - SGD - Jatuh tempo utang bank jangka panjang</t>
  </si>
  <si>
    <t>Bank Mega Tbk - SGD - Bunga utang bank jangka panjang</t>
  </si>
  <si>
    <t>Bank Mega Tbk - SGD - Jenis bunga utang bank jangka panjang</t>
  </si>
  <si>
    <t>Bank Mega Tbk - THB - Jatuh tempo utang bank jangka panjang</t>
  </si>
  <si>
    <t>Bank Mega Tbk - THB - Bunga utang bank jangka panjang</t>
  </si>
  <si>
    <t>Bank Mega Tbk - THB - Jenis bunga utang bank jangka panjang</t>
  </si>
  <si>
    <t>Bank Mega Tbk - USD - Jatuh tempo utang bank jangka panjang</t>
  </si>
  <si>
    <t>Bank Mega Tbk - USD - Bunga utang bank jangka panjang</t>
  </si>
  <si>
    <t>Bank Mega Tbk - USD - Jenis bunga utang bank jangka panjang</t>
  </si>
  <si>
    <t>Bank Mega Tbk - Mata uang lainnya - Jatuh tempo utang bank jangka panjang</t>
  </si>
  <si>
    <t>Bank Mega Tbk - Mata uang lainnya - Bunga utang bank jangka panjang</t>
  </si>
  <si>
    <t>Bank Mega Tbk - Mata uang lainnya - Jenis bunga utang bank jangka panjang</t>
  </si>
  <si>
    <t>Bank Mayapada Internasional Tbk</t>
  </si>
  <si>
    <t>Bank Mayapada Internasional Tbk - IDR - Jatuh tempo utang bank jangka panjang</t>
  </si>
  <si>
    <t>Bank Mayapada Internasional Tbk - IDR - Bunga utang bank jangka panjang</t>
  </si>
  <si>
    <t>Bank Mayapada Internasional Tbk - IDR - Jenis bunga utang bank jangka panjang</t>
  </si>
  <si>
    <t>Bank Mayapada Internasional Tbk - AUD - Jatuh tempo utang bank jangka panjang</t>
  </si>
  <si>
    <t>Bank Mayapada Internasional Tbk - AUD - Bunga utang bank jangka panjang</t>
  </si>
  <si>
    <t>Bank Mayapada Internasional Tbk - AUD - Jenis bunga utang bank jangka panjang</t>
  </si>
  <si>
    <t>Bank Mayapada Internasional Tbk - CAD - Jatuh tempo utang bank jangka panjang</t>
  </si>
  <si>
    <t>Bank Mayapada Internasional Tbk - CAD - Bunga utang bank jangka panjang</t>
  </si>
  <si>
    <t>Bank Mayapada Internasional Tbk - CAD - Jenis bunga utang bank jangka panjang</t>
  </si>
  <si>
    <t>Bank Mayapada Internasional Tbk - CNY - Jatuh tempo utang bank jangka panjang</t>
  </si>
  <si>
    <t>Bank Mayapada Internasional Tbk - CNY - Bunga utang bank jangka panjang</t>
  </si>
  <si>
    <t>Bank Mayapada Internasional Tbk - CNY - Jenis bunga utang bank jangka panjang</t>
  </si>
  <si>
    <t>Bank Mayapada Internasional Tbk - EUR - Jatuh tempo utang bank jangka panjang</t>
  </si>
  <si>
    <t>Bank Mayapada Internasional Tbk - EUR - Bunga utang bank jangka panjang</t>
  </si>
  <si>
    <t>Bank Mayapada Internasional Tbk - EUR - Jenis bunga utang bank jangka panjang</t>
  </si>
  <si>
    <t>Bank Mayapada Internasional Tbk - HKD - Jatuh tempo utang bank jangka panjang</t>
  </si>
  <si>
    <t>Bank Mayapada Internasional Tbk - HKD - Bunga utang bank jangka panjang</t>
  </si>
  <si>
    <t>Bank Mayapada Internasional Tbk - HKD - Jenis bunga utang bank jangka panjang</t>
  </si>
  <si>
    <t>Bank Mayapada Internasional Tbk - GBP - Jatuh tempo utang bank jangka panjang</t>
  </si>
  <si>
    <t>Bank Mayapada Internasional Tbk - GBP - Bunga utang bank jangka panjang</t>
  </si>
  <si>
    <t>Bank Mayapada Internasional Tbk - GBP - Jenis bunga utang bank jangka panjang</t>
  </si>
  <si>
    <t>Bank Mayapada Internasional Tbk - JPY - Jatuh tempo utang bank jangka panjang</t>
  </si>
  <si>
    <t>Bank Mayapada Internasional Tbk - JPY - Bunga utang bank jangka panjang</t>
  </si>
  <si>
    <t>Bank Mayapada Internasional Tbk - JPY - Jenis bunga utang bank jangka panjang</t>
  </si>
  <si>
    <t>Bank Mayapada Internasional Tbk - SGD - Jatuh tempo utang bank jangka panjang</t>
  </si>
  <si>
    <t>Bank Mayapada Internasional Tbk - SGD - Bunga utang bank jangka panjang</t>
  </si>
  <si>
    <t>Bank Mayapada Internasional Tbk - SGD - Jenis bunga utang bank jangka panjang</t>
  </si>
  <si>
    <t>Bank Mayapada Internasional Tbk - THB - Jatuh tempo utang bank jangka panjang</t>
  </si>
  <si>
    <t>Bank Mayapada Internasional Tbk - THB - Bunga utang bank jangka panjang</t>
  </si>
  <si>
    <t>Bank Mayapada Internasional Tbk - THB - Jenis bunga utang bank jangka panjang</t>
  </si>
  <si>
    <t>Bank Mayapada Internasional Tbk - USD - Jatuh tempo utang bank jangka panjang</t>
  </si>
  <si>
    <t>Bank Mayapada Internasional Tbk - USD - Bunga utang bank jangka panjang</t>
  </si>
  <si>
    <t>Bank Mayapada Internasional Tbk - USD - Jenis bunga utang bank jangka panjang</t>
  </si>
  <si>
    <t>Bank Mayapada Internasional Tbk - Mata uang lainnya - Jatuh tempo utang bank jangka panjang</t>
  </si>
  <si>
    <t>Bank Mayapada Internasional Tbk - Mata uang lainnya - Bunga utang bank jangka panjang</t>
  </si>
  <si>
    <t>Bank Mayapada Internasional Tbk - Mata uang lainnya - Jenis bunga utang bank jangka panjang</t>
  </si>
  <si>
    <t>Bank Danamon Indonesia Tbk</t>
  </si>
  <si>
    <t>Bank Danamon Indonesia Tbk - IDR - Jatuh tempo utang bank jangka panjang</t>
  </si>
  <si>
    <t>Bank Danamon Indonesia Tbk - IDR - Bunga utang bank jangka panjang</t>
  </si>
  <si>
    <t>Bank Danamon Indonesia Tbk - IDR - Jenis bunga utang bank jangka panjang</t>
  </si>
  <si>
    <t>Bank Danamon Indonesia Tbk - AUD - Jatuh tempo utang bank jangka panjang</t>
  </si>
  <si>
    <t>Bank Danamon Indonesia Tbk - AUD - Bunga utang bank jangka panjang</t>
  </si>
  <si>
    <t>Bank Danamon Indonesia Tbk - AUD - Jenis bunga utang bank jangka panjang</t>
  </si>
  <si>
    <t>Bank Danamon Indonesia Tbk - CAD - Jatuh tempo utang bank jangka panjang</t>
  </si>
  <si>
    <t>Bank Danamon Indonesia Tbk - CAD - Bunga utang bank jangka panjang</t>
  </si>
  <si>
    <t>Bank Danamon Indonesia Tbk - CAD - Jenis bunga utang bank jangka panjang</t>
  </si>
  <si>
    <t>Bank Danamon Indonesia Tbk - CNY - Jatuh tempo utang bank jangka panjang</t>
  </si>
  <si>
    <t>Bank Danamon Indonesia Tbk - CNY - Bunga utang bank jangka panjang</t>
  </si>
  <si>
    <t>Bank Danamon Indonesia Tbk - CNY - Jenis bunga utang bank jangka panjang</t>
  </si>
  <si>
    <t>Bank Danamon Indonesia Tbk - EUR - Jatuh tempo utang bank jangka panjang</t>
  </si>
  <si>
    <t>Bank Danamon Indonesia Tbk - EUR - Bunga utang bank jangka panjang</t>
  </si>
  <si>
    <t>Bank Danamon Indonesia Tbk - EUR - Jenis bunga utang bank jangka panjang</t>
  </si>
  <si>
    <t>Bank Danamon Indonesia Tbk - HKD - Jatuh tempo utang bank jangka panjang</t>
  </si>
  <si>
    <t>Bank Danamon Indonesia Tbk - HKD - Bunga utang bank jangka panjang</t>
  </si>
  <si>
    <t>Bank Danamon Indonesia Tbk - HKD - Jenis bunga utang bank jangka panjang</t>
  </si>
  <si>
    <t>Bank Danamon Indonesia Tbk - GBP - Jatuh tempo utang bank jangka panjang</t>
  </si>
  <si>
    <t>Bank Danamon Indonesia Tbk - GBP - Bunga utang bank jangka panjang</t>
  </si>
  <si>
    <t>Bank Danamon Indonesia Tbk - GBP - Jenis bunga utang bank jangka panjang</t>
  </si>
  <si>
    <t>Bank Danamon Indonesia Tbk - JPY - Jatuh tempo utang bank jangka panjang</t>
  </si>
  <si>
    <t>Bank Danamon Indonesia Tbk - JPY - Bunga utang bank jangka panjang</t>
  </si>
  <si>
    <t>Bank Danamon Indonesia Tbk - JPY - Jenis bunga utang bank jangka panjang</t>
  </si>
  <si>
    <t>Bank Danamon Indonesia Tbk - SGD - Jatuh tempo utang bank jangka panjang</t>
  </si>
  <si>
    <t>Bank Danamon Indonesia Tbk - SGD - Bunga utang bank jangka panjang</t>
  </si>
  <si>
    <t>Bank Danamon Indonesia Tbk - SGD - Jenis bunga utang bank jangka panjang</t>
  </si>
  <si>
    <t>Bank Danamon Indonesia Tbk - THB - Jatuh tempo utang bank jangka panjang</t>
  </si>
  <si>
    <t>Bank Danamon Indonesia Tbk - THB - Bunga utang bank jangka panjang</t>
  </si>
  <si>
    <t>Bank Danamon Indonesia Tbk - THB - Jenis bunga utang bank jangka panjang</t>
  </si>
  <si>
    <t>Bank Danamon Indonesia Tbk - USD - Jatuh tempo utang bank jangka panjang</t>
  </si>
  <si>
    <t>Bank Danamon Indonesia Tbk - USD - Bunga utang bank jangka panjang</t>
  </si>
  <si>
    <t>Bank Danamon Indonesia Tbk - USD - Jenis bunga utang bank jangka panjang</t>
  </si>
  <si>
    <t>Bank Danamon Indonesia Tbk - Mata uang lainnya - Jatuh tempo utang bank jangka panjang</t>
  </si>
  <si>
    <t>Bank Danamon Indonesia Tbk - Mata uang lainnya - Bunga utang bank jangka panjang</t>
  </si>
  <si>
    <t>Bank Danamon Indonesia Tbk - Mata uang lainnya - Jenis bunga utang bank jangka panjang</t>
  </si>
  <si>
    <t>Bank BTPN Syariah Tbk</t>
  </si>
  <si>
    <t>Bank BTPN Syariah Tbk - IDR - Jatuh tempo utang bank jangka panjang</t>
  </si>
  <si>
    <t>Bank BTPN Syariah Tbk - IDR - Bunga utang bank jangka panjang</t>
  </si>
  <si>
    <t>Bank BTPN Syariah Tbk - IDR - Jenis bunga utang bank jangka panjang</t>
  </si>
  <si>
    <t>Bank BTPN Syariah Tbk - AUD - Jatuh tempo utang bank jangka panjang</t>
  </si>
  <si>
    <t>Bank BTPN Syariah Tbk - AUD - Bunga utang bank jangka panjang</t>
  </si>
  <si>
    <t>Bank BTPN Syariah Tbk - AUD - Jenis bunga utang bank jangka panjang</t>
  </si>
  <si>
    <t>Bank BTPN Syariah Tbk - CAD - Jatuh tempo utang bank jangka panjang</t>
  </si>
  <si>
    <t>Bank BTPN Syariah Tbk - CAD - Bunga utang bank jangka panjang</t>
  </si>
  <si>
    <t>Bank BTPN Syariah Tbk - CAD - Jenis bunga utang bank jangka panjang</t>
  </si>
  <si>
    <t>Bank BTPN Syariah Tbk - CNY - Jatuh tempo utang bank jangka panjang</t>
  </si>
  <si>
    <t>Bank BTPN Syariah Tbk - CNY - Bunga utang bank jangka panjang</t>
  </si>
  <si>
    <t>Bank BTPN Syariah Tbk - CNY - Jenis bunga utang bank jangka panjang</t>
  </si>
  <si>
    <t>Bank BTPN Syariah Tbk - EUR - Jatuh tempo utang bank jangka panjang</t>
  </si>
  <si>
    <t>Bank BTPN Syariah Tbk - EUR - Bunga utang bank jangka panjang</t>
  </si>
  <si>
    <t>Bank BTPN Syariah Tbk - EUR - Jenis bunga utang bank jangka panjang</t>
  </si>
  <si>
    <t>Bank BTPN Syariah Tbk - HKD - Jatuh tempo utang bank jangka panjang</t>
  </si>
  <si>
    <t>Bank BTPN Syariah Tbk - HKD - Bunga utang bank jangka panjang</t>
  </si>
  <si>
    <t>Bank BTPN Syariah Tbk - HKD - Jenis bunga utang bank jangka panjang</t>
  </si>
  <si>
    <t>Bank BTPN Syariah Tbk - GBP - Jatuh tempo utang bank jangka panjang</t>
  </si>
  <si>
    <t>Bank BTPN Syariah Tbk - GBP - Bunga utang bank jangka panjang</t>
  </si>
  <si>
    <t>Bank BTPN Syariah Tbk - GBP - Jenis bunga utang bank jangka panjang</t>
  </si>
  <si>
    <t>Bank BTPN Syariah Tbk - JPY - Jatuh tempo utang bank jangka panjang</t>
  </si>
  <si>
    <t>Bank BTPN Syariah Tbk - JPY - Bunga utang bank jangka panjang</t>
  </si>
  <si>
    <t>Bank BTPN Syariah Tbk - JPY - Jenis bunga utang bank jangka panjang</t>
  </si>
  <si>
    <t>Bank BTPN Syariah Tbk - SGD - Jatuh tempo utang bank jangka panjang</t>
  </si>
  <si>
    <t>Bank BTPN Syariah Tbk - SGD - Bunga utang bank jangka panjang</t>
  </si>
  <si>
    <t>Bank BTPN Syariah Tbk - SGD - Jenis bunga utang bank jangka panjang</t>
  </si>
  <si>
    <t>Bank BTPN Syariah Tbk - THB - Jatuh tempo utang bank jangka panjang</t>
  </si>
  <si>
    <t>Bank BTPN Syariah Tbk - THB - Bunga utang bank jangka panjang</t>
  </si>
  <si>
    <t>Bank BTPN Syariah Tbk - THB - Jenis bunga utang bank jangka panjang</t>
  </si>
  <si>
    <t>Bank BTPN Syariah Tbk - USD - Jatuh tempo utang bank jangka panjang</t>
  </si>
  <si>
    <t>Bank BTPN Syariah Tbk - USD - Bunga utang bank jangka panjang</t>
  </si>
  <si>
    <t>Bank BTPN Syariah Tbk - USD - Jenis bunga utang bank jangka panjang</t>
  </si>
  <si>
    <t>Bank BTPN Syariah Tbk - Mata uang lainnya - Jatuh tempo utang bank jangka panjang</t>
  </si>
  <si>
    <t>Bank BTPN Syariah Tbk - Mata uang lainnya - Bunga utang bank jangka panjang</t>
  </si>
  <si>
    <t>Bank BTPN Syariah Tbk - Mata uang lainnya - Jenis bunga utang bank jangka panjang</t>
  </si>
  <si>
    <t>Bank Maybank Indonesia Tbk</t>
  </si>
  <si>
    <t>Bank Maybank Indonesia Tbk - IDR - Jatuh tempo utang bank jangka panjang</t>
  </si>
  <si>
    <t>Bank Maybank Indonesia Tbk - IDR - Bunga utang bank jangka panjang</t>
  </si>
  <si>
    <t>Bank Maybank Indonesia Tbk - IDR - Jenis bunga utang bank jangka panjang</t>
  </si>
  <si>
    <t>Bank Maybank Indonesia Tbk - AUD - Jatuh tempo utang bank jangka panjang</t>
  </si>
  <si>
    <t>Bank Maybank Indonesia Tbk - AUD - Bunga utang bank jangka panjang</t>
  </si>
  <si>
    <t>Bank Maybank Indonesia Tbk - AUD - Jenis bunga utang bank jangka panjang</t>
  </si>
  <si>
    <t>Bank Maybank Indonesia Tbk - CAD - Jatuh tempo utang bank jangka panjang</t>
  </si>
  <si>
    <t>Bank Maybank Indonesia Tbk - CAD - Bunga utang bank jangka panjang</t>
  </si>
  <si>
    <t>Bank Maybank Indonesia Tbk - CAD - Jenis bunga utang bank jangka panjang</t>
  </si>
  <si>
    <t>Bank Maybank Indonesia Tbk - CNY - Jatuh tempo utang bank jangka panjang</t>
  </si>
  <si>
    <t>Bank Maybank Indonesia Tbk - CNY - Bunga utang bank jangka panjang</t>
  </si>
  <si>
    <t>Bank Maybank Indonesia Tbk - CNY - Jenis bunga utang bank jangka panjang</t>
  </si>
  <si>
    <t>Bank Maybank Indonesia Tbk - EUR - Jatuh tempo utang bank jangka panjang</t>
  </si>
  <si>
    <t>Bank Maybank Indonesia Tbk - EUR - Bunga utang bank jangka panjang</t>
  </si>
  <si>
    <t>Bank Maybank Indonesia Tbk - EUR - Jenis bunga utang bank jangka panjang</t>
  </si>
  <si>
    <t>Bank Maybank Indonesia Tbk - HKD - Jatuh tempo utang bank jangka panjang</t>
  </si>
  <si>
    <t>Bank Maybank Indonesia Tbk - HKD - Bunga utang bank jangka panjang</t>
  </si>
  <si>
    <t>Bank Maybank Indonesia Tbk - HKD - Jenis bunga utang bank jangka panjang</t>
  </si>
  <si>
    <t>Bank Maybank Indonesia Tbk - GBP - Jatuh tempo utang bank jangka panjang</t>
  </si>
  <si>
    <t>Bank Maybank Indonesia Tbk - GBP - Bunga utang bank jangka panjang</t>
  </si>
  <si>
    <t>Bank Maybank Indonesia Tbk - GBP - Jenis bunga utang bank jangka panjang</t>
  </si>
  <si>
    <t>Bank Maybank Indonesia Tbk - JPY - Jatuh tempo utang bank jangka panjang</t>
  </si>
  <si>
    <t>Bank Maybank Indonesia Tbk - JPY - Bunga utang bank jangka panjang</t>
  </si>
  <si>
    <t>Bank Maybank Indonesia Tbk - JPY - Jenis bunga utang bank jangka panjang</t>
  </si>
  <si>
    <t>Bank Maybank Indonesia Tbk - SGD - Jatuh tempo utang bank jangka panjang</t>
  </si>
  <si>
    <t>Bank Maybank Indonesia Tbk - SGD - Bunga utang bank jangka panjang</t>
  </si>
  <si>
    <t>Bank Maybank Indonesia Tbk - SGD - Jenis bunga utang bank jangka panjang</t>
  </si>
  <si>
    <t>Bank Maybank Indonesia Tbk - THB - Jatuh tempo utang bank jangka panjang</t>
  </si>
  <si>
    <t>Bank Maybank Indonesia Tbk - THB - Bunga utang bank jangka panjang</t>
  </si>
  <si>
    <t>Bank Maybank Indonesia Tbk - THB - Jenis bunga utang bank jangka panjang</t>
  </si>
  <si>
    <t>Bank Maybank Indonesia Tbk - USD - Jatuh tempo utang bank jangka panjang</t>
  </si>
  <si>
    <t>Bank Maybank Indonesia Tbk - USD - Bunga utang bank jangka panjang</t>
  </si>
  <si>
    <t>Bank Maybank Indonesia Tbk - USD - Jenis bunga utang bank jangka panjang</t>
  </si>
  <si>
    <t>Bank Maybank Indonesia Tbk - Mata uang lainnya - Jatuh tempo utang bank jangka panjang</t>
  </si>
  <si>
    <t>Bank Maybank Indonesia Tbk - Mata uang lainnya - Bunga utang bank jangka panjang</t>
  </si>
  <si>
    <t>Bank Maybank Indonesia Tbk - Mata uang lainnya - Jenis bunga utang bank jangka panjang</t>
  </si>
  <si>
    <t>Bank Pan Indonesia Tbk</t>
  </si>
  <si>
    <t>Bank Pan Indonesia Tbk - IDR - Jatuh tempo utang bank jangka panjang</t>
  </si>
  <si>
    <t>Bank Pan Indonesia Tbk - IDR - Bunga utang bank jangka panjang</t>
  </si>
  <si>
    <t>Bank Pan Indonesia Tbk - IDR - Jenis bunga utang bank jangka panjang</t>
  </si>
  <si>
    <t>Bank Pan Indonesia Tbk - AUD - Jatuh tempo utang bank jangka panjang</t>
  </si>
  <si>
    <t>Bank Pan Indonesia Tbk - AUD - Bunga utang bank jangka panjang</t>
  </si>
  <si>
    <t>Bank Pan Indonesia Tbk - AUD - Jenis bunga utang bank jangka panjang</t>
  </si>
  <si>
    <t>Bank Pan Indonesia Tbk - CAD - Jatuh tempo utang bank jangka panjang</t>
  </si>
  <si>
    <t>Bank Pan Indonesia Tbk - CAD - Bunga utang bank jangka panjang</t>
  </si>
  <si>
    <t>Bank Pan Indonesia Tbk - CAD - Jenis bunga utang bank jangka panjang</t>
  </si>
  <si>
    <t>Bank Pan Indonesia Tbk - CNY - Jatuh tempo utang bank jangka panjang</t>
  </si>
  <si>
    <t>Bank Pan Indonesia Tbk - CNY - Bunga utang bank jangka panjang</t>
  </si>
  <si>
    <t>Bank Pan Indonesia Tbk - CNY - Jenis bunga utang bank jangka panjang</t>
  </si>
  <si>
    <t>Bank Pan Indonesia Tbk - EUR - Jatuh tempo utang bank jangka panjang</t>
  </si>
  <si>
    <t>Bank Pan Indonesia Tbk - EUR - Bunga utang bank jangka panjang</t>
  </si>
  <si>
    <t>Bank Pan Indonesia Tbk - EUR - Jenis bunga utang bank jangka panjang</t>
  </si>
  <si>
    <t>Bank Pan Indonesia Tbk - HKD - Jatuh tempo utang bank jangka panjang</t>
  </si>
  <si>
    <t>Bank Pan Indonesia Tbk - HKD - Bunga utang bank jangka panjang</t>
  </si>
  <si>
    <t>Bank Pan Indonesia Tbk - HKD - Jenis bunga utang bank jangka panjang</t>
  </si>
  <si>
    <t>Bank Pan Indonesia Tbk - GBP - Jatuh tempo utang bank jangka panjang</t>
  </si>
  <si>
    <t>Bank Pan Indonesia Tbk - GBP - Bunga utang bank jangka panjang</t>
  </si>
  <si>
    <t>Bank Pan Indonesia Tbk - GBP - Jenis bunga utang bank jangka panjang</t>
  </si>
  <si>
    <t>Bank Pan Indonesia Tbk - JPY - Jatuh tempo utang bank jangka panjang</t>
  </si>
  <si>
    <t>Bank Pan Indonesia Tbk - JPY - Bunga utang bank jangka panjang</t>
  </si>
  <si>
    <t>Bank Pan Indonesia Tbk - JPY - Jenis bunga utang bank jangka panjang</t>
  </si>
  <si>
    <t>Bank Pan Indonesia Tbk - SGD - Jatuh tempo utang bank jangka panjang</t>
  </si>
  <si>
    <t>Bank Pan Indonesia Tbk - SGD - Bunga utang bank jangka panjang</t>
  </si>
  <si>
    <t>Bank Pan Indonesia Tbk - SGD - Jenis bunga utang bank jangka panjang</t>
  </si>
  <si>
    <t>Bank Pan Indonesia Tbk - THB - Jatuh tempo utang bank jangka panjang</t>
  </si>
  <si>
    <t>Bank Pan Indonesia Tbk - THB - Bunga utang bank jangka panjang</t>
  </si>
  <si>
    <t>Bank Pan Indonesia Tbk - THB - Jenis bunga utang bank jangka panjang</t>
  </si>
  <si>
    <t>Bank Pan Indonesia Tbk - USD - Jatuh tempo utang bank jangka panjang</t>
  </si>
  <si>
    <t>Bank Pan Indonesia Tbk - USD - Bunga utang bank jangka panjang</t>
  </si>
  <si>
    <t>Bank Pan Indonesia Tbk - USD - Jenis bunga utang bank jangka panjang</t>
  </si>
  <si>
    <t>Bank Pan Indonesia Tbk - Mata uang lainnya - Jatuh tempo utang bank jangka panjang</t>
  </si>
  <si>
    <t>Bank Pan Indonesia Tbk - Mata uang lainnya - Bunga utang bank jangka panjang</t>
  </si>
  <si>
    <t>Bank Pan Indonesia Tbk - Mata uang lainnya - Jenis bunga utang bank jangka panjang</t>
  </si>
  <si>
    <t>Bank Cimb Niaga Tbk</t>
  </si>
  <si>
    <t>Bank Cimb Niaga Tbk - IDR - Jatuh tempo utang bank jangka panjang</t>
  </si>
  <si>
    <t>Bank Cimb Niaga Tbk - IDR - Bunga utang bank jangka panjang</t>
  </si>
  <si>
    <t>Bank Cimb Niaga Tbk - IDR - Jenis bunga utang bank jangka panjang</t>
  </si>
  <si>
    <t>Bank Cimb Niaga Tbk - AUD - Jatuh tempo utang bank jangka panjang</t>
  </si>
  <si>
    <t>Bank Cimb Niaga Tbk - AUD - Bunga utang bank jangka panjang</t>
  </si>
  <si>
    <t>Bank Cimb Niaga Tbk - AUD - Jenis bunga utang bank jangka panjang</t>
  </si>
  <si>
    <t>Bank Cimb Niaga Tbk - CAD - Jatuh tempo utang bank jangka panjang</t>
  </si>
  <si>
    <t>Bank Cimb Niaga Tbk - CAD - Bunga utang bank jangka panjang</t>
  </si>
  <si>
    <t>Bank Cimb Niaga Tbk - CAD - Jenis bunga utang bank jangka panjang</t>
  </si>
  <si>
    <t>Bank Cimb Niaga Tbk - CNY - Jatuh tempo utang bank jangka panjang</t>
  </si>
  <si>
    <t>Bank Cimb Niaga Tbk - CNY - Bunga utang bank jangka panjang</t>
  </si>
  <si>
    <t>Bank Cimb Niaga Tbk - CNY - Jenis bunga utang bank jangka panjang</t>
  </si>
  <si>
    <t>Bank Cimb Niaga Tbk - EUR - Jatuh tempo utang bank jangka panjang</t>
  </si>
  <si>
    <t>Bank Cimb Niaga Tbk - EUR - Bunga utang bank jangka panjang</t>
  </si>
  <si>
    <t>Bank Cimb Niaga Tbk - EUR - Jenis bunga utang bank jangka panjang</t>
  </si>
  <si>
    <t>Bank Cimb Niaga Tbk - HKD - Jatuh tempo utang bank jangka panjang</t>
  </si>
  <si>
    <t>Bank Cimb Niaga Tbk - HKD - Bunga utang bank jangka panjang</t>
  </si>
  <si>
    <t>Bank Cimb Niaga Tbk - HKD - Jenis bunga utang bank jangka panjang</t>
  </si>
  <si>
    <t>Bank Cimb Niaga Tbk - GBP - Jatuh tempo utang bank jangka panjang</t>
  </si>
  <si>
    <t>Bank Cimb Niaga Tbk - GBP - Bunga utang bank jangka panjang</t>
  </si>
  <si>
    <t>Bank Cimb Niaga Tbk - GBP - Jenis bunga utang bank jangka panjang</t>
  </si>
  <si>
    <t>Bank Cimb Niaga Tbk - JPY - Jatuh tempo utang bank jangka panjang</t>
  </si>
  <si>
    <t>Bank Cimb Niaga Tbk - JPY - Bunga utang bank jangka panjang</t>
  </si>
  <si>
    <t>Bank Cimb Niaga Tbk - JPY - Jenis bunga utang bank jangka panjang</t>
  </si>
  <si>
    <t>Bank Cimb Niaga Tbk - SGD - Jatuh tempo utang bank jangka panjang</t>
  </si>
  <si>
    <t>Bank Cimb Niaga Tbk - SGD - Bunga utang bank jangka panjang</t>
  </si>
  <si>
    <t>Bank Cimb Niaga Tbk - SGD - Jenis bunga utang bank jangka panjang</t>
  </si>
  <si>
    <t>Bank Cimb Niaga Tbk - THB - Jatuh tempo utang bank jangka panjang</t>
  </si>
  <si>
    <t>Bank Cimb Niaga Tbk - THB - Bunga utang bank jangka panjang</t>
  </si>
  <si>
    <t>Bank Cimb Niaga Tbk - THB - Jenis bunga utang bank jangka panjang</t>
  </si>
  <si>
    <t>Bank Cimb Niaga Tbk - USD - Jatuh tempo utang bank jangka panjang</t>
  </si>
  <si>
    <t>Bank Cimb Niaga Tbk - USD - Bunga utang bank jangka panjang</t>
  </si>
  <si>
    <t>Bank Cimb Niaga Tbk - USD - Jenis bunga utang bank jangka panjang</t>
  </si>
  <si>
    <t>Bank Cimb Niaga Tbk - Mata uang lainnya - Jatuh tempo utang bank jangka panjang</t>
  </si>
  <si>
    <t>Bank Cimb Niaga Tbk - Mata uang lainnya - Bunga utang bank jangka panjang</t>
  </si>
  <si>
    <t>Bank Cimb Niaga Tbk - Mata uang lainnya - Jenis bunga utang bank jangka panjang</t>
  </si>
  <si>
    <t>Bank Rakyat Indonesia Agroniaga Tbk</t>
  </si>
  <si>
    <t>Bank Rakyat Indonesia Agroniaga Tbk - IDR - Jatuh tempo utang bank jangka panjang</t>
  </si>
  <si>
    <t>Bank Rakyat Indonesia Agroniaga Tbk - IDR - Bunga utang bank jangka panjang</t>
  </si>
  <si>
    <t>Bank Rakyat Indonesia Agroniaga Tbk - IDR - Jenis bunga utang bank jangka panjang</t>
  </si>
  <si>
    <t>Bank Rakyat Indonesia Agroniaga Tbk - AUD - Jatuh tempo utang bank jangka panjang</t>
  </si>
  <si>
    <t>Bank Rakyat Indonesia Agroniaga Tbk - AUD - Bunga utang bank jangka panjang</t>
  </si>
  <si>
    <t>Bank Rakyat Indonesia Agroniaga Tbk - AUD - Jenis bunga utang bank jangka panjang</t>
  </si>
  <si>
    <t>Bank Rakyat Indonesia Agroniaga Tbk - CAD - Jatuh tempo utang bank jangka panjang</t>
  </si>
  <si>
    <t>Bank Rakyat Indonesia Agroniaga Tbk - CAD - Bunga utang bank jangka panjang</t>
  </si>
  <si>
    <t>Bank Rakyat Indonesia Agroniaga Tbk - CAD - Jenis bunga utang bank jangka panjang</t>
  </si>
  <si>
    <t>Bank Rakyat Indonesia Agroniaga Tbk - CNY - Jatuh tempo utang bank jangka panjang</t>
  </si>
  <si>
    <t>Bank Rakyat Indonesia Agroniaga Tbk - CNY - Bunga utang bank jangka panjang</t>
  </si>
  <si>
    <t>Bank Rakyat Indonesia Agroniaga Tbk - CNY - Jenis bunga utang bank jangka panjang</t>
  </si>
  <si>
    <t>Bank Rakyat Indonesia Agroniaga Tbk - EUR - Jatuh tempo utang bank jangka panjang</t>
  </si>
  <si>
    <t>Bank Rakyat Indonesia Agroniaga Tbk - EUR - Bunga utang bank jangka panjang</t>
  </si>
  <si>
    <t>Bank Rakyat Indonesia Agroniaga Tbk - EUR - Jenis bunga utang bank jangka panjang</t>
  </si>
  <si>
    <t>Bank Rakyat Indonesia Agroniaga Tbk - HKD - Jatuh tempo utang bank jangka panjang</t>
  </si>
  <si>
    <t>Bank Rakyat Indonesia Agroniaga Tbk - HKD - Bunga utang bank jangka panjang</t>
  </si>
  <si>
    <t>Bank Rakyat Indonesia Agroniaga Tbk - HKD - Jenis bunga utang bank jangka panjang</t>
  </si>
  <si>
    <t>Bank Rakyat Indonesia Agroniaga Tbk - GBP - Jatuh tempo utang bank jangka panjang</t>
  </si>
  <si>
    <t>Bank Rakyat Indonesia Agroniaga Tbk - GBP - Bunga utang bank jangka panjang</t>
  </si>
  <si>
    <t>Bank Rakyat Indonesia Agroniaga Tbk - GBP - Jenis bunga utang bank jangka panjang</t>
  </si>
  <si>
    <t>Bank Rakyat Indonesia Agroniaga Tbk - JPY - Jatuh tempo utang bank jangka panjang</t>
  </si>
  <si>
    <t>Bank Rakyat Indonesia Agroniaga Tbk - JPY - Bunga utang bank jangka panjang</t>
  </si>
  <si>
    <t>Bank Rakyat Indonesia Agroniaga Tbk - JPY - Jenis bunga utang bank jangka panjang</t>
  </si>
  <si>
    <t>Bank Rakyat Indonesia Agroniaga Tbk - SGD - Jatuh tempo utang bank jangka panjang</t>
  </si>
  <si>
    <t>Bank Rakyat Indonesia Agroniaga Tbk - SGD - Bunga utang bank jangka panjang</t>
  </si>
  <si>
    <t>Bank Rakyat Indonesia Agroniaga Tbk - SGD - Jenis bunga utang bank jangka panjang</t>
  </si>
  <si>
    <t>Bank Rakyat Indonesia Agroniaga Tbk - THB - Jatuh tempo utang bank jangka panjang</t>
  </si>
  <si>
    <t>Bank Rakyat Indonesia Agroniaga Tbk - THB - Bunga utang bank jangka panjang</t>
  </si>
  <si>
    <t>Bank Rakyat Indonesia Agroniaga Tbk - THB - Jenis bunga utang bank jangka panjang</t>
  </si>
  <si>
    <t>Bank Rakyat Indonesia Agroniaga Tbk - USD - Jatuh tempo utang bank jangka panjang</t>
  </si>
  <si>
    <t>Bank Rakyat Indonesia Agroniaga Tbk - USD - Bunga utang bank jangka panjang</t>
  </si>
  <si>
    <t>Bank Rakyat Indonesia Agroniaga Tbk - USD - Jenis bunga utang bank jangka panjang</t>
  </si>
  <si>
    <t>Bank Rakyat Indonesia Agroniaga Tbk - Mata uang lainnya - Jatuh tempo utang bank jangka panjang</t>
  </si>
  <si>
    <t>Bank Rakyat Indonesia Agroniaga Tbk - Mata uang lainnya - Bunga utang bank jangka panjang</t>
  </si>
  <si>
    <t>Bank Rakyat Indonesia Agroniaga Tbk - Mata uang lainnya - Jenis bunga utang bank jangka panjang</t>
  </si>
  <si>
    <t>Bank Btpn Tbk</t>
  </si>
  <si>
    <t>Bank Btpn Tbk - IDR - Jatuh tempo utang bank jangka panjang</t>
  </si>
  <si>
    <t>Bank Btpn Tbk - IDR - Bunga utang bank jangka panjang</t>
  </si>
  <si>
    <t>Bank Btpn Tbk - IDR - Jenis bunga utang bank jangka panjang</t>
  </si>
  <si>
    <t>Bank Btpn Tbk - AUD - Jatuh tempo utang bank jangka panjang</t>
  </si>
  <si>
    <t>Bank Btpn Tbk - AUD - Bunga utang bank jangka panjang</t>
  </si>
  <si>
    <t>Bank Btpn Tbk - AUD - Jenis bunga utang bank jangka panjang</t>
  </si>
  <si>
    <t>Bank Btpn Tbk - CAD - Jatuh tempo utang bank jangka panjang</t>
  </si>
  <si>
    <t>Bank Btpn Tbk - CAD - Bunga utang bank jangka panjang</t>
  </si>
  <si>
    <t>Bank Btpn Tbk - CAD - Jenis bunga utang bank jangka panjang</t>
  </si>
  <si>
    <t>Bank Btpn Tbk - CNY - Jatuh tempo utang bank jangka panjang</t>
  </si>
  <si>
    <t>Bank Btpn Tbk - CNY - Bunga utang bank jangka panjang</t>
  </si>
  <si>
    <t>Bank Btpn Tbk - CNY - Jenis bunga utang bank jangka panjang</t>
  </si>
  <si>
    <t>Bank Btpn Tbk - EUR - Jatuh tempo utang bank jangka panjang</t>
  </si>
  <si>
    <t>Bank Btpn Tbk - EUR - Bunga utang bank jangka panjang</t>
  </si>
  <si>
    <t>Bank Btpn Tbk - EUR - Jenis bunga utang bank jangka panjang</t>
  </si>
  <si>
    <t>Bank Btpn Tbk - HKD - Jatuh tempo utang bank jangka panjang</t>
  </si>
  <si>
    <t>Bank Btpn Tbk - HKD - Bunga utang bank jangka panjang</t>
  </si>
  <si>
    <t>Bank Btpn Tbk - HKD - Jenis bunga utang bank jangka panjang</t>
  </si>
  <si>
    <t>Bank Btpn Tbk - GBP - Jatuh tempo utang bank jangka panjang</t>
  </si>
  <si>
    <t>Bank Btpn Tbk - GBP - Bunga utang bank jangka panjang</t>
  </si>
  <si>
    <t>Bank Btpn Tbk - GBP - Jenis bunga utang bank jangka panjang</t>
  </si>
  <si>
    <t>Bank Btpn Tbk - JPY - Jatuh tempo utang bank jangka panjang</t>
  </si>
  <si>
    <t>Bank Btpn Tbk - JPY - Bunga utang bank jangka panjang</t>
  </si>
  <si>
    <t>Bank Btpn Tbk - JPY - Jenis bunga utang bank jangka panjang</t>
  </si>
  <si>
    <t>Bank Btpn Tbk - SGD - Jatuh tempo utang bank jangka panjang</t>
  </si>
  <si>
    <t>Bank Btpn Tbk - SGD - Bunga utang bank jangka panjang</t>
  </si>
  <si>
    <t>Bank Btpn Tbk - SGD - Jenis bunga utang bank jangka panjang</t>
  </si>
  <si>
    <t>Bank Btpn Tbk - THB - Jatuh tempo utang bank jangka panjang</t>
  </si>
  <si>
    <t>Bank Btpn Tbk - THB - Bunga utang bank jangka panjang</t>
  </si>
  <si>
    <t>Bank Btpn Tbk - THB - Jenis bunga utang bank jangka panjang</t>
  </si>
  <si>
    <t>Bank Btpn Tbk - USD - Jatuh tempo utang bank jangka panjang</t>
  </si>
  <si>
    <t>Bank Btpn Tbk - USD - Bunga utang bank jangka panjang</t>
  </si>
  <si>
    <t>Bank Btpn Tbk - USD - Jenis bunga utang bank jangka panjang</t>
  </si>
  <si>
    <t>Bank Btpn Tbk - Mata uang lainnya - Jatuh tempo utang bank jangka panjang</t>
  </si>
  <si>
    <t>Bank Btpn Tbk - Mata uang lainnya - Bunga utang bank jangka panjang</t>
  </si>
  <si>
    <t>Bank Btpn Tbk - Mata uang lainnya - Jenis bunga utang bank jangka panjang</t>
  </si>
  <si>
    <t>Bank Tabungan Negara (Persero) Tbk</t>
  </si>
  <si>
    <t>Bank Tabungan Negara (Persero) Tbk - IDR - Jatuh tempo utang bank jangka panjang</t>
  </si>
  <si>
    <t>Bank Tabungan Negara (Persero) Tbk - IDR - Bunga utang bank jangka panjang</t>
  </si>
  <si>
    <t>Bank Tabungan Negara (Persero) Tbk - IDR - Jenis bunga utang bank jangka panjang</t>
  </si>
  <si>
    <t>Bank Tabungan Negara (Persero) Tbk - AUD - Jatuh tempo utang bank jangka panjang</t>
  </si>
  <si>
    <t>Bank Tabungan Negara (Persero) Tbk - AUD - Bunga utang bank jangka panjang</t>
  </si>
  <si>
    <t>Bank Tabungan Negara (Persero) Tbk - AUD - Jenis bunga utang bank jangka panjang</t>
  </si>
  <si>
    <t>Bank Tabungan Negara (Persero) Tbk - CAD - Jatuh tempo utang bank jangka panjang</t>
  </si>
  <si>
    <t>Bank Tabungan Negara (Persero) Tbk - CAD - Bunga utang bank jangka panjang</t>
  </si>
  <si>
    <t>Bank Tabungan Negara (Persero) Tbk - CAD - Jenis bunga utang bank jangka panjang</t>
  </si>
  <si>
    <t>Bank Tabungan Negara (Persero) Tbk - CNY - Jatuh tempo utang bank jangka panjang</t>
  </si>
  <si>
    <t>Bank Tabungan Negara (Persero) Tbk - CNY - Bunga utang bank jangka panjang</t>
  </si>
  <si>
    <t>Bank Tabungan Negara (Persero) Tbk - CNY - Jenis bunga utang bank jangka panjang</t>
  </si>
  <si>
    <t>Bank Tabungan Negara (Persero) Tbk - EUR - Jatuh tempo utang bank jangka panjang</t>
  </si>
  <si>
    <t>Bank Tabungan Negara (Persero) Tbk - EUR - Bunga utang bank jangka panjang</t>
  </si>
  <si>
    <t>Bank Tabungan Negara (Persero) Tbk - EUR - Jenis bunga utang bank jangka panjang</t>
  </si>
  <si>
    <t>Bank Tabungan Negara (Persero) Tbk - HKD - Jatuh tempo utang bank jangka panjang</t>
  </si>
  <si>
    <t>Bank Tabungan Negara (Persero) Tbk - HKD - Bunga utang bank jangka panjang</t>
  </si>
  <si>
    <t>Bank Tabungan Negara (Persero) Tbk - HKD - Jenis bunga utang bank jangka panjang</t>
  </si>
  <si>
    <t>Bank Tabungan Negara (Persero) Tbk - GBP - Jatuh tempo utang bank jangka panjang</t>
  </si>
  <si>
    <t>Bank Tabungan Negara (Persero) Tbk - GBP - Bunga utang bank jangka panjang</t>
  </si>
  <si>
    <t>Bank Tabungan Negara (Persero) Tbk - GBP - Jenis bunga utang bank jangka panjang</t>
  </si>
  <si>
    <t>Bank Tabungan Negara (Persero) Tbk - JPY - Jatuh tempo utang bank jangka panjang</t>
  </si>
  <si>
    <t>Bank Tabungan Negara (Persero) Tbk - JPY - Bunga utang bank jangka panjang</t>
  </si>
  <si>
    <t>Bank Tabungan Negara (Persero) Tbk - JPY - Jenis bunga utang bank jangka panjang</t>
  </si>
  <si>
    <t>Bank Tabungan Negara (Persero) Tbk - SGD - Jatuh tempo utang bank jangka panjang</t>
  </si>
  <si>
    <t>Bank Tabungan Negara (Persero) Tbk - SGD - Bunga utang bank jangka panjang</t>
  </si>
  <si>
    <t>Bank Tabungan Negara (Persero) Tbk - SGD - Jenis bunga utang bank jangka panjang</t>
  </si>
  <si>
    <t>Bank Tabungan Negara (Persero) Tbk - THB - Jatuh tempo utang bank jangka panjang</t>
  </si>
  <si>
    <t>Bank Tabungan Negara (Persero) Tbk - THB - Bunga utang bank jangka panjang</t>
  </si>
  <si>
    <t>Bank Tabungan Negara (Persero) Tbk - THB - Jenis bunga utang bank jangka panjang</t>
  </si>
  <si>
    <t>Bank Tabungan Negara (Persero) Tbk - USD - Jatuh tempo utang bank jangka panjang</t>
  </si>
  <si>
    <t>Bank Tabungan Negara (Persero) Tbk - USD - Bunga utang bank jangka panjang</t>
  </si>
  <si>
    <t>Bank Tabungan Negara (Persero) Tbk - USD - Jenis bunga utang bank jangka panjang</t>
  </si>
  <si>
    <t>Bank Tabungan Negara (Persero) Tbk - Mata uang lainnya - Jatuh tempo utang bank jangka panjang</t>
  </si>
  <si>
    <t>Bank Tabungan Negara (Persero) Tbk - Mata uang lainnya - Bunga utang bank jangka panjang</t>
  </si>
  <si>
    <t>Bank Tabungan Negara (Persero) Tbk - Mata uang lainnya - Jenis bunga utang bank jangka panjang</t>
  </si>
  <si>
    <t>Bank OCBC Nisp Tbk</t>
  </si>
  <si>
    <t>Bank OCBC Nisp Tbk - IDR - Jatuh tempo utang bank jangka panjang</t>
  </si>
  <si>
    <t>Bank OCBC Nisp Tbk - IDR - Bunga utang bank jangka panjang</t>
  </si>
  <si>
    <t>Bank OCBC Nisp Tbk - IDR - Jenis bunga utang bank jangka panjang</t>
  </si>
  <si>
    <t>Bank OCBC Nisp Tbk - AUD - Jatuh tempo utang bank jangka panjang</t>
  </si>
  <si>
    <t>Bank OCBC Nisp Tbk - AUD - Bunga utang bank jangka panjang</t>
  </si>
  <si>
    <t>Bank OCBC Nisp Tbk - AUD - Jenis bunga utang bank jangka panjang</t>
  </si>
  <si>
    <t>Bank OCBC Nisp Tbk - CAD - Jatuh tempo utang bank jangka panjang</t>
  </si>
  <si>
    <t>Bank OCBC Nisp Tbk - CAD - Bunga utang bank jangka panjang</t>
  </si>
  <si>
    <t>Bank OCBC Nisp Tbk - CAD - Jenis bunga utang bank jangka panjang</t>
  </si>
  <si>
    <t>Bank OCBC Nisp Tbk - CNY - Jatuh tempo utang bank jangka panjang</t>
  </si>
  <si>
    <t>Bank OCBC Nisp Tbk - CNY - Bunga utang bank jangka panjang</t>
  </si>
  <si>
    <t>Bank OCBC Nisp Tbk - CNY - Jenis bunga utang bank jangka panjang</t>
  </si>
  <si>
    <t>Bank OCBC Nisp Tbk - EUR - Jatuh tempo utang bank jangka panjang</t>
  </si>
  <si>
    <t>Bank OCBC Nisp Tbk - EUR - Bunga utang bank jangka panjang</t>
  </si>
  <si>
    <t>Bank OCBC Nisp Tbk - EUR - Jenis bunga utang bank jangka panjang</t>
  </si>
  <si>
    <t>Bank OCBC Nisp Tbk - HKD - Jatuh tempo utang bank jangka panjang</t>
  </si>
  <si>
    <t>Bank OCBC Nisp Tbk - HKD - Bunga utang bank jangka panjang</t>
  </si>
  <si>
    <t>Bank OCBC Nisp Tbk - HKD - Jenis bunga utang bank jangka panjang</t>
  </si>
  <si>
    <t>Bank OCBC Nisp Tbk - GBP - Jatuh tempo utang bank jangka panjang</t>
  </si>
  <si>
    <t>Bank OCBC Nisp Tbk - GBP - Bunga utang bank jangka panjang</t>
  </si>
  <si>
    <t>Bank OCBC Nisp Tbk - GBP - Jenis bunga utang bank jangka panjang</t>
  </si>
  <si>
    <t>Bank OCBC Nisp Tbk - JPY - Jatuh tempo utang bank jangka panjang</t>
  </si>
  <si>
    <t>Bank OCBC Nisp Tbk - JPY - Bunga utang bank jangka panjang</t>
  </si>
  <si>
    <t>Bank OCBC Nisp Tbk - JPY - Jenis bunga utang bank jangka panjang</t>
  </si>
  <si>
    <t>Bank OCBC Nisp Tbk - SGD - Jatuh tempo utang bank jangka panjang</t>
  </si>
  <si>
    <t>Bank OCBC Nisp Tbk - SGD - Bunga utang bank jangka panjang</t>
  </si>
  <si>
    <t>Bank OCBC Nisp Tbk - SGD - Jenis bunga utang bank jangka panjang</t>
  </si>
  <si>
    <t>Bank OCBC Nisp Tbk - THB - Jatuh tempo utang bank jangka panjang</t>
  </si>
  <si>
    <t>Bank OCBC Nisp Tbk - THB - Bunga utang bank jangka panjang</t>
  </si>
  <si>
    <t>Bank OCBC Nisp Tbk - THB - Jenis bunga utang bank jangka panjang</t>
  </si>
  <si>
    <t>Bank OCBC Nisp Tbk - USD - Jatuh tempo utang bank jangka panjang</t>
  </si>
  <si>
    <t>Bank OCBC Nisp Tbk - USD - Bunga utang bank jangka panjang</t>
  </si>
  <si>
    <t>Bank OCBC Nisp Tbk - USD - Jenis bunga utang bank jangka panjang</t>
  </si>
  <si>
    <t>Bank OCBC Nisp Tbk - Mata uang lainnya - Jatuh tempo utang bank jangka panjang</t>
  </si>
  <si>
    <t>Bank OCBC Nisp Tbk - Mata uang lainnya - Bunga utang bank jangka panjang</t>
  </si>
  <si>
    <t>Bank OCBC Nisp Tbk - Mata uang lainnya - Jenis bunga utang bank jangka panjang</t>
  </si>
  <si>
    <t>Bank KB Bukopin Tbk</t>
  </si>
  <si>
    <t>Bank KB Bukopin Tbk - IDR - Jatuh tempo utang bank jangka panjang</t>
  </si>
  <si>
    <t>Bank KB Bukopin Tbk - IDR - Bunga utang bank jangka panjang</t>
  </si>
  <si>
    <t>Bank KB Bukopin Tbk - IDR - Jenis bunga utang bank jangka panjang</t>
  </si>
  <si>
    <t>Bank KB Bukopin Tbk - AUD - Jatuh tempo utang bank jangka panjang</t>
  </si>
  <si>
    <t>Bank KB Bukopin Tbk - AUD - Bunga utang bank jangka panjang</t>
  </si>
  <si>
    <t>Bank KB Bukopin Tbk - AUD - Jenis bunga utang bank jangka panjang</t>
  </si>
  <si>
    <t>Bank KB Bukopin Tbk - CAD - Jatuh tempo utang bank jangka panjang</t>
  </si>
  <si>
    <t>Bank KB Bukopin Tbk - CAD - Bunga utang bank jangka panjang</t>
  </si>
  <si>
    <t>Bank KB Bukopin Tbk - CAD - Jenis bunga utang bank jangka panjang</t>
  </si>
  <si>
    <t>Bank KB Bukopin Tbk - CNY - Jatuh tempo utang bank jangka panjang</t>
  </si>
  <si>
    <t>Bank KB Bukopin Tbk - CNY - Bunga utang bank jangka panjang</t>
  </si>
  <si>
    <t>Bank KB Bukopin Tbk - CNY - Jenis bunga utang bank jangka panjang</t>
  </si>
  <si>
    <t>Bank KB Bukopin Tbk - EUR - Jatuh tempo utang bank jangka panjang</t>
  </si>
  <si>
    <t>Bank KB Bukopin Tbk - EUR - Bunga utang bank jangka panjang</t>
  </si>
  <si>
    <t>Bank KB Bukopin Tbk - EUR - Jenis bunga utang bank jangka panjang</t>
  </si>
  <si>
    <t>Bank KB Bukopin Tbk - HKD - Jatuh tempo utang bank jangka panjang</t>
  </si>
  <si>
    <t>Bank KB Bukopin Tbk - HKD - Bunga utang bank jangka panjang</t>
  </si>
  <si>
    <t>Bank KB Bukopin Tbk - HKD - Jenis bunga utang bank jangka panjang</t>
  </si>
  <si>
    <t>Bank KB Bukopin Tbk - GBP - Jatuh tempo utang bank jangka panjang</t>
  </si>
  <si>
    <t>Bank KB Bukopin Tbk - GBP - Bunga utang bank jangka panjang</t>
  </si>
  <si>
    <t>Bank KB Bukopin Tbk - GBP - Jenis bunga utang bank jangka panjang</t>
  </si>
  <si>
    <t>Bank KB Bukopin Tbk - JPY - Jatuh tempo utang bank jangka panjang</t>
  </si>
  <si>
    <t>Bank KB Bukopin Tbk - JPY - Bunga utang bank jangka panjang</t>
  </si>
  <si>
    <t>Bank KB Bukopin Tbk - JPY - Jenis bunga utang bank jangka panjang</t>
  </si>
  <si>
    <t>Bank KB Bukopin Tbk - SGD - Jatuh tempo utang bank jangka panjang</t>
  </si>
  <si>
    <t>Bank KB Bukopin Tbk - SGD - Bunga utang bank jangka panjang</t>
  </si>
  <si>
    <t>Bank KB Bukopin Tbk - SGD - Jenis bunga utang bank jangka panjang</t>
  </si>
  <si>
    <t>Bank KB Bukopin Tbk - THB - Jatuh tempo utang bank jangka panjang</t>
  </si>
  <si>
    <t>Bank KB Bukopin Tbk - THB - Bunga utang bank jangka panjang</t>
  </si>
  <si>
    <t>Bank KB Bukopin Tbk - THB - Jenis bunga utang bank jangka panjang</t>
  </si>
  <si>
    <t>Bank KB Bukopin Tbk - USD - Jatuh tempo utang bank jangka panjang</t>
  </si>
  <si>
    <t>Bank KB Bukopin Tbk - USD - Bunga utang bank jangka panjang</t>
  </si>
  <si>
    <t>Bank KB Bukopin Tbk - USD - Jenis bunga utang bank jangka panjang</t>
  </si>
  <si>
    <t>Bank KB Bukopin Tbk - Mata uang lainnya - Jatuh tempo utang bank jangka panjang</t>
  </si>
  <si>
    <t>Bank KB Bukopin Tbk - Mata uang lainnya - Bunga utang bank jangka panjang</t>
  </si>
  <si>
    <t>Bank KB Bukopin Tbk - Mata uang lainnya - Jenis bunga utang bank jangka panjang</t>
  </si>
  <si>
    <t>Bank Pembangunan Daerah Jawa Barat dan Banten Tbk</t>
  </si>
  <si>
    <t>Bank Pembangunan Daerah Jawa Barat dan Banten Tbk - IDR - Jatuh tempo utang bank jangka panjang</t>
  </si>
  <si>
    <t>Bank Pembangunan Daerah Jawa Barat dan Banten Tbk - IDR - Bunga utang bank jangka panjang</t>
  </si>
  <si>
    <t>Bank Pembangunan Daerah Jawa Barat dan Banten Tbk - IDR - Jenis bunga utang bank jangka panjang</t>
  </si>
  <si>
    <t>Bank Pembangunan Daerah Jawa Barat dan Banten Tbk - AUD - Jatuh tempo utang bank jangka panjang</t>
  </si>
  <si>
    <t>Bank Pembangunan Daerah Jawa Barat dan Banten Tbk - AUD - Bunga utang bank jangka panjang</t>
  </si>
  <si>
    <t>Bank Pembangunan Daerah Jawa Barat dan Banten Tbk - AUD - Jenis bunga utang bank jangka panjang</t>
  </si>
  <si>
    <t>Bank Pembangunan Daerah Jawa Barat dan Banten Tbk - CAD - Jatuh tempo utang bank jangka panjang</t>
  </si>
  <si>
    <t>Bank Pembangunan Daerah Jawa Barat dan Banten Tbk - CAD - Bunga utang bank jangka panjang</t>
  </si>
  <si>
    <t>Bank Pembangunan Daerah Jawa Barat dan Banten Tbk - CAD - Jenis bunga utang bank jangka panjang</t>
  </si>
  <si>
    <t>Bank Pembangunan Daerah Jawa Barat dan Banten Tbk - CNY - Jatuh tempo utang bank jangka panjang</t>
  </si>
  <si>
    <t>Bank Pembangunan Daerah Jawa Barat dan Banten Tbk - CNY - Bunga utang bank jangka panjang</t>
  </si>
  <si>
    <t>Bank Pembangunan Daerah Jawa Barat dan Banten Tbk - CNY - Jenis bunga utang bank jangka panjang</t>
  </si>
  <si>
    <t>Bank Pembangunan Daerah Jawa Barat dan Banten Tbk - EUR - Jatuh tempo utang bank jangka panjang</t>
  </si>
  <si>
    <t>Bank Pembangunan Daerah Jawa Barat dan Banten Tbk - EUR - Bunga utang bank jangka panjang</t>
  </si>
  <si>
    <t>Bank Pembangunan Daerah Jawa Barat dan Banten Tbk - EUR - Jenis bunga utang bank jangka panjang</t>
  </si>
  <si>
    <t>Bank Pembangunan Daerah Jawa Barat dan Banten Tbk - HKD - Jatuh tempo utang bank jangka panjang</t>
  </si>
  <si>
    <t>Bank Pembangunan Daerah Jawa Barat dan Banten Tbk - HKD - Bunga utang bank jangka panjang</t>
  </si>
  <si>
    <t>Bank Pembangunan Daerah Jawa Barat dan Banten Tbk - HKD - Jenis bunga utang bank jangka panjang</t>
  </si>
  <si>
    <t>Bank Pembangunan Daerah Jawa Barat dan Banten Tbk - GBP - Jatuh tempo utang bank jangka panjang</t>
  </si>
  <si>
    <t>Bank Pembangunan Daerah Jawa Barat dan Banten Tbk - GBP - Bunga utang bank jangka panjang</t>
  </si>
  <si>
    <t>Bank Pembangunan Daerah Jawa Barat dan Banten Tbk - GBP - Jenis bunga utang bank jangka panjang</t>
  </si>
  <si>
    <t>Bank Pembangunan Daerah Jawa Barat dan Banten Tbk - JPY - Jatuh tempo utang bank jangka panjang</t>
  </si>
  <si>
    <t>Bank Pembangunan Daerah Jawa Barat dan Banten Tbk - JPY - Bunga utang bank jangka panjang</t>
  </si>
  <si>
    <t>Bank Pembangunan Daerah Jawa Barat dan Banten Tbk - JPY - Jenis bunga utang bank jangka panjang</t>
  </si>
  <si>
    <t>Bank Pembangunan Daerah Jawa Barat dan Banten Tbk - SGD - Jatuh tempo utang bank jangka panjang</t>
  </si>
  <si>
    <t>Bank Pembangunan Daerah Jawa Barat dan Banten Tbk - SGD - Bunga utang bank jangka panjang</t>
  </si>
  <si>
    <t>Bank Pembangunan Daerah Jawa Barat dan Banten Tbk - SGD - Jenis bunga utang bank jangka panjang</t>
  </si>
  <si>
    <t>Bank Pembangunan Daerah Jawa Barat dan Banten Tbk - THB - Jatuh tempo utang bank jangka panjang</t>
  </si>
  <si>
    <t>Bank Pembangunan Daerah Jawa Barat dan Banten Tbk - THB - Bunga utang bank jangka panjang</t>
  </si>
  <si>
    <t>Bank Pembangunan Daerah Jawa Barat dan Banten Tbk - THB - Jenis bunga utang bank jangka panjang</t>
  </si>
  <si>
    <t>Bank Pembangunan Daerah Jawa Barat dan Banten Tbk - USD - Jatuh tempo utang bank jangka panjang</t>
  </si>
  <si>
    <t>Bank Pembangunan Daerah Jawa Barat dan Banten Tbk - USD - Bunga utang bank jangka panjang</t>
  </si>
  <si>
    <t>Bank Pembangunan Daerah Jawa Barat dan Banten Tbk - USD - Jenis bunga utang bank jangka panjang</t>
  </si>
  <si>
    <t>Bank Pembangunan Daerah Jawa Barat dan Banten Tbk - Mata uang lainnya - Jatuh tempo utang bank jangka panjang</t>
  </si>
  <si>
    <t>Bank Pembangunan Daerah Jawa Barat dan Banten Tbk - Mata uang lainnya - Bunga utang bank jangka panjang</t>
  </si>
  <si>
    <t>Bank Pembangunan Daerah Jawa Barat dan Banten Tbk - Mata uang lainnya - Jenis bunga utang bank jangka panjang</t>
  </si>
  <si>
    <t>Pinjaman sindikasi</t>
  </si>
  <si>
    <t>Pinjaman sindikasi - IDR - Jatuh tempo utang bank jangka panjang</t>
  </si>
  <si>
    <t>Pinjaman sindikasi - IDR - Bunga utang bank jangka panjang</t>
  </si>
  <si>
    <t>Pinjaman sindikasi - IDR - Jenis bunga utang bank jangka panjang</t>
  </si>
  <si>
    <t>Pinjaman sindikasi - AUD - Jatuh tempo utang bank jangka panjang</t>
  </si>
  <si>
    <t>Pinjaman sindikasi - AUD - Bunga utang bank jangka panjang</t>
  </si>
  <si>
    <t>Pinjaman sindikasi - AUD - Jenis bunga utang bank jangka panjang</t>
  </si>
  <si>
    <t>Pinjaman sindikasi - CAD - Jatuh tempo utang bank jangka panjang</t>
  </si>
  <si>
    <t>Pinjaman sindikasi - CAD - Bunga utang bank jangka panjang</t>
  </si>
  <si>
    <t>Pinjaman sindikasi - CAD - Jenis bunga utang bank jangka panjang</t>
  </si>
  <si>
    <t>Pinjaman sindikasi - CNY - Jatuh tempo utang bank jangka panjang</t>
  </si>
  <si>
    <t>Pinjaman sindikasi - CNY - Bunga utang bank jangka panjang</t>
  </si>
  <si>
    <t>Pinjaman sindikasi - CNY - Jenis bunga utang bank jangka panjang</t>
  </si>
  <si>
    <t>Pinjaman sindikasi - EUR - Jatuh tempo utang bank jangka panjang</t>
  </si>
  <si>
    <t>Pinjaman sindikasi - EUR - Bunga utang bank jangka panjang</t>
  </si>
  <si>
    <t>Pinjaman sindikasi - EUR - Jenis bunga utang bank jangka panjang</t>
  </si>
  <si>
    <t>Pinjaman sindikasi - HKD - Jatuh tempo utang bank jangka panjang</t>
  </si>
  <si>
    <t>Pinjaman sindikasi - HKD - Bunga utang bank jangka panjang</t>
  </si>
  <si>
    <t>Pinjaman sindikasi - HKD - Jenis bunga utang bank jangka panjang</t>
  </si>
  <si>
    <t>Pinjaman sindikasi - GBP - Jatuh tempo utang bank jangka panjang</t>
  </si>
  <si>
    <t>Pinjaman sindikasi - GBP - Bunga utang bank jangka panjang</t>
  </si>
  <si>
    <t>Pinjaman sindikasi - GBP - Jenis bunga utang bank jangka panjang</t>
  </si>
  <si>
    <t>Pinjaman sindikasi - JPY - Jatuh tempo utang bank jangka panjang</t>
  </si>
  <si>
    <t>Pinjaman sindikasi - JPY - Bunga utang bank jangka panjang</t>
  </si>
  <si>
    <t>Pinjaman sindikasi - JPY - Jenis bunga utang bank jangka panjang</t>
  </si>
  <si>
    <t>Pinjaman sindikasi - SGD - Jatuh tempo utang bank jangka panjang</t>
  </si>
  <si>
    <t>Pinjaman sindikasi - SGD - Bunga utang bank jangka panjang</t>
  </si>
  <si>
    <t>Pinjaman sindikasi - SGD - Jenis bunga utang bank jangka panjang</t>
  </si>
  <si>
    <t>Pinjaman sindikasi - THB - Jatuh tempo utang bank jangka panjang</t>
  </si>
  <si>
    <t>Pinjaman sindikasi - THB - Bunga utang bank jangka panjang</t>
  </si>
  <si>
    <t>Pinjaman sindikasi - THB - Jenis bunga utang bank jangka panjang</t>
  </si>
  <si>
    <t>Pinjaman sindikasi - USD - Jatuh tempo utang bank jangka panjang</t>
  </si>
  <si>
    <t>Pinjaman sindikasi - USD - Bunga utang bank jangka panjang</t>
  </si>
  <si>
    <t>Pinjaman sindikasi - USD - Jenis bunga utang bank jangka panjang</t>
  </si>
  <si>
    <t>Pinjaman sindikasi - Mata uang lainnya - Jatuh tempo utang bank jangka panjang</t>
  </si>
  <si>
    <t>Pinjaman sindikasi - Mata uang lainnya - Bunga utang bank jangka panjang</t>
  </si>
  <si>
    <t>Pinjaman sindikasi - Mata uang lainnya - Jenis bunga utang bank jangka panjang</t>
  </si>
  <si>
    <t>Bank asing lainnya</t>
  </si>
  <si>
    <t>Bank asing lainnya - IDR - Jatuh tempo utang bank jangka panjang</t>
  </si>
  <si>
    <t>Bank asing lainnya - IDR - Bunga utang bank jangka panjang</t>
  </si>
  <si>
    <t>Bank asing lainnya - IDR - Jenis bunga utang bank jangka panjang</t>
  </si>
  <si>
    <t>Bank asing lainnya - AUD - Jatuh tempo utang bank jangka panjang</t>
  </si>
  <si>
    <t>Bank asing lainnya - AUD - Bunga utang bank jangka panjang</t>
  </si>
  <si>
    <t>Bank asing lainnya - AUD - Jenis bunga utang bank jangka panjang</t>
  </si>
  <si>
    <t>Bank asing lainnya - CAD - Jatuh tempo utang bank jangka panjang</t>
  </si>
  <si>
    <t>Bank asing lainnya - CAD - Bunga utang bank jangka panjang</t>
  </si>
  <si>
    <t>Bank asing lainnya - CAD - Jenis bunga utang bank jangka panjang</t>
  </si>
  <si>
    <t>Bank asing lainnya - CNY - Jatuh tempo utang bank jangka panjang</t>
  </si>
  <si>
    <t>Bank asing lainnya - CNY - Bunga utang bank jangka panjang</t>
  </si>
  <si>
    <t>Bank asing lainnya - CNY - Jenis bunga utang bank jangka panjang</t>
  </si>
  <si>
    <t>Bank asing lainnya - EUR - Jatuh tempo utang bank jangka panjang</t>
  </si>
  <si>
    <t>Bank asing lainnya - EUR - Bunga utang bank jangka panjang</t>
  </si>
  <si>
    <t>Bank asing lainnya - EUR - Jenis bunga utang bank jangka panjang</t>
  </si>
  <si>
    <t>Bank asing lainnya - HKD - Jatuh tempo utang bank jangka panjang</t>
  </si>
  <si>
    <t>Bank asing lainnya - HKD - Bunga utang bank jangka panjang</t>
  </si>
  <si>
    <t>Bank asing lainnya - HKD - Jenis bunga utang bank jangka panjang</t>
  </si>
  <si>
    <t>Bank asing lainnya - GBP - Jatuh tempo utang bank jangka panjang</t>
  </si>
  <si>
    <t>Bank asing lainnya - GBP - Bunga utang bank jangka panjang</t>
  </si>
  <si>
    <t>Bank asing lainnya - GBP - Jenis bunga utang bank jangka panjang</t>
  </si>
  <si>
    <t>Bank asing lainnya - JPY - Jatuh tempo utang bank jangka panjang</t>
  </si>
  <si>
    <t>Bank asing lainnya - JPY - Bunga utang bank jangka panjang</t>
  </si>
  <si>
    <t>Bank asing lainnya - JPY - Jenis bunga utang bank jangka panjang</t>
  </si>
  <si>
    <t>Bank asing lainnya - SGD - Jatuh tempo utang bank jangka panjang</t>
  </si>
  <si>
    <t>Bank asing lainnya - SGD - Bunga utang bank jangka panjang</t>
  </si>
  <si>
    <t>Bank asing lainnya - SGD - Jenis bunga utang bank jangka panjang</t>
  </si>
  <si>
    <t>Bank asing lainnya - THB - Jatuh tempo utang bank jangka panjang</t>
  </si>
  <si>
    <t>Bank asing lainnya - THB - Bunga utang bank jangka panjang</t>
  </si>
  <si>
    <t>Bank asing lainnya - THB - Jenis bunga utang bank jangka panjang</t>
  </si>
  <si>
    <t>550000000</t>
  </si>
  <si>
    <t>409000000</t>
  </si>
  <si>
    <t>301000000</t>
  </si>
  <si>
    <t>460000000</t>
  </si>
  <si>
    <t>430000000</t>
  </si>
  <si>
    <t>302000000</t>
  </si>
  <si>
    <t>Bank asing lainnya - USD - Jatuh tempo utang bank jangka panjang</t>
  </si>
  <si>
    <t>several installment 2022-2023</t>
  </si>
  <si>
    <t>Bank asing lainnya - USD - Bunga utang bank jangka panjang</t>
  </si>
  <si>
    <t>libor + margin</t>
  </si>
  <si>
    <t>Bank asing lainnya - USD - Jenis bunga utang bank jangka panjang</t>
  </si>
  <si>
    <t>Bank asing lainnya - Mata uang lainnya - Jatuh tempo utang bank jangka panjang</t>
  </si>
  <si>
    <t>Bank asing lainnya - Mata uang lainnya - Bunga utang bank jangka panjang</t>
  </si>
  <si>
    <t>Bank asing lainnya - Mata uang lainnya - Jenis bunga utang bank jangka panjang</t>
  </si>
  <si>
    <t>Bank lokal lainnya</t>
  </si>
  <si>
    <t>Bank lokal lainnya - IDR - Jatuh tempo utang bank jangka panjang</t>
  </si>
  <si>
    <t>Bank lokal lainnya - IDR - Bunga utang bank jangka panjang</t>
  </si>
  <si>
    <t>Bank lokal lainnya - IDR - Jenis bunga utang bank jangka panjang</t>
  </si>
  <si>
    <t>Bank lokal lainnya - AUD - Jatuh tempo utang bank jangka panjang</t>
  </si>
  <si>
    <t>Bank lokal lainnya - AUD - Bunga utang bank jangka panjang</t>
  </si>
  <si>
    <t>Bank lokal lainnya - AUD - Jenis bunga utang bank jangka panjang</t>
  </si>
  <si>
    <t>Bank lokal lainnya - CAD - Jatuh tempo utang bank jangka panjang</t>
  </si>
  <si>
    <t>Bank lokal lainnya - CAD - Bunga utang bank jangka panjang</t>
  </si>
  <si>
    <t>Bank lokal lainnya - CAD - Jenis bunga utang bank jangka panjang</t>
  </si>
  <si>
    <t>Bank lokal lainnya - CNY - Jatuh tempo utang bank jangka panjang</t>
  </si>
  <si>
    <t>Bank lokal lainnya - CNY - Bunga utang bank jangka panjang</t>
  </si>
  <si>
    <t>Bank lokal lainnya - CNY - Jenis bunga utang bank jangka panjang</t>
  </si>
  <si>
    <t>Bank lokal lainnya - EUR - Jatuh tempo utang bank jangka panjang</t>
  </si>
  <si>
    <t>Bank lokal lainnya - EUR - Bunga utang bank jangka panjang</t>
  </si>
  <si>
    <t>Bank lokal lainnya - EUR - Jenis bunga utang bank jangka panjang</t>
  </si>
  <si>
    <t>Bank lokal lainnya - HKD - Jatuh tempo utang bank jangka panjang</t>
  </si>
  <si>
    <t>Bank lokal lainnya - HKD - Bunga utang bank jangka panjang</t>
  </si>
  <si>
    <t>Bank lokal lainnya - HKD - Jenis bunga utang bank jangka panjang</t>
  </si>
  <si>
    <t>Bank lokal lainnya - GBP - Jatuh tempo utang bank jangka panjang</t>
  </si>
  <si>
    <t>Bank lokal lainnya - GBP - Bunga utang bank jangka panjang</t>
  </si>
  <si>
    <t>Bank lokal lainnya - GBP - Jenis bunga utang bank jangka panjang</t>
  </si>
  <si>
    <t>Bank lokal lainnya - JPY - Jatuh tempo utang bank jangka panjang</t>
  </si>
  <si>
    <t>Bank lokal lainnya - JPY - Bunga utang bank jangka panjang</t>
  </si>
  <si>
    <t>Bank lokal lainnya - JPY - Jenis bunga utang bank jangka panjang</t>
  </si>
  <si>
    <t>Bank lokal lainnya - SGD - Jatuh tempo utang bank jangka panjang</t>
  </si>
  <si>
    <t>Bank lokal lainnya - SGD - Bunga utang bank jangka panjang</t>
  </si>
  <si>
    <t>Bank lokal lainnya - SGD - Jenis bunga utang bank jangka panjang</t>
  </si>
  <si>
    <t>Bank lokal lainnya - THB - Jatuh tempo utang bank jangka panjang</t>
  </si>
  <si>
    <t>Bank lokal lainnya - THB - Bunga utang bank jangka panjang</t>
  </si>
  <si>
    <t>Bank lokal lainnya - THB - Jenis bunga utang bank jangka panjang</t>
  </si>
  <si>
    <t>30000000</t>
  </si>
  <si>
    <t>Bank lokal lainnya - USD - Jatuh tempo utang bank jangka panjang</t>
  </si>
  <si>
    <t>Bank lokal lainnya - USD - Bunga utang bank jangka panjang</t>
  </si>
  <si>
    <t>Bank lokal lainnya - USD - Jenis bunga utang bank jangka panjang</t>
  </si>
  <si>
    <t>Bank lokal lainnya - Mata uang lainnya - Jatuh tempo utang bank jangka panjang</t>
  </si>
  <si>
    <t>Bank lokal lainnya - Mata uang lainnya - Bunga utang bank jangka panjang</t>
  </si>
  <si>
    <t>Bank lokal lainnya - Mata uang lainnya - Jenis bunga utang bank jangka panjang</t>
  </si>
  <si>
    <t>Catatan untuk utang bank jangka pendek</t>
  </si>
  <si>
    <t>10000000000</t>
  </si>
  <si>
    <t>Dua belas bulan dari setiap  pengambilan/Twelve months after each withdrawal</t>
  </si>
  <si>
    <t>JIBOR   marjin/margin</t>
  </si>
  <si>
    <t>35000000000</t>
  </si>
  <si>
    <t>25000000000</t>
  </si>
  <si>
    <t>40000000000</t>
  </si>
  <si>
    <t>67000000000</t>
  </si>
  <si>
    <t>JIBOR/SOFR   marjin/margin</t>
  </si>
  <si>
    <t>JIBOR/SOFR + marjin/margin</t>
  </si>
  <si>
    <t>JIBOR/Term SOFR + marjin/margin</t>
  </si>
  <si>
    <t>JIBOR/
 Term SOFR + marjin/margin</t>
  </si>
  <si>
    <t>LIBOR + marjin/margin</t>
  </si>
  <si>
    <t>110000000000</t>
  </si>
  <si>
    <t>195000000000</t>
  </si>
  <si>
    <t>134000000000</t>
  </si>
  <si>
    <t>322000000000</t>
  </si>
  <si>
    <t>Satu bulan dari setiap pengambilan/One month after each withdrawal</t>
  </si>
  <si>
    <t>JIBOR+majin/margin</t>
  </si>
  <si>
    <t>15000000000</t>
  </si>
  <si>
    <t>75000000000</t>
  </si>
  <si>
    <t>130810000000</t>
  </si>
  <si>
    <t>132940000000</t>
  </si>
  <si>
    <t>Satu atau Tiga bulan dari setiap pengambilan/One or Three months after each withdrawal</t>
  </si>
  <si>
    <t>Tiga bulan dari setiap pengambilan dan hingga jatuh tempo/Three months after each withdrawal and until maturity</t>
  </si>
  <si>
    <t>Tiga sampai enam bulan dari setiap pengambilan/Three up to six months after each withdrawal</t>
  </si>
  <si>
    <t>Cost of Fund + marjin/margin</t>
  </si>
  <si>
    <t>JIBOR, Cost of Fund + marjin/margin</t>
  </si>
  <si>
    <t>JIBOR dan/and Cost of Fund + marjin/margin</t>
  </si>
  <si>
    <t>JIBOR/Term-SOFR + marjin/margin dan/and Cost of fund + marjin/margin</t>
  </si>
  <si>
    <t>10000000</t>
  </si>
  <si>
    <t>60000000</t>
  </si>
  <si>
    <t>160000000</t>
  </si>
  <si>
    <t>435000000</t>
  </si>
  <si>
    <t>LIBOR   marjin/margin</t>
  </si>
  <si>
    <t>SOFR + marjin/margin</t>
  </si>
  <si>
    <t>18000000000</t>
  </si>
  <si>
    <t>Cost of fund   marjin/margin</t>
  </si>
  <si>
    <t>Pengungkapan Utang bank jangka pendek</t>
  </si>
  <si>
    <t>Pengungkapan catatan atas utang bank jangka pendek</t>
  </si>
  <si>
    <t>Selama tahun 2022, Grup telah melakukan pembayaran atas pinjaman-pinjaman bank jangka pendek tersebut sebesar Rp 90,3 miliar (2021: Rp 1.006,5 miliar) termasuk pembayaran atas tambahan pinjaman tahun berjalan.Karena sifatnya yang jangka pendek, nilai tercatat pinjaman jangka pendek mendekati nilai wajarnya.Grup telah memenuhi batasan-batasan yang diwajibkan dalam semua perjanjian-perjanjian fasilitas pinjaman tersebut.</t>
  </si>
  <si>
    <t>Sampai tanggal 31 Maret 2023, Grup telah melakukan pembayaran atas pinjaman-pinjaman bank jangka pendek tersebut sebesar Rp 20,0 miliar (31 Maret 2022: Rp 15,0 miliar) termasuk pembayaran atas tambahan pinjaman periode berjalan. Karena sifatnya yang jangka pendek, nilai tercatat pinjaman jangka pendek mendekati nilai wajarnya.Grup telah memenuhi batasan-batasan yang diwajibkan dalam semua perjanjian-perjanjian fasilitas pinjaman tersebut.</t>
  </si>
  <si>
    <t>Selama periode yang berakhir pada 30 Juni 2023, Grup telah melakukan pembayaran atas pinjaman-pinjaman bank jangka pendek tersebut sebesar Rp 50,0 miliar (30 Juni 2022: Rp 25,0 miliar) termasuk pembayaran atas tambahan pinjaman periode berjalan. Karena sifatnya yang jangka pendek, nilai tercatat pinjaman jangka pendek mendekati nilai wajarnya. Grup telah memenuhi batasan-batasan yang diwajibkan dalam semua perjanjian-perjanjian fasilitas pinjaman tersebut. Lihat Catatan 31 untuk pengungkapan tambahan yang diharuskan oleh PSAK 60.</t>
  </si>
  <si>
    <t>Selama periode yang berakhir pada 30 September 2023, Grup telah melakukan pembayaran atas pinjaman-pinjaman bank jangka pendek tersebut sebesar Rp 65,0 miliar (30 September 2022: Rp 61,5 miliar) termasuk pembayaran atas tambahan pinjaman periode berjalan. Karena sifatnya yang jangka pendek, nilai tercatat pinjaman jangka pendek mendekati nilai wajarnya. Grup telah memenuhi batasan-batasan yang diwajibkan dalam semua perjanjian-perjanjian fasilitas pinjaman tersebut. Lihat Catatan 31 untuk pengungkapan tambahan yang diharuskan oleh PSAK 60.</t>
  </si>
  <si>
    <t>Pada tanggal 30 Juni 2024, Grup telah memenuhi batasan-batasan yang diwajibkan dalam perjanjian pinjaman tersebut yaitu rasio gearing, rasio utang terhadap aset, dan rasio utang terhadap ekuitas. 
Selama periode yang berakhir pada 30 Juni 2024, Grup telah melakukan pembayaran atas pinjaman-pinjaman bank jangka pendek tersebut sebesar Rp 207,0 miliar (30 Juni 2023: Rp 50,0 miliar) termasuk pembayaran atas tambahan pinjaman tahun berjalan.
Karena sifatnya yang jangka pendek, nilai tercatat pinjaman jangka pendek mendekati nilai wajarnya.
Lihat Catatan 31 untuk pengungkapan tambahan yang diharuskan oleh PSAK 107.</t>
  </si>
  <si>
    <t>Pada tanggal 30 September 2024, Grup telah memenuhi batasan-batasan yang diwajibkan dalam perjanjian pinjaman tersebut yaitu rasio gearing, rasio utang terhadap aset dan rasio utang terhadap ekuitas. Selama periode yang berakhir pada 30 September 2024, Grup telah melakukan pembayaran atas pinjaman-pinjaman bank jangka pendek tersebut sebesar Rp 582,0 miliar (30 September 2023: Rp 65,0 miliar) termasuk pembayaran atas tambahan pinjaman periode berjalan. Karena sifatnya yang jangka pendek, nilai tercatat pinjaman jangka pendek mendekati nilai wajarnya.</t>
  </si>
  <si>
    <t>Pada tanggal 31 Desember 2024, salah satu entitas anak Grup tidak memenuhi rasio utang terhadap ekuitas sesuai dengan batasan-batasan yang diwajibkan dalam perjanjian pinjaman dengan bank. Selain itu, Grup telah memenuhi batasan-batasan secara triwulanan, tengah tahunan, dan tahunan yang diwajibkan dalam perjanjian pinjaman tersebut yaitu rasio gearing, rasio utang terhadap aset dan rasio utang terhadap ekuitas pada tanggal 31 Desember 2024.
Selama tahun 2024, Grup telah melakukan pembayaran atas pinjaman-pinjaman bank jangka pendek tersebut sebesar Rp 987,0 miliar (2023: Rp 259,9 miliar) termasuk pembayaran atas tambahan pinjaman tahun berjalan.</t>
  </si>
  <si>
    <t>Pada tanggal 31 Maret 2025  , Grup telah memenuhi batasan-batasan secara triwulanan, tengah tahunan dan tahunan yang diwajibkan dalam perjanjian pinjaman tersebut yaitu rasio gearing, rasio utang terhadap aset dan rasio utang terhadap ekuitas.
Selama tahun 2025, Grup telah melakukan pembayaran atas pinjaman-pinjaman bank jangka pendek tersebut sebesar Rp 145,0 miliar (31 Maret 2024: Rp 10,0 miliar) termasuk pembayaran atas tambahan pinjaman tahun berjalan.
Karena sifatnya yang jangka pendek, nilai tercatat pinjaman jangka pendek mendekati nilai wajarnya.
Lihat Catatan 31 untuk pengungkapan tambahan yang diharuskan oleh PSAK 107.</t>
  </si>
  <si>
    <t>Entitas tunggal / Single entity</t>
  </si>
  <si>
    <t>A111. Oil &amp; Gas Production &amp; Refinery</t>
  </si>
  <si>
    <t>A11. Oil &amp; Gas</t>
  </si>
  <si>
    <t>A1. Oil, Gas &amp; Coal</t>
  </si>
  <si>
    <t>A. Energy</t>
  </si>
  <si>
    <t>Satuan Penuh / Full Amount</t>
  </si>
  <si>
    <t>Asuransi / Insurance</t>
  </si>
  <si>
    <t>Indonesian Government</t>
  </si>
  <si>
    <t>Obligasi / Bond</t>
  </si>
  <si>
    <t>Joint Venture - Indonesia Jurisdiction</t>
  </si>
  <si>
    <t>Pengembangan / Development</t>
  </si>
  <si>
    <t>Wajar Dengan Pengecualian / Qualified</t>
  </si>
  <si>
    <t>ETAP</t>
  </si>
  <si>
    <t>2</t>
  </si>
  <si>
    <t>A112. Oil &amp; Gas Storage &amp; Distribution</t>
  </si>
  <si>
    <t>A12. Coal</t>
  </si>
  <si>
    <t>A2. Alternative Energy</t>
  </si>
  <si>
    <t>B. Basic Materials</t>
  </si>
  <si>
    <t>Ribuan / In Thousand</t>
  </si>
  <si>
    <t>Infrastruktur / Infrastructure</t>
  </si>
  <si>
    <t>Dollar Amerika / USD</t>
  </si>
  <si>
    <t>Individual WNI</t>
  </si>
  <si>
    <t>Saham dan Obligasi / Stock and Bond</t>
  </si>
  <si>
    <t>Joint Venture - Non-Indonesia Jurisdiction</t>
  </si>
  <si>
    <t>Akselerasi / Acceleration</t>
  </si>
  <si>
    <t>Tidak Wajar / Adverse</t>
  </si>
  <si>
    <t>A121. Coal Production</t>
  </si>
  <si>
    <t>A13. Oil, Gas &amp; Coal Supports</t>
  </si>
  <si>
    <t>B1. Basic Materials</t>
  </si>
  <si>
    <t>Keuangan dan Syariah / Financial and Sharia</t>
  </si>
  <si>
    <t>Individual Foreign, Residential</t>
  </si>
  <si>
    <t>Sertifikat Penitipan Efek Indonesia / Indonesian Depository Receipt</t>
  </si>
  <si>
    <t>Foreign Company</t>
  </si>
  <si>
    <t>Ekonomi Baru / New Economy</t>
  </si>
  <si>
    <t>Tidak Memberikan Pendapat / Disclaimer</t>
  </si>
  <si>
    <t>A122. Coal Distribution</t>
  </si>
  <si>
    <t>A21. Alternative Energy Equipment</t>
  </si>
  <si>
    <t>D. Consumer Non-Cyclicals</t>
  </si>
  <si>
    <t>Miliaran / In Billion</t>
  </si>
  <si>
    <t>Kontrak Investasi Kolektif / Collective</t>
  </si>
  <si>
    <t>Individual Foreign, Non-Residential</t>
  </si>
  <si>
    <t>Efek Beragun Aset / Asset-Backed Securities</t>
  </si>
  <si>
    <t>Pemantauan Khusus / Watchlist</t>
  </si>
  <si>
    <t>5</t>
  </si>
  <si>
    <t>A131. Oil &amp; Gas Drilling Service</t>
  </si>
  <si>
    <t>A22. Alternative Fuels</t>
  </si>
  <si>
    <t>C2. Industrial Services</t>
  </si>
  <si>
    <t>E. Consumer Cyclicals</t>
  </si>
  <si>
    <t>Pembiayaan / Financing</t>
  </si>
  <si>
    <t>Kontrak Investasi Kolektif / Collective Investment Contract</t>
  </si>
  <si>
    <t>Lain-lain / Other</t>
  </si>
  <si>
    <t>A132. Oil, Gas &amp; Coal Equipment &amp; Services</t>
  </si>
  <si>
    <t>B11. Chemicals</t>
  </si>
  <si>
    <t>C3. Multi-sector Holdings</t>
  </si>
  <si>
    <t>F. Healthcare</t>
  </si>
  <si>
    <t>Properti / Property</t>
  </si>
  <si>
    <t>Foreign Corporation</t>
  </si>
  <si>
    <t>A211. Alternative Energy Equipment</t>
  </si>
  <si>
    <t>B12. Construction Materials</t>
  </si>
  <si>
    <t>D1. Food &amp; Staples Retailing</t>
  </si>
  <si>
    <t>G. Financials</t>
  </si>
  <si>
    <t>Sekuritas / Securities</t>
  </si>
  <si>
    <t>National and Foreign Corporation</t>
  </si>
  <si>
    <t>A221. Alternative Fuels</t>
  </si>
  <si>
    <t>B13. Containers &amp; Packaging</t>
  </si>
  <si>
    <t>D2. Food &amp; Beverage</t>
  </si>
  <si>
    <t>H. Properties &amp; Real Estate</t>
  </si>
  <si>
    <t>No Controlling Shareholder</t>
  </si>
  <si>
    <t>B111. Basic Chemicals</t>
  </si>
  <si>
    <t>B14. Metals &amp; Minerals</t>
  </si>
  <si>
    <t>D3. Tobacco</t>
  </si>
  <si>
    <t>I. Technology</t>
  </si>
  <si>
    <t>B112. Agricultural Chemicals</t>
  </si>
  <si>
    <t>B15. Forestry &amp; Paper</t>
  </si>
  <si>
    <t>D4. Nondurable Household Products</t>
  </si>
  <si>
    <t>J. Infrastructures</t>
  </si>
  <si>
    <t>B113. Specialty Chemicals</t>
  </si>
  <si>
    <t>C11. Aerospace &amp; Defense</t>
  </si>
  <si>
    <t>E1. Automobiles &amp; Components</t>
  </si>
  <si>
    <t>K. Transportation &amp; Logistic</t>
  </si>
  <si>
    <t>B121. Construction Materials</t>
  </si>
  <si>
    <t>C12. Building Products &amp; Fixtures</t>
  </si>
  <si>
    <t>E2. Household Goods</t>
  </si>
  <si>
    <t>Z. Listed Investment Product</t>
  </si>
  <si>
    <t>B131. Containers &amp; Packaging</t>
  </si>
  <si>
    <t>C13. Electrical</t>
  </si>
  <si>
    <t>E3. Leisure Goods</t>
  </si>
  <si>
    <t>B141. Aluminum</t>
  </si>
  <si>
    <t>E4. Apparel &amp; Luxury Goods</t>
  </si>
  <si>
    <t>B142. Cooper</t>
  </si>
  <si>
    <t>C21. Diversified Industrial Trading</t>
  </si>
  <si>
    <t>E5. Consumer Services</t>
  </si>
  <si>
    <t>B143. Gold</t>
  </si>
  <si>
    <t>C22. Commercial Services</t>
  </si>
  <si>
    <t>E6. Media &amp; Entertainment</t>
  </si>
  <si>
    <t>B144. Iron &amp; Steel</t>
  </si>
  <si>
    <t>C23. Professional Services</t>
  </si>
  <si>
    <t>E7. Retailing</t>
  </si>
  <si>
    <t>B145. Precious Metals &amp; Minerals</t>
  </si>
  <si>
    <t>C31. Multi-sector Holdings</t>
  </si>
  <si>
    <t>F1. Healthcare Equipment &amp; Providers</t>
  </si>
  <si>
    <t>B146. Diversified Metals &amp; Minerals</t>
  </si>
  <si>
    <t>D11. Food &amp; Staples Retailing</t>
  </si>
  <si>
    <t>F2. Pharmaceuticals &amp; Health Care Research</t>
  </si>
  <si>
    <t>B147. Mining Equipment &amp; Services</t>
  </si>
  <si>
    <t>D21. Beverages</t>
  </si>
  <si>
    <t>G1. Banks</t>
  </si>
  <si>
    <t>B151. Timber</t>
  </si>
  <si>
    <t>D22. Processed Foods</t>
  </si>
  <si>
    <t>G2. Financing Service</t>
  </si>
  <si>
    <t>B152. Paper</t>
  </si>
  <si>
    <t>D23. Agricultural Products</t>
  </si>
  <si>
    <t>G3. Investment Service</t>
  </si>
  <si>
    <t>B153. Diversified Forest</t>
  </si>
  <si>
    <t>D31. Tobacco</t>
  </si>
  <si>
    <t>G4. Insurance</t>
  </si>
  <si>
    <t>C111. Aerospace &amp; Defense</t>
  </si>
  <si>
    <t>D41. Household Products</t>
  </si>
  <si>
    <t>G5. Holding &amp; Investment Companies</t>
  </si>
  <si>
    <t>C121. Building Products &amp; Fixtures</t>
  </si>
  <si>
    <t>D42. Personal Care Products</t>
  </si>
  <si>
    <t>H1. Properties &amp; Real Estate</t>
  </si>
  <si>
    <t>C131. Electrical Components &amp; Equipment</t>
  </si>
  <si>
    <t>E11. Auto Components</t>
  </si>
  <si>
    <t>I1. Software &amp; IT Services</t>
  </si>
  <si>
    <t>C132. Heavy Electrical Equipment</t>
  </si>
  <si>
    <t>E12. Automobiles</t>
  </si>
  <si>
    <t>I2. Technology Hardware &amp; Equipment</t>
  </si>
  <si>
    <t>E21. Household Goods</t>
  </si>
  <si>
    <t>J1. Transportation Infrastructure</t>
  </si>
  <si>
    <t>C142. Agricultural &amp; Farm Machinery</t>
  </si>
  <si>
    <t>E31. Consumer Electronics</t>
  </si>
  <si>
    <t>J2. Heavy Constructions &amp; Civil Engineering</t>
  </si>
  <si>
    <t>C143. Industrial Machinery &amp; Components</t>
  </si>
  <si>
    <t>E32. Sport Equipment &amp; Hobbies Goods</t>
  </si>
  <si>
    <t>J3. Telecommunication</t>
  </si>
  <si>
    <t>C211. Diversified Industrial Trading</t>
  </si>
  <si>
    <t>E41. Apparel &amp; Luxury Goods</t>
  </si>
  <si>
    <t>J4. Utilities</t>
  </si>
  <si>
    <t>C221. Commercial Printing</t>
  </si>
  <si>
    <t>E51. Tourism &amp; Recreation</t>
  </si>
  <si>
    <t>K1. Transportation</t>
  </si>
  <si>
    <t>C222. Environmental &amp; Facilities Services</t>
  </si>
  <si>
    <t>E52. Education &amp; Support Services</t>
  </si>
  <si>
    <t>K2. Logistics &amp; Deliveries</t>
  </si>
  <si>
    <t>C223. Office Supplies</t>
  </si>
  <si>
    <t>E61. Media</t>
  </si>
  <si>
    <t>Z1. Investment Trusts</t>
  </si>
  <si>
    <t>C224. Business Support Services</t>
  </si>
  <si>
    <t>E62. Entertainment &amp; Movie Production</t>
  </si>
  <si>
    <t>Z2. Bonds</t>
  </si>
  <si>
    <t>C231. Human Resource &amp; Employment Services</t>
  </si>
  <si>
    <t>E71. Consumer Distributors</t>
  </si>
  <si>
    <t>C232. Research &amp; Consulting Services</t>
  </si>
  <si>
    <t>E72. Internet &amp; Homeshop Retail</t>
  </si>
  <si>
    <t>C311. Multi-sector Holdings</t>
  </si>
  <si>
    <t>E73. Department Stores</t>
  </si>
  <si>
    <t>D111. Drug Retail &amp; Distributors</t>
  </si>
  <si>
    <t>E74. Specialty Retail</t>
  </si>
  <si>
    <t>D112. Food Retail &amp; Distributors</t>
  </si>
  <si>
    <t>F11. Healthcare Equipment &amp; Supplies</t>
  </si>
  <si>
    <t>D113. Supermarkets &amp; Convenience Store</t>
  </si>
  <si>
    <t>F12. Healthcare Providers</t>
  </si>
  <si>
    <t>D211. Liquors</t>
  </si>
  <si>
    <t>F21. Pharmaceuticals</t>
  </si>
  <si>
    <t>D212. Soft Drinks</t>
  </si>
  <si>
    <t>F22. Healthcare Research</t>
  </si>
  <si>
    <t>D221. Dairy Products</t>
  </si>
  <si>
    <t>G11. Banks</t>
  </si>
  <si>
    <t>D222. Processed Foods</t>
  </si>
  <si>
    <t>G21. Consumer Financing</t>
  </si>
  <si>
    <t>D231. Fish, Meat, &amp; Poultry</t>
  </si>
  <si>
    <t>G22. Business Financing</t>
  </si>
  <si>
    <t>D232. Plantations &amp; Crops</t>
  </si>
  <si>
    <t>G31. Investment Services</t>
  </si>
  <si>
    <t>D311. Tobacco</t>
  </si>
  <si>
    <t>G41. Insurance</t>
  </si>
  <si>
    <t>D411. Household Products</t>
  </si>
  <si>
    <t>G51. Holding &amp; Investment Companies</t>
  </si>
  <si>
    <t>D421. Personal Care Products</t>
  </si>
  <si>
    <t>H11. Real Estate Management &amp; Development</t>
  </si>
  <si>
    <t>E111. Auto Parts &amp; Equipment</t>
  </si>
  <si>
    <t>I11. Online Applications &amp; Services</t>
  </si>
  <si>
    <t>E112. Tires</t>
  </si>
  <si>
    <t>I12. IT Services &amp; Consulting</t>
  </si>
  <si>
    <t>E121. Car Manufacturers</t>
  </si>
  <si>
    <t>I13. Software</t>
  </si>
  <si>
    <t>E122. Motorcycle Manufacturers</t>
  </si>
  <si>
    <t>I21. Networking Equipment</t>
  </si>
  <si>
    <t>E211. Home Furnishings</t>
  </si>
  <si>
    <t>I22. Computer Hardware</t>
  </si>
  <si>
    <t>E212. Household Appliances</t>
  </si>
  <si>
    <t>I23. Electronic Equipment, Instruments &amp; Components</t>
  </si>
  <si>
    <t>E213. Housewares &amp; Specialties</t>
  </si>
  <si>
    <t>J11. Transport Infrastructure Operator</t>
  </si>
  <si>
    <t>E311. Consumer Electronics</t>
  </si>
  <si>
    <t>J21. Heavy Constructions &amp; Civil Engineering</t>
  </si>
  <si>
    <t>E321. Sport Equipment &amp; Hobbies Goods</t>
  </si>
  <si>
    <t>J31. Telecommunication Service</t>
  </si>
  <si>
    <t>E411. Clothing, Accessories &amp; Bags</t>
  </si>
  <si>
    <t>J32. Wireless Telecommunication Services</t>
  </si>
  <si>
    <t>E412. Footwear</t>
  </si>
  <si>
    <t>J41. Electric Utilities</t>
  </si>
  <si>
    <t>E413. Textiles</t>
  </si>
  <si>
    <t>J42. Gas Utilities</t>
  </si>
  <si>
    <t>E511. Gaming Venue</t>
  </si>
  <si>
    <t>J43. Water Utilities</t>
  </si>
  <si>
    <t>E512. Hotels, Resorts &amp; Cruise Lines</t>
  </si>
  <si>
    <t>K11. Airlines</t>
  </si>
  <si>
    <t>E513. Travel Agencies</t>
  </si>
  <si>
    <t>K12. Passenger Marine Transportation</t>
  </si>
  <si>
    <t>E514. Recreational &amp; Sports Facilities</t>
  </si>
  <si>
    <t>K13. Passenger Land Transportation</t>
  </si>
  <si>
    <t>E515. Restaurants</t>
  </si>
  <si>
    <t>K21. Logistics &amp; Deliveries</t>
  </si>
  <si>
    <t>E521. Education Services</t>
  </si>
  <si>
    <t>Z11. Investment Trusts</t>
  </si>
  <si>
    <t>E522. Consumer Support Services</t>
  </si>
  <si>
    <t>Z21. Bonds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</si>
  <si>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</si>
  <si>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</si>
  <si>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</si>
  <si>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</si>
  <si>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</si>
  <si>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</si>
  <si>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</si>
  <si>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</si>
  <si>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</si>
  <si>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</si>
  <si>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</si>
  <si>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</si>
  <si>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</si>
  <si>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</si>
  <si>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</si>
  <si>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</si>
  <si>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</si>
  <si>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</si>
  <si>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</si>
  <si>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</si>
  <si>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</si>
  <si>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</si>
  <si>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</si>
  <si>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</si>
  <si>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</si>
  <si>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</si>
  <si>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</si>
  <si>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</si>
  <si>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</si>
  <si>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</si>
  <si>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</si>
  <si>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</si>
  <si>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</si>
  <si>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</si>
  <si>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</si>
  <si>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</si>
  <si>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</si>
  <si>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</si>
  <si>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</si>
  <si>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</si>
  <si>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</si>
  <si>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</si>
  <si>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</si>
  <si>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</si>
  <si>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</si>
  <si>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</si>
  <si>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</si>
  <si>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</si>
  <si>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</si>
  <si>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</si>
  <si>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</si>
  <si>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</si>
  <si>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</si>
  <si>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</si>
  <si>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</si>
  <si>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</si>
  <si>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</si>
  <si>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</si>
  <si>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</si>
  <si>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</si>
  <si>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1234567890ABCD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</si>
</sst>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0.00000;\(#,##0.00000\)"/>
    <numFmt numFmtId="166" formatCode="#,##0;\(#,##0\)"/>
    <numFmt numFmtId="167" formatCode="\(#,##0\);#,##0"/>
    <numFmt numFmtId="168" formatCode="0.0%"/>
    <numFmt numFmtId="169" formatCode="0.00&quot;x&quot;"/>
  </numFmts>
  <fonts count="24" x14ac:knownFonts="1">
    <font>
      <sz val="9"/>
      <color theme="1"/>
      <name val="Calibri"/>
      <family val="2"/>
      <charset val="128"/>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sz val="10"/>
      <color rgb="FF000000"/>
      <name val="Arial"/>
      <family val="2"/>
    </font>
    <font>
      <b/>
      <sz val="12"/>
      <color theme="1"/>
      <name val="Arial"/>
      <family val="2"/>
    </font>
    <font>
      <sz val="12"/>
      <color rgb="FF000000"/>
      <name val="Arial"/>
      <family val="2"/>
    </font>
    <font>
      <b/>
      <sz val="12"/>
      <color rgb="FF000000"/>
      <name val="Arial"/>
      <family val="2"/>
    </font>
    <font>
      <b/>
      <u/>
      <sz val="12"/>
      <color rgb="FF000000"/>
      <name val="Arial"/>
      <family val="2"/>
    </font>
    <font>
      <sz val="12"/>
      <color theme="1"/>
      <name val="Arial"/>
      <family val="2"/>
    </font>
    <font>
      <sz val="12"/>
      <name val="Arial"/>
      <family val="2"/>
    </font>
    <font>
      <b/>
      <sz val="10"/>
      <color theme="1"/>
      <name val="Arial"/>
      <family val="2"/>
    </font>
    <font>
      <b/>
      <sz val="10"/>
      <color rgb="FF000000"/>
      <name val="Arial"/>
      <family val="2"/>
    </font>
    <font>
      <b/>
      <sz val="11"/>
      <color theme="0"/>
      <name val="Calibri"/>
      <family val="2"/>
      <scheme val="minor"/>
    </font>
    <font>
      <sz val="11"/>
      <color theme="0"/>
      <name val="Calibri"/>
      <family val="2"/>
      <scheme val="minor"/>
    </font>
    <font>
      <b/>
      <sz val="12"/>
      <name val="Arial"/>
      <family val="2"/>
    </font>
    <font>
      <b/>
      <sz val="11"/>
      <color theme="1"/>
      <name val="Calibri"/>
      <family val="2"/>
      <scheme val="minor"/>
    </font>
    <font>
      <sz val="12"/>
      <color theme="5" tint="-0.249977111117893"/>
      <name val="Arial"/>
      <family val="2"/>
    </font>
    <font>
      <sz val="12"/>
      <color theme="4" tint="-0.249977111117893"/>
      <name val="Arial"/>
      <family val="2"/>
    </font>
  </fonts>
  <fills count="13">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2"/>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07">
    <xf numFmtId="0" fontId="0" fillId="0" borderId="0" xfId="0">
      <alignment vertical="center"/>
    </xf>
    <xf numFmtId="0" fontId="3" fillId="0" borderId="0" xfId="0" applyFont="1" applyAlignment="1">
      <alignment horizontal="left" vertical="top"/>
    </xf>
    <xf numFmtId="0" fontId="4" fillId="0" borderId="0" xfId="0" applyFont="1" applyAlignment="1">
      <alignment horizontal="left" vertical="center"/>
    </xf>
    <xf numFmtId="0" fontId="4" fillId="0" borderId="0" xfId="0" applyFont="1">
      <alignment vertical="center"/>
    </xf>
    <xf numFmtId="0" fontId="5"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indent="1"/>
    </xf>
    <xf numFmtId="0" fontId="6" fillId="0" borderId="1" xfId="0" applyFont="1" applyBorder="1" applyAlignment="1">
      <alignment horizontal="left" vertical="top" wrapText="1" indent="2"/>
    </xf>
    <xf numFmtId="0" fontId="5"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0" fontId="6" fillId="0" borderId="1" xfId="0" applyFont="1" applyBorder="1" applyAlignment="1">
      <alignment horizontal="left" vertical="top" wrapText="1" indent="3"/>
    </xf>
    <xf numFmtId="49" fontId="4" fillId="2" borderId="2" xfId="0" applyNumberFormat="1" applyFont="1" applyFill="1" applyBorder="1" applyAlignment="1">
      <alignment horizontal="center" vertical="center"/>
    </xf>
    <xf numFmtId="49" fontId="4" fillId="0" borderId="2" xfId="0" applyNumberFormat="1" applyFont="1" applyBorder="1" applyProtection="1">
      <alignment vertical="center"/>
      <protection locked="0"/>
    </xf>
    <xf numFmtId="0" fontId="4" fillId="0" borderId="0" xfId="0" applyFont="1" applyProtection="1">
      <alignment vertical="center"/>
      <protection locked="0"/>
    </xf>
    <xf numFmtId="0" fontId="7" fillId="0" borderId="0" xfId="1" applyFont="1" applyAlignment="1">
      <alignment horizontal="left" vertical="top"/>
    </xf>
    <xf numFmtId="0" fontId="2" fillId="0" borderId="0" xfId="1"/>
    <xf numFmtId="0" fontId="7" fillId="0" borderId="0" xfId="1" applyFont="1" applyAlignment="1">
      <alignment horizontal="left" vertical="top" wrapText="1"/>
    </xf>
    <xf numFmtId="0" fontId="8" fillId="0" borderId="0" xfId="1" applyFont="1" applyAlignment="1">
      <alignment wrapText="1"/>
    </xf>
    <xf numFmtId="0" fontId="9" fillId="0" borderId="3" xfId="1" applyFont="1" applyBorder="1" applyAlignment="1">
      <alignment horizontal="left" vertical="top" wrapText="1"/>
    </xf>
    <xf numFmtId="0" fontId="9" fillId="0" borderId="3" xfId="1" applyFont="1" applyBorder="1" applyAlignment="1">
      <alignment horizontal="left" vertical="top" wrapText="1" indent="1"/>
    </xf>
    <xf numFmtId="0" fontId="7" fillId="0" borderId="0" xfId="1" applyFont="1" applyAlignment="1">
      <alignment horizontal="right" vertical="top" wrapText="1"/>
    </xf>
    <xf numFmtId="0" fontId="10" fillId="0" borderId="0" xfId="1" applyFont="1" applyAlignment="1">
      <alignment wrapText="1"/>
    </xf>
    <xf numFmtId="0" fontId="11" fillId="0" borderId="3" xfId="1" applyFont="1" applyBorder="1" applyAlignment="1">
      <alignment horizontal="left" vertical="top" wrapText="1" indent="1"/>
    </xf>
    <xf numFmtId="0" fontId="12" fillId="0" borderId="3" xfId="1" applyFont="1" applyBorder="1" applyAlignment="1">
      <alignment horizontal="left" vertical="top" wrapText="1"/>
    </xf>
    <xf numFmtId="0" fontId="13" fillId="3" borderId="0" xfId="1" applyFont="1" applyFill="1" applyAlignment="1">
      <alignment horizontal="center" wrapText="1"/>
    </xf>
    <xf numFmtId="0" fontId="14" fillId="4" borderId="4" xfId="1" applyFont="1" applyFill="1" applyBorder="1" applyAlignment="1">
      <alignment horizontal="center" vertical="top" wrapText="1"/>
    </xf>
    <xf numFmtId="0" fontId="15" fillId="5" borderId="4" xfId="1" applyFont="1" applyFill="1" applyBorder="1" applyAlignment="1" applyProtection="1">
      <alignment horizontal="center" vertical="top" wrapText="1"/>
      <protection locked="0"/>
    </xf>
    <xf numFmtId="165" fontId="15" fillId="5" borderId="4" xfId="1" applyNumberFormat="1" applyFont="1" applyFill="1" applyBorder="1" applyAlignment="1" applyProtection="1">
      <alignment horizontal="center" vertical="top" wrapText="1"/>
      <protection locked="0"/>
    </xf>
    <xf numFmtId="0" fontId="7" fillId="0" borderId="0" xfId="11" applyFont="1" applyAlignment="1">
      <alignment horizontal="left" vertical="top" wrapText="1"/>
    </xf>
    <xf numFmtId="0" fontId="1" fillId="0" borderId="0" xfId="11" applyFont="1"/>
    <xf numFmtId="0" fontId="7" fillId="0" borderId="0" xfId="11" applyFont="1" applyAlignment="1">
      <alignment horizontal="right" vertical="top" wrapText="1"/>
    </xf>
    <xf numFmtId="0" fontId="10" fillId="0" borderId="0" xfId="11" applyFont="1" applyAlignment="1">
      <alignment wrapText="1"/>
    </xf>
    <xf numFmtId="0" fontId="16" fillId="0" borderId="0" xfId="11" applyFont="1" applyAlignment="1">
      <alignment wrapText="1"/>
    </xf>
    <xf numFmtId="0" fontId="13" fillId="3" borderId="0" xfId="11" applyFont="1" applyFill="1" applyAlignment="1">
      <alignment horizontal="center" wrapText="1"/>
    </xf>
    <xf numFmtId="0" fontId="12" fillId="0" borderId="3" xfId="11" applyFont="1" applyBorder="1" applyAlignment="1">
      <alignment horizontal="left" vertical="top" wrapText="1"/>
    </xf>
    <xf numFmtId="0" fontId="17" fillId="0" borderId="3" xfId="11" applyFont="1" applyBorder="1" applyAlignment="1">
      <alignment horizontal="left" vertical="top" wrapText="1"/>
    </xf>
    <xf numFmtId="0" fontId="14" fillId="6" borderId="4" xfId="11" applyFont="1" applyFill="1" applyBorder="1" applyAlignment="1">
      <alignment horizontal="center" vertical="top" wrapText="1"/>
    </xf>
    <xf numFmtId="0" fontId="12" fillId="0" borderId="3" xfId="11" applyFont="1" applyBorder="1" applyAlignment="1">
      <alignment horizontal="left" vertical="top" wrapText="1" indent="1"/>
    </xf>
    <xf numFmtId="0" fontId="17" fillId="0" borderId="3" xfId="11" applyFont="1" applyBorder="1" applyAlignment="1">
      <alignment horizontal="left" vertical="top" wrapText="1" indent="1"/>
    </xf>
    <xf numFmtId="0" fontId="12" fillId="0" borderId="3" xfId="11" applyFont="1" applyBorder="1" applyAlignment="1">
      <alignment horizontal="left" vertical="top" wrapText="1" indent="3"/>
    </xf>
    <xf numFmtId="0" fontId="17" fillId="0" borderId="3" xfId="11" applyFont="1" applyBorder="1" applyAlignment="1">
      <alignment horizontal="left" vertical="top" wrapText="1" indent="3"/>
    </xf>
    <xf numFmtId="0" fontId="11" fillId="0" borderId="3" xfId="11" applyFont="1" applyBorder="1" applyAlignment="1">
      <alignment horizontal="left" vertical="top" wrapText="1" indent="4"/>
    </xf>
    <xf numFmtId="0" fontId="9" fillId="0" borderId="3" xfId="11" applyFont="1" applyBorder="1" applyAlignment="1">
      <alignment horizontal="left" vertical="top" wrapText="1" indent="4"/>
    </xf>
    <xf numFmtId="166" fontId="15" fillId="5"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4"/>
    </xf>
    <xf numFmtId="0" fontId="11" fillId="0" borderId="3" xfId="11" applyFont="1" applyBorder="1" applyAlignment="1">
      <alignment horizontal="left" vertical="top" wrapText="1" indent="6"/>
    </xf>
    <xf numFmtId="166" fontId="15" fillId="7"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6"/>
    </xf>
    <xf numFmtId="0" fontId="11" fillId="0" borderId="3" xfId="11" applyFont="1" applyBorder="1" applyAlignment="1">
      <alignment horizontal="left" vertical="top" wrapText="1" indent="7"/>
    </xf>
    <xf numFmtId="167" fontId="15" fillId="8" borderId="4" xfId="11" applyNumberFormat="1" applyFont="1" applyFill="1" applyBorder="1" applyAlignment="1" applyProtection="1">
      <alignment horizontal="center" vertical="top" wrapText="1"/>
      <protection locked="0"/>
    </xf>
    <xf numFmtId="0" fontId="1" fillId="0" borderId="0" xfId="12" applyFont="1"/>
    <xf numFmtId="0" fontId="7" fillId="0" borderId="0" xfId="12" applyFont="1" applyAlignment="1">
      <alignment horizontal="right" vertical="top" wrapText="1"/>
    </xf>
    <xf numFmtId="0" fontId="10" fillId="0" borderId="0" xfId="12" applyFont="1" applyAlignment="1">
      <alignment wrapText="1"/>
    </xf>
    <xf numFmtId="0" fontId="13" fillId="3" borderId="0" xfId="12" applyFont="1" applyFill="1" applyAlignment="1">
      <alignment horizontal="center" wrapText="1"/>
    </xf>
    <xf numFmtId="0" fontId="12" fillId="0" borderId="3" xfId="12" applyFont="1" applyBorder="1" applyAlignment="1">
      <alignment horizontal="left" vertical="top" wrapText="1"/>
    </xf>
    <xf numFmtId="0" fontId="14" fillId="6" borderId="4" xfId="12" applyFont="1" applyFill="1" applyBorder="1" applyAlignment="1">
      <alignment horizontal="center" vertical="top" wrapText="1"/>
    </xf>
    <xf numFmtId="0" fontId="11" fillId="0" borderId="3" xfId="12" applyFont="1" applyBorder="1" applyAlignment="1">
      <alignment horizontal="left" vertical="top" wrapText="1" indent="1"/>
    </xf>
    <xf numFmtId="166" fontId="15" fillId="5" borderId="4" xfId="12" applyNumberFormat="1" applyFont="1" applyFill="1" applyBorder="1" applyAlignment="1" applyProtection="1">
      <alignment horizontal="center" vertical="top" wrapText="1"/>
      <protection locked="0"/>
    </xf>
    <xf numFmtId="167" fontId="15" fillId="8"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1"/>
    </xf>
    <xf numFmtId="166" fontId="15" fillId="7"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3"/>
    </xf>
    <xf numFmtId="0" fontId="11" fillId="0" borderId="3" xfId="12" applyFont="1" applyBorder="1" applyAlignment="1">
      <alignment horizontal="left" vertical="top" wrapText="1" indent="4"/>
    </xf>
    <xf numFmtId="0" fontId="11" fillId="0" borderId="3" xfId="12" applyFont="1" applyBorder="1" applyAlignment="1">
      <alignment horizontal="left" vertical="top" wrapText="1" indent="3"/>
    </xf>
    <xf numFmtId="165" fontId="15" fillId="5" borderId="4" xfId="12" applyNumberFormat="1" applyFont="1" applyFill="1" applyBorder="1" applyAlignment="1" applyProtection="1">
      <alignment horizontal="center" vertical="top" wrapText="1"/>
      <protection locked="0"/>
    </xf>
    <xf numFmtId="0" fontId="1" fillId="0" borderId="0" xfId="13" applyFont="1"/>
    <xf numFmtId="0" fontId="18" fillId="0" borderId="0" xfId="13" applyFont="1"/>
    <xf numFmtId="0" fontId="10" fillId="0" borderId="0" xfId="13" applyFont="1" applyAlignment="1">
      <alignment wrapText="1"/>
    </xf>
    <xf numFmtId="0" fontId="13" fillId="3" borderId="0" xfId="13" applyFont="1" applyFill="1" applyAlignment="1">
      <alignment horizontal="center" wrapText="1"/>
    </xf>
    <xf numFmtId="0" fontId="12" fillId="0" borderId="3" xfId="13" applyFont="1" applyBorder="1" applyAlignment="1">
      <alignment horizontal="left" vertical="top" wrapText="1"/>
    </xf>
    <xf numFmtId="0" fontId="14" fillId="6" borderId="4" xfId="13" applyFont="1" applyFill="1" applyBorder="1" applyAlignment="1">
      <alignment horizontal="center" vertical="top" wrapText="1"/>
    </xf>
    <xf numFmtId="0" fontId="12" fillId="0" borderId="3" xfId="13" applyFont="1" applyBorder="1" applyAlignment="1">
      <alignment horizontal="left" vertical="top" wrapText="1" indent="1"/>
    </xf>
    <xf numFmtId="0" fontId="12" fillId="0" borderId="3" xfId="13" applyFont="1" applyBorder="1" applyAlignment="1">
      <alignment horizontal="left" vertical="top" wrapText="1" indent="3"/>
    </xf>
    <xf numFmtId="0" fontId="11" fillId="0" borderId="3" xfId="13" applyFont="1" applyBorder="1" applyAlignment="1">
      <alignment horizontal="left" vertical="top" wrapText="1" indent="4"/>
    </xf>
    <xf numFmtId="166" fontId="15" fillId="5" borderId="4" xfId="13" applyNumberFormat="1" applyFont="1" applyFill="1" applyBorder="1" applyAlignment="1" applyProtection="1">
      <alignment horizontal="center" vertical="top" wrapText="1"/>
      <protection locked="0"/>
    </xf>
    <xf numFmtId="167" fontId="15" fillId="8" borderId="4" xfId="13" applyNumberFormat="1" applyFont="1" applyFill="1" applyBorder="1" applyAlignment="1" applyProtection="1">
      <alignment horizontal="center" vertical="top" wrapText="1"/>
      <protection locked="0"/>
    </xf>
    <xf numFmtId="166" fontId="15" fillId="7" borderId="4" xfId="13" applyNumberFormat="1" applyFont="1" applyFill="1" applyBorder="1" applyAlignment="1" applyProtection="1">
      <alignment horizontal="center" vertical="top" wrapText="1"/>
      <protection locked="0"/>
    </xf>
    <xf numFmtId="0" fontId="11" fillId="0" borderId="3" xfId="13" applyFont="1" applyBorder="1" applyAlignment="1">
      <alignment horizontal="left" vertical="top" wrapText="1" indent="3"/>
    </xf>
    <xf numFmtId="0" fontId="11" fillId="0" borderId="3" xfId="13" applyFont="1" applyBorder="1" applyAlignment="1">
      <alignment horizontal="left" vertical="top" wrapText="1" indent="1"/>
    </xf>
    <xf numFmtId="0" fontId="7" fillId="0" borderId="0" xfId="14" applyFont="1" applyAlignment="1">
      <alignment horizontal="left" vertical="top" wrapText="1"/>
    </xf>
    <xf numFmtId="0" fontId="1" fillId="0" borderId="0" xfId="14" applyFont="1"/>
    <xf numFmtId="0" fontId="18" fillId="0" borderId="0" xfId="14" applyFont="1"/>
    <xf numFmtId="0" fontId="10" fillId="0" borderId="0" xfId="14" applyFont="1" applyAlignment="1">
      <alignment wrapText="1"/>
    </xf>
    <xf numFmtId="0" fontId="8" fillId="0" borderId="0" xfId="14" applyFont="1" applyAlignment="1">
      <alignment wrapText="1"/>
    </xf>
    <xf numFmtId="0" fontId="12" fillId="0" borderId="3" xfId="14" applyFont="1" applyBorder="1" applyAlignment="1">
      <alignment horizontal="left" vertical="top" wrapText="1"/>
    </xf>
    <xf numFmtId="0" fontId="14" fillId="6" borderId="4" xfId="14" applyFont="1" applyFill="1" applyBorder="1" applyAlignment="1">
      <alignment horizontal="center" vertical="top" wrapText="1"/>
    </xf>
    <xf numFmtId="0" fontId="11" fillId="0" borderId="3" xfId="14" applyFont="1" applyBorder="1" applyAlignment="1">
      <alignment horizontal="left" vertical="top" wrapText="1" indent="1"/>
    </xf>
    <xf numFmtId="0" fontId="15" fillId="5" borderId="4" xfId="14" applyFont="1" applyFill="1" applyBorder="1" applyAlignment="1" applyProtection="1">
      <alignment horizontal="right" vertical="top" wrapText="1"/>
      <protection locked="0"/>
    </xf>
    <xf numFmtId="0" fontId="13" fillId="3" borderId="0" xfId="14" applyFont="1" applyFill="1" applyAlignment="1">
      <alignment horizontal="center" wrapText="1"/>
    </xf>
    <xf numFmtId="0" fontId="1" fillId="0" borderId="0" xfId="15" applyFont="1"/>
    <xf numFmtId="0" fontId="18" fillId="0" borderId="0" xfId="15" applyFont="1"/>
    <xf numFmtId="0" fontId="10" fillId="0" borderId="0" xfId="15" applyFont="1" applyAlignment="1">
      <alignment wrapText="1"/>
    </xf>
    <xf numFmtId="0" fontId="13" fillId="3" borderId="0" xfId="15" applyFont="1" applyFill="1" applyAlignment="1">
      <alignment horizontal="center" wrapText="1"/>
    </xf>
    <xf numFmtId="0" fontId="12" fillId="0" borderId="3" xfId="15" applyFont="1" applyBorder="1" applyAlignment="1">
      <alignment horizontal="left" vertical="top" wrapText="1"/>
    </xf>
    <xf numFmtId="0" fontId="14" fillId="6" borderId="4" xfId="15" applyFont="1" applyFill="1" applyBorder="1" applyAlignment="1">
      <alignment horizontal="center" vertical="top" wrapText="1"/>
    </xf>
    <xf numFmtId="0" fontId="12" fillId="0" borderId="3" xfId="15" applyFont="1" applyBorder="1" applyAlignment="1">
      <alignment horizontal="left" vertical="top" wrapText="1" indent="1"/>
    </xf>
    <xf numFmtId="0" fontId="12" fillId="0" borderId="3" xfId="15" applyFont="1" applyBorder="1" applyAlignment="1">
      <alignment horizontal="left" vertical="top" wrapText="1" indent="3"/>
    </xf>
    <xf numFmtId="0" fontId="11" fillId="0" borderId="3" xfId="15" applyFont="1" applyBorder="1" applyAlignment="1">
      <alignment horizontal="left" vertical="top" wrapText="1" indent="4"/>
    </xf>
    <xf numFmtId="166" fontId="15" fillId="5" borderId="4" xfId="15" applyNumberFormat="1" applyFont="1" applyFill="1" applyBorder="1" applyAlignment="1" applyProtection="1">
      <alignment horizontal="center" vertical="top" wrapText="1"/>
      <protection locked="0"/>
    </xf>
    <xf numFmtId="0" fontId="12" fillId="0" borderId="3" xfId="15" applyFont="1" applyBorder="1" applyAlignment="1">
      <alignment horizontal="left" vertical="top" wrapText="1" indent="4"/>
    </xf>
    <xf numFmtId="166" fontId="15" fillId="7" borderId="4" xfId="15" applyNumberFormat="1" applyFont="1" applyFill="1" applyBorder="1" applyAlignment="1" applyProtection="1">
      <alignment horizontal="center" vertical="top" wrapText="1"/>
      <protection locked="0"/>
    </xf>
    <xf numFmtId="167" fontId="15" fillId="8" borderId="4" xfId="15" applyNumberFormat="1" applyFont="1" applyFill="1" applyBorder="1" applyAlignment="1" applyProtection="1">
      <alignment horizontal="center" vertical="top" wrapText="1"/>
      <protection locked="0"/>
    </xf>
    <xf numFmtId="0" fontId="14" fillId="9" borderId="4" xfId="15" applyFont="1" applyFill="1" applyBorder="1" applyAlignment="1">
      <alignment horizontal="center" vertical="top" wrapText="1"/>
    </xf>
    <xf numFmtId="0" fontId="12" fillId="0" borderId="5" xfId="15" applyFont="1" applyBorder="1" applyAlignment="1">
      <alignment horizontal="right" vertical="top" wrapText="1"/>
    </xf>
    <xf numFmtId="0" fontId="11" fillId="0" borderId="3" xfId="15" applyFont="1" applyBorder="1" applyAlignment="1">
      <alignment horizontal="left" vertical="top" wrapText="1" indent="3"/>
    </xf>
    <xf numFmtId="0" fontId="1" fillId="0" borderId="0" xfId="16" applyFont="1"/>
    <xf numFmtId="0" fontId="18" fillId="0" borderId="0" xfId="16" applyFont="1"/>
    <xf numFmtId="0" fontId="7" fillId="0" borderId="0" xfId="16" applyFont="1" applyAlignment="1">
      <alignment vertical="top"/>
    </xf>
    <xf numFmtId="0" fontId="10" fillId="0" borderId="0" xfId="16" applyFont="1" applyAlignment="1">
      <alignment wrapText="1"/>
    </xf>
    <xf numFmtId="0" fontId="13" fillId="3" borderId="0" xfId="16" applyFont="1" applyFill="1" applyAlignment="1">
      <alignment horizontal="center" wrapText="1"/>
    </xf>
    <xf numFmtId="0" fontId="12" fillId="0" borderId="3" xfId="16" applyFont="1" applyBorder="1" applyAlignment="1">
      <alignment horizontal="left" vertical="top" wrapText="1"/>
    </xf>
    <xf numFmtId="0" fontId="14" fillId="6" borderId="4" xfId="16" applyFont="1" applyFill="1" applyBorder="1" applyAlignment="1">
      <alignment horizontal="center" vertical="top" wrapText="1"/>
    </xf>
    <xf numFmtId="0" fontId="11" fillId="0" borderId="3" xfId="16" applyFont="1" applyBorder="1" applyAlignment="1">
      <alignment horizontal="left" vertical="top" wrapText="1" indent="1"/>
    </xf>
    <xf numFmtId="0" fontId="15" fillId="5" borderId="4" xfId="16" applyFont="1" applyFill="1" applyBorder="1" applyAlignment="1" applyProtection="1">
      <alignment horizontal="right" vertical="top" wrapText="1"/>
      <protection locked="0"/>
    </xf>
    <xf numFmtId="0" fontId="1" fillId="0" borderId="0" xfId="17" applyFont="1"/>
    <xf numFmtId="0" fontId="19" fillId="0" borderId="0" xfId="17" applyFont="1"/>
    <xf numFmtId="0" fontId="10" fillId="0" borderId="0" xfId="17" applyFont="1" applyAlignment="1">
      <alignment wrapText="1"/>
    </xf>
    <xf numFmtId="0" fontId="13" fillId="3" borderId="0" xfId="17" applyFont="1" applyFill="1" applyAlignment="1">
      <alignment horizontal="center" wrapText="1"/>
    </xf>
    <xf numFmtId="0" fontId="12" fillId="0" borderId="3" xfId="17" applyFont="1" applyBorder="1" applyAlignment="1">
      <alignment horizontal="left" vertical="top" wrapText="1"/>
    </xf>
    <xf numFmtId="0" fontId="14" fillId="6" borderId="4" xfId="17" applyFont="1" applyFill="1" applyBorder="1" applyAlignment="1">
      <alignment horizontal="center" vertical="top" wrapText="1"/>
    </xf>
    <xf numFmtId="0" fontId="11" fillId="0" borderId="3" xfId="17" applyFont="1" applyBorder="1" applyAlignment="1">
      <alignment horizontal="left" vertical="top" wrapText="1" indent="1"/>
    </xf>
    <xf numFmtId="167" fontId="15" fillId="8" borderId="4" xfId="17" applyNumberFormat="1" applyFont="1" applyFill="1" applyBorder="1" applyAlignment="1" applyProtection="1">
      <alignment horizontal="center" vertical="top" wrapText="1"/>
      <protection locked="0"/>
    </xf>
    <xf numFmtId="166" fontId="15" fillId="5" borderId="4" xfId="17" applyNumberFormat="1" applyFont="1" applyFill="1" applyBorder="1" applyAlignment="1" applyProtection="1">
      <alignment horizontal="center" vertical="top" wrapText="1"/>
      <protection locked="0"/>
    </xf>
    <xf numFmtId="0" fontId="12" fillId="0" borderId="3" xfId="17" applyFont="1" applyBorder="1" applyAlignment="1">
      <alignment horizontal="left" vertical="top" wrapText="1" indent="1"/>
    </xf>
    <xf numFmtId="166" fontId="15" fillId="7" borderId="4" xfId="17" applyNumberFormat="1" applyFont="1" applyFill="1" applyBorder="1" applyAlignment="1" applyProtection="1">
      <alignment horizontal="center" vertical="top" wrapText="1"/>
      <protection locked="0"/>
    </xf>
    <xf numFmtId="0" fontId="1" fillId="0" borderId="0" xfId="18" applyFont="1"/>
    <xf numFmtId="0" fontId="18" fillId="0" borderId="0" xfId="18" applyFont="1"/>
    <xf numFmtId="0" fontId="10" fillId="0" borderId="0" xfId="18" applyFont="1" applyAlignment="1">
      <alignment wrapText="1"/>
    </xf>
    <xf numFmtId="0" fontId="13" fillId="3" borderId="0" xfId="18" applyFont="1" applyFill="1" applyAlignment="1">
      <alignment horizontal="center" wrapText="1"/>
    </xf>
    <xf numFmtId="0" fontId="12" fillId="0" borderId="3" xfId="18" applyFont="1" applyBorder="1" applyAlignment="1">
      <alignment horizontal="left" vertical="top" wrapText="1"/>
    </xf>
    <xf numFmtId="0" fontId="14" fillId="6" borderId="4" xfId="18" applyFont="1" applyFill="1" applyBorder="1" applyAlignment="1">
      <alignment horizontal="center" vertical="top" wrapText="1"/>
    </xf>
    <xf numFmtId="0" fontId="11" fillId="0" borderId="3" xfId="18" applyFont="1" applyBorder="1" applyAlignment="1">
      <alignment horizontal="left" vertical="top" wrapText="1" indent="1"/>
    </xf>
    <xf numFmtId="0" fontId="15" fillId="5" borderId="4" xfId="18" applyFont="1" applyFill="1" applyBorder="1" applyAlignment="1" applyProtection="1">
      <alignment horizontal="right" vertical="top" wrapText="1"/>
      <protection locked="0"/>
    </xf>
    <xf numFmtId="0" fontId="1" fillId="0" borderId="0" xfId="19" applyFont="1"/>
    <xf numFmtId="0" fontId="18" fillId="0" borderId="0" xfId="19" applyFont="1"/>
    <xf numFmtId="0" fontId="10" fillId="0" borderId="0" xfId="19" applyFont="1"/>
    <xf numFmtId="0" fontId="14" fillId="0" borderId="0" xfId="19" applyFont="1"/>
    <xf numFmtId="0" fontId="13" fillId="3" borderId="0" xfId="19" applyFont="1" applyFill="1" applyAlignment="1">
      <alignment horizontal="center" wrapText="1"/>
    </xf>
    <xf numFmtId="0" fontId="11" fillId="0" borderId="3" xfId="19" applyFont="1" applyBorder="1" applyAlignment="1">
      <alignment horizontal="left" vertical="top" wrapText="1"/>
    </xf>
    <xf numFmtId="0" fontId="15" fillId="5" borderId="4" xfId="19" applyFont="1" applyFill="1" applyBorder="1" applyAlignment="1" applyProtection="1">
      <alignment horizontal="center" vertical="top" wrapText="1"/>
      <protection locked="0"/>
    </xf>
    <xf numFmtId="0" fontId="12" fillId="0" borderId="3" xfId="19" applyFont="1" applyBorder="1" applyAlignment="1">
      <alignment horizontal="left" vertical="top" wrapText="1"/>
    </xf>
    <xf numFmtId="0" fontId="12" fillId="0" borderId="3" xfId="19" applyFont="1" applyBorder="1" applyAlignment="1">
      <alignment horizontal="left" vertical="top"/>
    </xf>
    <xf numFmtId="167" fontId="15" fillId="8" borderId="4" xfId="20" applyNumberFormat="1" applyFont="1" applyFill="1" applyBorder="1" applyAlignment="1" applyProtection="1">
      <alignment horizontal="center" vertical="top" wrapText="1"/>
      <protection locked="0"/>
    </xf>
    <xf numFmtId="0" fontId="11" fillId="0" borderId="3" xfId="21" applyFont="1" applyBorder="1" applyAlignment="1">
      <alignment horizontal="left" vertical="top" wrapText="1"/>
    </xf>
    <xf numFmtId="0" fontId="1" fillId="0" borderId="0" xfId="22" applyFont="1"/>
    <xf numFmtId="0" fontId="18" fillId="0" borderId="0" xfId="22" applyFont="1"/>
    <xf numFmtId="0" fontId="10" fillId="0" borderId="0" xfId="22" applyFont="1" applyAlignment="1">
      <alignment wrapText="1"/>
    </xf>
    <xf numFmtId="0" fontId="13" fillId="3" borderId="0" xfId="22" applyFont="1" applyFill="1" applyAlignment="1">
      <alignment horizontal="center" wrapText="1"/>
    </xf>
    <xf numFmtId="0" fontId="12" fillId="0" borderId="3" xfId="22" applyFont="1" applyBorder="1" applyAlignment="1">
      <alignment horizontal="left" vertical="top" wrapText="1"/>
    </xf>
    <xf numFmtId="0" fontId="14" fillId="6" borderId="4" xfId="22" applyFont="1" applyFill="1" applyBorder="1" applyAlignment="1">
      <alignment horizontal="center" vertical="top" wrapText="1"/>
    </xf>
    <xf numFmtId="0" fontId="11" fillId="0" borderId="3" xfId="22" applyFont="1" applyBorder="1" applyAlignment="1">
      <alignment horizontal="left" vertical="top" wrapText="1" indent="1"/>
    </xf>
    <xf numFmtId="166" fontId="15" fillId="5" borderId="4" xfId="22" applyNumberFormat="1" applyFont="1" applyFill="1" applyBorder="1" applyAlignment="1" applyProtection="1">
      <alignment horizontal="center" vertical="top" wrapText="1"/>
      <protection locked="0"/>
    </xf>
    <xf numFmtId="167" fontId="15" fillId="8" borderId="4" xfId="22" applyNumberFormat="1" applyFont="1" applyFill="1" applyBorder="1" applyAlignment="1" applyProtection="1">
      <alignment horizontal="center" vertical="top" wrapText="1"/>
      <protection locked="0"/>
    </xf>
    <xf numFmtId="0" fontId="12" fillId="0" borderId="3" xfId="22" applyFont="1" applyBorder="1" applyAlignment="1">
      <alignment horizontal="left" vertical="top" wrapText="1" indent="1"/>
    </xf>
    <xf numFmtId="166" fontId="15" fillId="7" borderId="4" xfId="22" applyNumberFormat="1" applyFont="1" applyFill="1" applyBorder="1" applyAlignment="1" applyProtection="1">
      <alignment horizontal="center" vertical="top" wrapText="1"/>
      <protection locked="0"/>
    </xf>
    <xf numFmtId="0" fontId="21" fillId="0" borderId="0" xfId="19" applyFont="1"/>
    <xf numFmtId="166" fontId="20" fillId="7" borderId="4" xfId="15" applyNumberFormat="1" applyFont="1" applyFill="1" applyBorder="1" applyAlignment="1" applyProtection="1">
      <alignment horizontal="center" vertical="top" wrapText="1"/>
      <protection locked="0"/>
    </xf>
    <xf numFmtId="0" fontId="21" fillId="9" borderId="0" xfId="19" applyFont="1" applyFill="1"/>
    <xf numFmtId="0" fontId="12" fillId="10" borderId="3" xfId="19" applyFont="1" applyFill="1" applyBorder="1" applyAlignment="1">
      <alignment horizontal="left" vertical="top" wrapText="1"/>
    </xf>
    <xf numFmtId="0" fontId="1" fillId="9" borderId="0" xfId="19" applyFont="1" applyFill="1"/>
    <xf numFmtId="0" fontId="11" fillId="10" borderId="3" xfId="19" applyFont="1" applyFill="1" applyBorder="1" applyAlignment="1">
      <alignment horizontal="left" vertical="top" wrapText="1"/>
    </xf>
    <xf numFmtId="0" fontId="8" fillId="6" borderId="4" xfId="23" applyFont="1" applyFill="1" applyBorder="1" applyAlignment="1">
      <alignment horizontal="center" vertical="top" wrapText="1"/>
    </xf>
    <xf numFmtId="0" fontId="12" fillId="10" borderId="3" xfId="21" applyFont="1" applyFill="1" applyBorder="1" applyAlignment="1">
      <alignment horizontal="left" vertical="top" wrapText="1" indent="2"/>
    </xf>
    <xf numFmtId="0" fontId="18" fillId="10" borderId="0" xfId="19" applyFont="1" applyFill="1"/>
    <xf numFmtId="0" fontId="1" fillId="10" borderId="0" xfId="19" applyFont="1" applyFill="1"/>
    <xf numFmtId="0" fontId="10" fillId="10" borderId="0" xfId="19" applyFont="1" applyFill="1"/>
    <xf numFmtId="0" fontId="14" fillId="10" borderId="0" xfId="19" applyFont="1" applyFill="1"/>
    <xf numFmtId="0" fontId="12" fillId="10" borderId="3" xfId="23" applyFont="1" applyFill="1" applyBorder="1" applyAlignment="1">
      <alignment horizontal="left" vertical="top" wrapText="1" indent="1"/>
    </xf>
    <xf numFmtId="0" fontId="11" fillId="10" borderId="3" xfId="23" applyFont="1" applyFill="1" applyBorder="1" applyAlignment="1">
      <alignment horizontal="left" vertical="top" wrapText="1" indent="3"/>
    </xf>
    <xf numFmtId="0" fontId="12" fillId="10" borderId="3" xfId="23" applyFont="1" applyFill="1" applyBorder="1" applyAlignment="1">
      <alignment horizontal="left" vertical="top" wrapText="1" indent="3"/>
    </xf>
    <xf numFmtId="0" fontId="11" fillId="10" borderId="3" xfId="23" applyFont="1" applyFill="1" applyBorder="1" applyAlignment="1">
      <alignment horizontal="left" vertical="top" wrapText="1" indent="4"/>
    </xf>
    <xf numFmtId="0" fontId="11" fillId="10" borderId="3" xfId="21" applyFont="1" applyFill="1" applyBorder="1" applyAlignment="1">
      <alignment horizontal="left" vertical="top" wrapText="1" indent="2"/>
    </xf>
    <xf numFmtId="166" fontId="14" fillId="7" borderId="4" xfId="15" applyNumberFormat="1" applyFont="1" applyFill="1" applyBorder="1" applyAlignment="1" applyProtection="1">
      <alignment horizontal="center" vertical="top" wrapText="1"/>
      <protection locked="0"/>
    </xf>
    <xf numFmtId="0" fontId="13" fillId="9" borderId="0" xfId="16" applyFont="1" applyFill="1" applyAlignment="1">
      <alignment horizontal="center" wrapText="1"/>
    </xf>
    <xf numFmtId="0" fontId="12" fillId="0" borderId="3" xfId="16" applyFont="1" applyBorder="1" applyAlignment="1">
      <alignment horizontal="left" vertical="top" wrapText="1" indent="1"/>
    </xf>
    <xf numFmtId="0" fontId="12" fillId="0" borderId="3" xfId="0" applyFont="1" applyBorder="1" applyAlignment="1">
      <alignment horizontal="left" vertical="top" wrapText="1" indent="1"/>
    </xf>
    <xf numFmtId="0" fontId="11" fillId="0" borderId="3" xfId="0" applyFont="1" applyBorder="1" applyAlignment="1">
      <alignment horizontal="left" vertical="top" wrapText="1" indent="1"/>
    </xf>
    <xf numFmtId="0" fontId="13" fillId="11" borderId="0" xfId="0" applyFont="1" applyFill="1" applyAlignment="1">
      <alignment horizontal="center" wrapText="1"/>
    </xf>
    <xf numFmtId="166" fontId="20" fillId="7" borderId="4" xfId="12" applyNumberFormat="1" applyFont="1" applyFill="1" applyBorder="1" applyAlignment="1" applyProtection="1">
      <alignment horizontal="center" vertical="top" wrapText="1"/>
      <protection locked="0"/>
    </xf>
    <xf numFmtId="166" fontId="15" fillId="12" borderId="4" xfId="12" applyNumberFormat="1" applyFont="1" applyFill="1" applyBorder="1" applyAlignment="1">
      <alignment horizontal="center" vertical="top" wrapText="1"/>
    </xf>
    <xf numFmtId="166" fontId="15" fillId="12" borderId="4" xfId="11" applyNumberFormat="1" applyFont="1" applyFill="1" applyBorder="1" applyAlignment="1" applyProtection="1">
      <alignment horizontal="center" vertical="top" wrapText="1"/>
      <protection locked="0"/>
    </xf>
    <xf numFmtId="166" fontId="15" fillId="12" borderId="4" xfId="11" applyNumberFormat="1" applyFont="1" applyFill="1" applyBorder="1" applyAlignment="1">
      <alignment horizontal="center" vertical="top" wrapText="1"/>
    </xf>
    <xf numFmtId="168" fontId="22" fillId="12" borderId="4" xfId="12" applyNumberFormat="1" applyFont="1" applyFill="1" applyBorder="1" applyAlignment="1">
      <alignment horizontal="center" vertical="top" wrapText="1"/>
    </xf>
    <xf numFmtId="169" fontId="23" fillId="12" borderId="4" xfId="12" applyNumberFormat="1" applyFont="1" applyFill="1" applyBorder="1" applyAlignment="1">
      <alignment horizontal="center" vertical="top" wrapText="1"/>
    </xf>
    <xf numFmtId="168" fontId="22" fillId="12" borderId="4" xfId="12" applyNumberFormat="1" applyFont="1" applyFill="1" applyBorder="1" applyAlignment="1" applyProtection="1">
      <alignment horizontal="center" vertical="top" wrapText="1"/>
      <protection locked="0"/>
    </xf>
    <xf numFmtId="169" fontId="23" fillId="12"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2"/>
    </xf>
    <xf numFmtId="0" fontId="12" fillId="0" borderId="3" xfId="12" applyFont="1" applyBorder="1" applyAlignment="1">
      <alignment horizontal="left" vertical="top" wrapText="1" indent="5"/>
    </xf>
    <xf numFmtId="0" fontId="7" fillId="0" borderId="0" xfId="11" applyFont="1" applyAlignment="1">
      <alignment horizontal="left" vertical="top" wrapText="1"/>
    </xf>
    <xf numFmtId="0" fontId="1" fillId="0" borderId="0" xfId="11" applyFont="1"/>
    <xf numFmtId="0" fontId="7" fillId="0" borderId="0" xfId="12" applyFont="1" applyAlignment="1">
      <alignment horizontal="left" vertical="top" wrapText="1"/>
    </xf>
    <xf numFmtId="0" fontId="1" fillId="0" borderId="0" xfId="12" applyFont="1"/>
    <xf numFmtId="0" fontId="7" fillId="0" borderId="0" xfId="19" applyFont="1" applyAlignment="1">
      <alignment horizontal="left" vertical="top" wrapText="1"/>
    </xf>
    <xf numFmtId="0" fontId="1" fillId="0" borderId="0" xfId="19" applyFont="1"/>
    <xf numFmtId="0" fontId="7" fillId="0" borderId="0" xfId="17" applyFont="1" applyAlignment="1">
      <alignment horizontal="left" vertical="top" wrapText="1"/>
    </xf>
    <xf numFmtId="0" fontId="1" fillId="0" borderId="0" xfId="17" applyFont="1"/>
    <xf numFmtId="0" fontId="7" fillId="0" borderId="0" xfId="18" applyFont="1" applyAlignment="1">
      <alignment horizontal="left" vertical="top" wrapText="1"/>
    </xf>
    <xf numFmtId="0" fontId="1" fillId="0" borderId="0" xfId="18" applyFont="1"/>
    <xf numFmtId="0" fontId="7" fillId="0" borderId="0" xfId="13" applyFont="1" applyAlignment="1">
      <alignment horizontal="left" vertical="top" wrapText="1"/>
    </xf>
    <xf numFmtId="0" fontId="1" fillId="0" borderId="0" xfId="13" applyFont="1"/>
    <xf numFmtId="0" fontId="12" fillId="0" borderId="5" xfId="15" applyFont="1" applyBorder="1" applyAlignment="1">
      <alignment horizontal="left" vertical="top" wrapText="1"/>
    </xf>
    <xf numFmtId="0" fontId="0" fillId="0" borderId="5" xfId="0" applyBorder="1" applyAlignment="1"/>
    <xf numFmtId="0" fontId="7" fillId="0" borderId="0" xfId="15" applyFont="1" applyAlignment="1">
      <alignment horizontal="left" vertical="top" wrapText="1"/>
    </xf>
    <xf numFmtId="0" fontId="1" fillId="0" borderId="0" xfId="15" applyFont="1"/>
    <xf numFmtId="0" fontId="7" fillId="0" borderId="0" xfId="22" applyFont="1" applyAlignment="1">
      <alignment horizontal="left" vertical="top" wrapText="1"/>
    </xf>
    <xf numFmtId="0" fontId="1" fillId="0" borderId="0" xfId="22" applyFont="1"/>
    <xf numFmtId="0" fontId="1" fillId="10" borderId="0" xfId="19" applyFont="1" applyFill="1"/>
  </cellXfs>
  <cellStyles count="24">
    <cellStyle name="Normal" xfId="0" builtinId="0"/>
    <cellStyle name="Normal 2" xfId="1" xr:uid="{00000000-0005-0000-0000-000001000000}"/>
    <cellStyle name="Normal 2 10" xfId="10" xr:uid="{00000000-0005-0000-0000-00000A000000}"/>
    <cellStyle name="Normal 2 11" xfId="19" xr:uid="{00000000-0005-0000-0000-000013000000}"/>
    <cellStyle name="Normal 2 13" xfId="20" xr:uid="{00000000-0005-0000-0000-000014000000}"/>
    <cellStyle name="Normal 2 14" xfId="21" xr:uid="{00000000-0005-0000-0000-000015000000}"/>
    <cellStyle name="Normal 2 16" xfId="22" xr:uid="{00000000-0005-0000-0000-000016000000}"/>
    <cellStyle name="Normal 2 17" xfId="15" xr:uid="{00000000-0005-0000-0000-00000F000000}"/>
    <cellStyle name="Normal 2 18" xfId="16" xr:uid="{00000000-0005-0000-0000-000010000000}"/>
    <cellStyle name="Normal 2 2" xfId="2" xr:uid="{00000000-0005-0000-0000-000002000000}"/>
    <cellStyle name="Normal 2 2 2" xfId="11" xr:uid="{00000000-0005-0000-0000-00000B000000}"/>
    <cellStyle name="Normal 2 22" xfId="17" xr:uid="{00000000-0005-0000-0000-000011000000}"/>
    <cellStyle name="Normal 2 23" xfId="18" xr:uid="{00000000-0005-0000-0000-000012000000}"/>
    <cellStyle name="Normal 2 24" xfId="23" xr:uid="{00000000-0005-0000-0000-000017000000}"/>
    <cellStyle name="Normal 2 3" xfId="3" xr:uid="{00000000-0005-0000-0000-000003000000}"/>
    <cellStyle name="Normal 2 3 2" xfId="12" xr:uid="{00000000-0005-0000-0000-00000C000000}"/>
    <cellStyle name="Normal 2 4" xfId="4" xr:uid="{00000000-0005-0000-0000-000004000000}"/>
    <cellStyle name="Normal 2 5" xfId="5" xr:uid="{00000000-0005-0000-0000-000005000000}"/>
    <cellStyle name="Normal 2 6" xfId="6" xr:uid="{00000000-0005-0000-0000-000006000000}"/>
    <cellStyle name="Normal 2 6 2" xfId="13" xr:uid="{00000000-0005-0000-0000-00000D000000}"/>
    <cellStyle name="Normal 2 7" xfId="7" xr:uid="{00000000-0005-0000-0000-000007000000}"/>
    <cellStyle name="Normal 2 7 2" xfId="14" xr:uid="{00000000-0005-0000-0000-00000E000000}"/>
    <cellStyle name="Normal 2 8" xfId="8" xr:uid="{00000000-0005-0000-0000-000008000000}"/>
    <cellStyle name="Normal 2 9"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9"/>
  <sheetViews>
    <sheetView showGridLines="0" workbookViewId="0"/>
  </sheetViews>
  <sheetFormatPr baseColWidth="10" defaultColWidth="9.3984375" defaultRowHeight="12" x14ac:dyDescent="0.15"/>
  <cols>
    <col min="1" max="1" width="29" style="3" bestFit="1" customWidth="1" collapsed="1"/>
    <col min="2" max="2" width="80.796875" style="2" customWidth="1" collapsed="1"/>
    <col min="3" max="3" width="9.3984375" style="3" customWidth="1" collapsed="1"/>
    <col min="4" max="16384" width="9.3984375" style="3" collapsed="1"/>
  </cols>
  <sheetData>
    <row r="1" spans="1:2" ht="18" customHeight="1" x14ac:dyDescent="0.15">
      <c r="A1" s="1" t="s">
        <v>0</v>
      </c>
    </row>
    <row r="3" spans="1:2" ht="13" customHeight="1" thickBot="1" x14ac:dyDescent="0.2">
      <c r="A3" s="4" t="s">
        <v>1</v>
      </c>
      <c r="B3" s="5"/>
    </row>
    <row r="4" spans="1:2" ht="14" customHeight="1" thickBot="1" x14ac:dyDescent="0.2">
      <c r="A4" s="6" t="s">
        <v>2</v>
      </c>
      <c r="B4" s="5" t="s">
        <v>3</v>
      </c>
    </row>
    <row r="5" spans="1:2" ht="14" customHeight="1" thickBot="1" x14ac:dyDescent="0.2">
      <c r="A5" s="7" t="s">
        <v>4</v>
      </c>
      <c r="B5" s="5" t="s">
        <v>5</v>
      </c>
    </row>
    <row r="7" spans="1:2" ht="14" customHeight="1" thickBot="1" x14ac:dyDescent="0.2">
      <c r="A7" s="8" t="s">
        <v>6</v>
      </c>
      <c r="B7" s="5"/>
    </row>
    <row r="8" spans="1:2" ht="14" customHeight="1" thickBot="1" x14ac:dyDescent="0.2">
      <c r="A8" s="6" t="s">
        <v>7</v>
      </c>
      <c r="B8" s="9">
        <v>40544</v>
      </c>
    </row>
    <row r="9" spans="1:2" ht="14" customHeight="1" thickBot="1" x14ac:dyDescent="0.2">
      <c r="A9" s="6" t="s">
        <v>8</v>
      </c>
      <c r="B9" s="9">
        <v>40816</v>
      </c>
    </row>
    <row r="10" spans="1:2" ht="14" customHeight="1" thickBot="1" x14ac:dyDescent="0.2">
      <c r="A10" s="6" t="s">
        <v>9</v>
      </c>
      <c r="B10" s="9">
        <v>40816</v>
      </c>
    </row>
    <row r="11" spans="1:2" ht="14" customHeight="1" thickBot="1" x14ac:dyDescent="0.2">
      <c r="A11" s="6" t="s">
        <v>7</v>
      </c>
      <c r="B11" s="9">
        <v>40179</v>
      </c>
    </row>
    <row r="12" spans="1:2" ht="14" customHeight="1" thickBot="1" x14ac:dyDescent="0.2">
      <c r="A12" s="6" t="s">
        <v>8</v>
      </c>
      <c r="B12" s="9">
        <v>40543</v>
      </c>
    </row>
    <row r="13" spans="1:2" ht="14" customHeight="1" thickBot="1" x14ac:dyDescent="0.2">
      <c r="A13" s="6" t="s">
        <v>9</v>
      </c>
      <c r="B13" s="9">
        <v>40543</v>
      </c>
    </row>
    <row r="14" spans="1:2" ht="14" customHeight="1" thickBot="1" x14ac:dyDescent="0.2">
      <c r="A14" s="6" t="s">
        <v>7</v>
      </c>
      <c r="B14" s="9">
        <v>40179</v>
      </c>
    </row>
    <row r="15" spans="1:2" ht="14" customHeight="1" thickBot="1" x14ac:dyDescent="0.2">
      <c r="A15" s="6" t="s">
        <v>8</v>
      </c>
      <c r="B15" s="9">
        <v>40451</v>
      </c>
    </row>
    <row r="16" spans="1:2" ht="14" customHeight="1" thickBot="1" x14ac:dyDescent="0.2">
      <c r="A16" s="6" t="s">
        <v>9</v>
      </c>
      <c r="B16" s="9">
        <v>40451</v>
      </c>
    </row>
    <row r="17" spans="1:2" ht="14" customHeight="1" thickBot="1" x14ac:dyDescent="0.2">
      <c r="A17" s="6" t="s">
        <v>9</v>
      </c>
      <c r="B17" s="9">
        <v>40178</v>
      </c>
    </row>
    <row r="19" spans="1:2" ht="13" customHeight="1" thickBot="1" x14ac:dyDescent="0.2">
      <c r="A19" s="4" t="s">
        <v>10</v>
      </c>
      <c r="B19" s="5"/>
    </row>
    <row r="20" spans="1:2" ht="14" customHeight="1" thickBot="1" x14ac:dyDescent="0.2">
      <c r="A20" s="6" t="s">
        <v>1</v>
      </c>
      <c r="B20" s="5"/>
    </row>
    <row r="21" spans="1:2" ht="14" customHeight="1" thickBot="1" x14ac:dyDescent="0.2">
      <c r="A21" s="7" t="s">
        <v>2</v>
      </c>
      <c r="B21" s="5" t="e">
        <f>rap.context.identifier</f>
        <v>#NAME?</v>
      </c>
    </row>
    <row r="22" spans="1:2" ht="14" customHeight="1" thickBot="1" x14ac:dyDescent="0.2">
      <c r="A22" s="10" t="s">
        <v>4</v>
      </c>
      <c r="B22" s="5" t="e">
        <f>rap.context.scheme</f>
        <v>#NAME?</v>
      </c>
    </row>
    <row r="23" spans="1:2" ht="14" customHeight="1" thickBot="1" x14ac:dyDescent="0.2">
      <c r="A23" s="6" t="s">
        <v>6</v>
      </c>
      <c r="B23" s="5"/>
    </row>
    <row r="24" spans="1:2" ht="14" customHeight="1" thickBot="1" x14ac:dyDescent="0.2">
      <c r="A24" s="7" t="s">
        <v>7</v>
      </c>
      <c r="B24" s="9" t="e">
        <f>rap.date.1</f>
        <v>#NAME?</v>
      </c>
    </row>
    <row r="25" spans="1:2" ht="14" customHeight="1" thickBot="1" x14ac:dyDescent="0.2">
      <c r="A25" s="7" t="s">
        <v>8</v>
      </c>
      <c r="B25" s="9" t="e">
        <f>rap.date.2</f>
        <v>#NAME?</v>
      </c>
    </row>
    <row r="27" spans="1:2" ht="13" customHeight="1" thickBot="1" x14ac:dyDescent="0.2">
      <c r="A27" s="4" t="s">
        <v>11</v>
      </c>
      <c r="B27" s="5"/>
    </row>
    <row r="28" spans="1:2" ht="14" customHeight="1" thickBot="1" x14ac:dyDescent="0.2">
      <c r="A28" s="6" t="s">
        <v>1</v>
      </c>
      <c r="B28" s="5"/>
    </row>
    <row r="29" spans="1:2" ht="14" customHeight="1" thickBot="1" x14ac:dyDescent="0.2">
      <c r="A29" s="7" t="s">
        <v>2</v>
      </c>
      <c r="B29" s="5" t="e">
        <f>rap.context.identifier</f>
        <v>#NAME?</v>
      </c>
    </row>
    <row r="30" spans="1:2" ht="14" customHeight="1" thickBot="1" x14ac:dyDescent="0.2">
      <c r="A30" s="10" t="s">
        <v>4</v>
      </c>
      <c r="B30" s="5" t="e">
        <f>rap.context.scheme</f>
        <v>#NAME?</v>
      </c>
    </row>
    <row r="31" spans="1:2" ht="14" customHeight="1" thickBot="1" x14ac:dyDescent="0.2">
      <c r="A31" s="6" t="s">
        <v>6</v>
      </c>
      <c r="B31" s="5"/>
    </row>
    <row r="32" spans="1:2" ht="14" customHeight="1" thickBot="1" x14ac:dyDescent="0.2">
      <c r="A32" s="7" t="s">
        <v>9</v>
      </c>
      <c r="B32" s="9" t="e">
        <f>rap.date.3</f>
        <v>#NAME?</v>
      </c>
    </row>
    <row r="34" spans="1:2" ht="13" customHeight="1" thickBot="1" x14ac:dyDescent="0.2">
      <c r="A34" s="4" t="s">
        <v>12</v>
      </c>
      <c r="B34" s="5"/>
    </row>
    <row r="35" spans="1:2" ht="14" customHeight="1" thickBot="1" x14ac:dyDescent="0.2">
      <c r="A35" s="6" t="s">
        <v>1</v>
      </c>
      <c r="B35" s="5"/>
    </row>
    <row r="36" spans="1:2" ht="14" customHeight="1" thickBot="1" x14ac:dyDescent="0.2">
      <c r="A36" s="7" t="s">
        <v>2</v>
      </c>
      <c r="B36" s="5" t="e">
        <f>rap.context.identifier</f>
        <v>#NAME?</v>
      </c>
    </row>
    <row r="37" spans="1:2" ht="14" customHeight="1" thickBot="1" x14ac:dyDescent="0.2">
      <c r="A37" s="10" t="s">
        <v>4</v>
      </c>
      <c r="B37" s="5" t="e">
        <f>rap.context.scheme</f>
        <v>#NAME?</v>
      </c>
    </row>
    <row r="38" spans="1:2" ht="14" customHeight="1" thickBot="1" x14ac:dyDescent="0.2">
      <c r="A38" s="6" t="s">
        <v>6</v>
      </c>
      <c r="B38" s="5"/>
    </row>
    <row r="39" spans="1:2" ht="14" customHeight="1" thickBot="1" x14ac:dyDescent="0.2">
      <c r="A39" s="7" t="s">
        <v>7</v>
      </c>
      <c r="B39" s="9" t="e">
        <f>rap.date.4</f>
        <v>#NAME?</v>
      </c>
    </row>
    <row r="40" spans="1:2" ht="14" customHeight="1" thickBot="1" x14ac:dyDescent="0.2">
      <c r="A40" s="7" t="s">
        <v>8</v>
      </c>
      <c r="B40" s="9" t="e">
        <f>rap.date.5</f>
        <v>#NAME?</v>
      </c>
    </row>
    <row r="42" spans="1:2" ht="13" customHeight="1" thickBot="1" x14ac:dyDescent="0.2">
      <c r="A42" s="4" t="s">
        <v>13</v>
      </c>
      <c r="B42" s="5"/>
    </row>
    <row r="43" spans="1:2" ht="14" customHeight="1" thickBot="1" x14ac:dyDescent="0.2">
      <c r="A43" s="6" t="s">
        <v>1</v>
      </c>
      <c r="B43" s="5"/>
    </row>
    <row r="44" spans="1:2" ht="14" customHeight="1" thickBot="1" x14ac:dyDescent="0.2">
      <c r="A44" s="7" t="s">
        <v>2</v>
      </c>
      <c r="B44" s="5" t="e">
        <f>rap.context.identifier</f>
        <v>#NAME?</v>
      </c>
    </row>
    <row r="45" spans="1:2" ht="14" customHeight="1" thickBot="1" x14ac:dyDescent="0.2">
      <c r="A45" s="10" t="s">
        <v>4</v>
      </c>
      <c r="B45" s="5" t="e">
        <f>rap.context.scheme</f>
        <v>#NAME?</v>
      </c>
    </row>
    <row r="46" spans="1:2" ht="14" customHeight="1" thickBot="1" x14ac:dyDescent="0.2">
      <c r="A46" s="6" t="s">
        <v>6</v>
      </c>
      <c r="B46" s="5"/>
    </row>
    <row r="47" spans="1:2" ht="14" customHeight="1" thickBot="1" x14ac:dyDescent="0.2">
      <c r="A47" s="7" t="s">
        <v>9</v>
      </c>
      <c r="B47" s="9" t="e">
        <f>rap.date.6</f>
        <v>#NAME?</v>
      </c>
    </row>
    <row r="49" spans="1:2" ht="13" customHeight="1" thickBot="1" x14ac:dyDescent="0.2">
      <c r="A49" s="4" t="s">
        <v>14</v>
      </c>
      <c r="B49" s="5"/>
    </row>
    <row r="50" spans="1:2" ht="14" customHeight="1" thickBot="1" x14ac:dyDescent="0.2">
      <c r="A50" s="6" t="s">
        <v>1</v>
      </c>
      <c r="B50" s="5"/>
    </row>
    <row r="51" spans="1:2" ht="14" customHeight="1" thickBot="1" x14ac:dyDescent="0.2">
      <c r="A51" s="7" t="s">
        <v>2</v>
      </c>
      <c r="B51" s="5" t="e">
        <f>rap.context.identifier</f>
        <v>#NAME?</v>
      </c>
    </row>
    <row r="52" spans="1:2" ht="14" customHeight="1" thickBot="1" x14ac:dyDescent="0.2">
      <c r="A52" s="10" t="s">
        <v>4</v>
      </c>
      <c r="B52" s="5" t="e">
        <f>rap.context.scheme</f>
        <v>#NAME?</v>
      </c>
    </row>
    <row r="53" spans="1:2" ht="14" customHeight="1" thickBot="1" x14ac:dyDescent="0.2">
      <c r="A53" s="6" t="s">
        <v>6</v>
      </c>
      <c r="B53" s="5"/>
    </row>
    <row r="54" spans="1:2" ht="14" customHeight="1" thickBot="1" x14ac:dyDescent="0.2">
      <c r="A54" s="7" t="s">
        <v>7</v>
      </c>
      <c r="B54" s="9" t="e">
        <f>rap.date.7</f>
        <v>#NAME?</v>
      </c>
    </row>
    <row r="55" spans="1:2" ht="14" customHeight="1" thickBot="1" x14ac:dyDescent="0.2">
      <c r="A55" s="7" t="s">
        <v>8</v>
      </c>
      <c r="B55" s="9" t="e">
        <f>rap.date.8</f>
        <v>#NAME?</v>
      </c>
    </row>
    <row r="57" spans="1:2" ht="13" customHeight="1" thickBot="1" x14ac:dyDescent="0.2">
      <c r="A57" s="4" t="s">
        <v>15</v>
      </c>
      <c r="B57" s="5"/>
    </row>
    <row r="58" spans="1:2" ht="14" customHeight="1" thickBot="1" x14ac:dyDescent="0.2">
      <c r="A58" s="6" t="s">
        <v>1</v>
      </c>
      <c r="B58" s="5"/>
    </row>
    <row r="59" spans="1:2" ht="14" customHeight="1" thickBot="1" x14ac:dyDescent="0.2">
      <c r="A59" s="7" t="s">
        <v>2</v>
      </c>
      <c r="B59" s="5" t="e">
        <f>rap.context.identifier</f>
        <v>#NAME?</v>
      </c>
    </row>
    <row r="60" spans="1:2" ht="14" customHeight="1" thickBot="1" x14ac:dyDescent="0.2">
      <c r="A60" s="10" t="s">
        <v>4</v>
      </c>
      <c r="B60" s="5" t="e">
        <f>rap.context.scheme</f>
        <v>#NAME?</v>
      </c>
    </row>
    <row r="61" spans="1:2" ht="14" customHeight="1" thickBot="1" x14ac:dyDescent="0.2">
      <c r="A61" s="6" t="s">
        <v>6</v>
      </c>
      <c r="B61" s="5"/>
    </row>
    <row r="62" spans="1:2" ht="14" customHeight="1" thickBot="1" x14ac:dyDescent="0.2">
      <c r="A62" s="7" t="s">
        <v>9</v>
      </c>
      <c r="B62" s="9" t="e">
        <f>rap.date.9</f>
        <v>#NAME?</v>
      </c>
    </row>
    <row r="64" spans="1:2" ht="13" customHeight="1" thickBot="1" x14ac:dyDescent="0.2">
      <c r="A64" s="4" t="s">
        <v>16</v>
      </c>
      <c r="B64" s="5"/>
    </row>
    <row r="65" spans="1:2" ht="14" customHeight="1" thickBot="1" x14ac:dyDescent="0.2">
      <c r="A65" s="6" t="s">
        <v>1</v>
      </c>
      <c r="B65" s="5"/>
    </row>
    <row r="66" spans="1:2" ht="14" customHeight="1" thickBot="1" x14ac:dyDescent="0.2">
      <c r="A66" s="7" t="s">
        <v>2</v>
      </c>
      <c r="B66" s="5" t="e">
        <f>rap.context.identifier</f>
        <v>#NAME?</v>
      </c>
    </row>
    <row r="67" spans="1:2" ht="14" customHeight="1" thickBot="1" x14ac:dyDescent="0.2">
      <c r="A67" s="10" t="s">
        <v>4</v>
      </c>
      <c r="B67" s="5" t="e">
        <f>rap.context.scheme</f>
        <v>#NAME?</v>
      </c>
    </row>
    <row r="68" spans="1:2" ht="14" customHeight="1" thickBot="1" x14ac:dyDescent="0.2">
      <c r="A68" s="6" t="s">
        <v>6</v>
      </c>
      <c r="B68" s="5"/>
    </row>
    <row r="69" spans="1:2" ht="14" customHeight="1" thickBot="1" x14ac:dyDescent="0.2">
      <c r="A69" s="7" t="s">
        <v>9</v>
      </c>
      <c r="B69" s="9" t="e">
        <f>rap.date.10</f>
        <v>#NAME?</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50"/>
  <sheetViews>
    <sheetView showGridLines="0" workbookViewId="0">
      <pane xSplit="2" ySplit="3" topLeftCell="S4" activePane="bottomRight" state="frozen"/>
      <selection pane="topRight"/>
      <selection pane="bottomLeft"/>
      <selection pane="bottomRight" activeCell="AA30" sqref="AA30"/>
    </sheetView>
  </sheetViews>
  <sheetFormatPr baseColWidth="10" defaultColWidth="9.3984375" defaultRowHeight="15" x14ac:dyDescent="0.2"/>
  <cols>
    <col min="1" max="1" width="46"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749</v>
      </c>
      <c r="B1" s="193"/>
      <c r="C1" s="193"/>
    </row>
    <row r="2" spans="1:28" x14ac:dyDescent="0.2">
      <c r="A2" s="134">
        <v>1</v>
      </c>
    </row>
    <row r="3" spans="1:28" ht="16" customHeight="1" x14ac:dyDescent="0.2">
      <c r="A3" s="135" t="s">
        <v>22</v>
      </c>
      <c r="B3" s="136"/>
      <c r="C3" s="137" t="s">
        <v>23</v>
      </c>
      <c r="D3" s="137" t="s">
        <v>24</v>
      </c>
      <c r="E3" s="137" t="s">
        <v>25</v>
      </c>
      <c r="F3" s="137" t="s">
        <v>26</v>
      </c>
      <c r="G3" s="137" t="s">
        <v>27</v>
      </c>
      <c r="H3" s="137" t="s">
        <v>28</v>
      </c>
      <c r="I3" s="137" t="s">
        <v>29</v>
      </c>
      <c r="J3" s="137" t="s">
        <v>30</v>
      </c>
      <c r="K3" s="137" t="s">
        <v>31</v>
      </c>
      <c r="L3" s="137" t="s">
        <v>32</v>
      </c>
      <c r="M3" s="137" t="s">
        <v>33</v>
      </c>
      <c r="N3" s="137" t="s">
        <v>34</v>
      </c>
      <c r="O3" s="137" t="s">
        <v>35</v>
      </c>
      <c r="P3" s="137" t="s">
        <v>36</v>
      </c>
      <c r="Q3" s="137" t="s">
        <v>37</v>
      </c>
      <c r="R3" s="137" t="s">
        <v>38</v>
      </c>
      <c r="S3" s="137" t="s">
        <v>39</v>
      </c>
      <c r="T3" s="137" t="s">
        <v>40</v>
      </c>
      <c r="U3" s="137" t="s">
        <v>41</v>
      </c>
      <c r="V3" s="137" t="s">
        <v>42</v>
      </c>
      <c r="W3" s="137" t="s">
        <v>104</v>
      </c>
      <c r="X3" s="137" t="s">
        <v>43</v>
      </c>
      <c r="Y3" s="137" t="s">
        <v>44</v>
      </c>
      <c r="Z3" s="137" t="s">
        <v>45</v>
      </c>
      <c r="AA3" s="137" t="s">
        <v>46</v>
      </c>
      <c r="AB3" s="137"/>
    </row>
    <row r="4" spans="1:28" ht="18" customHeight="1" thickBot="1" x14ac:dyDescent="0.25">
      <c r="A4" s="138" t="s">
        <v>816</v>
      </c>
      <c r="B4" s="138"/>
      <c r="C4" s="139"/>
      <c r="D4" s="139"/>
      <c r="E4" s="139"/>
      <c r="F4" s="139"/>
      <c r="G4" s="139"/>
      <c r="H4" s="139"/>
      <c r="I4" s="139"/>
      <c r="J4" s="139"/>
      <c r="K4" s="139"/>
      <c r="L4" s="139"/>
      <c r="M4" s="139"/>
      <c r="N4" s="139"/>
      <c r="O4" s="139"/>
      <c r="P4" s="139"/>
      <c r="Q4" s="139"/>
      <c r="R4" s="139" t="s">
        <v>817</v>
      </c>
      <c r="S4" s="139" t="s">
        <v>817</v>
      </c>
      <c r="T4" s="139" t="s">
        <v>817</v>
      </c>
      <c r="U4" s="139" t="s">
        <v>817</v>
      </c>
      <c r="V4" s="139" t="s">
        <v>817</v>
      </c>
      <c r="W4" s="139" t="s">
        <v>817</v>
      </c>
      <c r="X4" s="139" t="s">
        <v>818</v>
      </c>
      <c r="Y4" s="139" t="s">
        <v>817</v>
      </c>
      <c r="Z4" s="139" t="s">
        <v>817</v>
      </c>
      <c r="AA4" s="139" t="s">
        <v>817</v>
      </c>
      <c r="AB4" s="139"/>
    </row>
    <row r="5" spans="1:28" ht="18" customHeight="1" thickBot="1" x14ac:dyDescent="0.25">
      <c r="A5" s="138" t="s">
        <v>819</v>
      </c>
      <c r="B5" s="138"/>
      <c r="C5" s="98"/>
      <c r="D5" s="98"/>
      <c r="E5" s="98"/>
      <c r="F5" s="98"/>
      <c r="G5" s="98"/>
      <c r="H5" s="98"/>
      <c r="I5" s="98"/>
      <c r="J5" s="98"/>
      <c r="K5" s="98"/>
      <c r="L5" s="98"/>
      <c r="M5" s="98"/>
      <c r="N5" s="98">
        <v>2658.9989999999998</v>
      </c>
      <c r="O5" s="98">
        <v>779.41099999999994</v>
      </c>
      <c r="P5" s="98">
        <v>1577.076</v>
      </c>
      <c r="Q5" s="98">
        <v>2462.35</v>
      </c>
      <c r="R5" s="98">
        <v>3598.415</v>
      </c>
      <c r="S5" s="98">
        <v>1133.242</v>
      </c>
      <c r="T5" s="98">
        <v>2098.7040000000002</v>
      </c>
      <c r="U5" s="98">
        <v>3424.6219999999998</v>
      </c>
      <c r="V5" s="98">
        <v>4776.5640000000003</v>
      </c>
      <c r="W5" s="98">
        <v>1026.146</v>
      </c>
      <c r="X5" s="98">
        <v>27929.85</v>
      </c>
      <c r="Y5" s="98">
        <v>3304.5030000000002</v>
      </c>
      <c r="Z5" s="98">
        <v>4597.0640000000003</v>
      </c>
      <c r="AA5" s="98">
        <v>1140.0050000000001</v>
      </c>
      <c r="AB5" s="98"/>
    </row>
    <row r="6" spans="1:28" ht="18" customHeight="1" thickBot="1" x14ac:dyDescent="0.25">
      <c r="A6" s="138" t="s">
        <v>820</v>
      </c>
      <c r="B6" s="138"/>
      <c r="C6" s="139"/>
      <c r="D6" s="139"/>
      <c r="E6" s="139"/>
      <c r="F6" s="139"/>
      <c r="G6" s="139"/>
      <c r="H6" s="139"/>
      <c r="I6" s="139"/>
      <c r="J6" s="139"/>
      <c r="K6" s="139"/>
      <c r="L6" s="139"/>
      <c r="M6" s="139"/>
      <c r="N6" s="139"/>
      <c r="O6" s="139"/>
      <c r="P6" s="139"/>
      <c r="Q6" s="139"/>
      <c r="R6" s="139" t="s">
        <v>818</v>
      </c>
      <c r="S6" s="139" t="s">
        <v>818</v>
      </c>
      <c r="T6" s="139" t="s">
        <v>818</v>
      </c>
      <c r="U6" s="139" t="s">
        <v>818</v>
      </c>
      <c r="V6" s="139" t="s">
        <v>821</v>
      </c>
      <c r="W6" s="139" t="s">
        <v>818</v>
      </c>
      <c r="X6" s="139" t="s">
        <v>817</v>
      </c>
      <c r="Y6" s="139" t="s">
        <v>818</v>
      </c>
      <c r="Z6" s="139" t="s">
        <v>818</v>
      </c>
      <c r="AA6" s="139" t="s">
        <v>818</v>
      </c>
      <c r="AB6" s="139"/>
    </row>
    <row r="7" spans="1:28" ht="18" customHeight="1" thickBot="1" x14ac:dyDescent="0.25">
      <c r="A7" s="138" t="s">
        <v>822</v>
      </c>
      <c r="B7" s="138"/>
      <c r="C7" s="98"/>
      <c r="D7" s="98"/>
      <c r="E7" s="98"/>
      <c r="F7" s="98"/>
      <c r="G7" s="98"/>
      <c r="H7" s="98"/>
      <c r="I7" s="98"/>
      <c r="J7" s="98"/>
      <c r="K7" s="98"/>
      <c r="L7" s="98"/>
      <c r="M7" s="98"/>
      <c r="N7" s="98">
        <v>33200.396000000001</v>
      </c>
      <c r="O7" s="98">
        <v>8469.0889999999999</v>
      </c>
      <c r="P7" s="98">
        <v>19957.137999999999</v>
      </c>
      <c r="Q7" s="98">
        <v>33231.423000000003</v>
      </c>
      <c r="R7" s="98">
        <v>47363.877999999997</v>
      </c>
      <c r="S7" s="98">
        <v>11664.634</v>
      </c>
      <c r="T7" s="98">
        <v>24301.973999999998</v>
      </c>
      <c r="U7" s="98">
        <v>39147.036</v>
      </c>
      <c r="V7" s="98">
        <v>7.1440000000000001</v>
      </c>
      <c r="W7" s="98">
        <v>13344.597</v>
      </c>
      <c r="X7" s="98">
        <v>2065.4780000000001</v>
      </c>
      <c r="Y7" s="98">
        <v>43622.84</v>
      </c>
      <c r="Z7" s="98">
        <v>58029.353000000003</v>
      </c>
      <c r="AA7" s="98">
        <v>12610.182000000001</v>
      </c>
      <c r="AB7" s="98"/>
    </row>
    <row r="8" spans="1:28" ht="18" customHeight="1" thickBot="1" x14ac:dyDescent="0.25">
      <c r="A8" s="138" t="s">
        <v>823</v>
      </c>
      <c r="B8" s="138"/>
      <c r="C8" s="139"/>
      <c r="D8" s="139"/>
      <c r="E8" s="139"/>
      <c r="F8" s="139"/>
      <c r="G8" s="139"/>
      <c r="H8" s="139"/>
      <c r="I8" s="139"/>
      <c r="J8" s="139"/>
      <c r="K8" s="139"/>
      <c r="L8" s="139"/>
      <c r="M8" s="139"/>
      <c r="N8" s="139"/>
      <c r="O8" s="139"/>
      <c r="P8" s="139"/>
      <c r="Q8" s="139"/>
      <c r="R8" s="139" t="s">
        <v>824</v>
      </c>
      <c r="S8" s="139" t="s">
        <v>824</v>
      </c>
      <c r="T8" s="139" t="s">
        <v>824</v>
      </c>
      <c r="U8" s="139" t="s">
        <v>824</v>
      </c>
      <c r="V8" s="139" t="s">
        <v>824</v>
      </c>
      <c r="W8" s="139" t="s">
        <v>825</v>
      </c>
      <c r="X8" s="139" t="s">
        <v>824</v>
      </c>
      <c r="Y8" s="139" t="s">
        <v>824</v>
      </c>
      <c r="Z8" s="139" t="s">
        <v>825</v>
      </c>
      <c r="AA8" s="139" t="s">
        <v>825</v>
      </c>
      <c r="AB8" s="139"/>
    </row>
    <row r="9" spans="1:28" ht="18" customHeight="1" thickBot="1" x14ac:dyDescent="0.25">
      <c r="A9" s="138" t="s">
        <v>826</v>
      </c>
      <c r="B9" s="138"/>
      <c r="C9" s="98"/>
      <c r="D9" s="98"/>
      <c r="E9" s="98"/>
      <c r="F9" s="98"/>
      <c r="G9" s="98"/>
      <c r="H9" s="98"/>
      <c r="I9" s="98"/>
      <c r="J9" s="98"/>
      <c r="K9" s="98"/>
      <c r="L9" s="98"/>
      <c r="M9" s="98"/>
      <c r="N9" s="98">
        <v>1441.7280000000001</v>
      </c>
      <c r="O9" s="98">
        <v>257.25599999999997</v>
      </c>
      <c r="P9" s="98">
        <v>437.12900000000002</v>
      </c>
      <c r="Q9" s="98">
        <v>674.97900000000004</v>
      </c>
      <c r="R9" s="98">
        <v>905.78499999999997</v>
      </c>
      <c r="S9" s="98">
        <v>330.61599999999999</v>
      </c>
      <c r="T9" s="98">
        <v>772.22400000000005</v>
      </c>
      <c r="U9" s="98">
        <v>1476.366</v>
      </c>
      <c r="V9" s="98">
        <v>2191.7190000000001</v>
      </c>
      <c r="W9" s="98">
        <v>552.77200000000005</v>
      </c>
      <c r="X9" s="98">
        <v>1108.5630000000001</v>
      </c>
      <c r="Y9" s="98">
        <v>2052.0300000000002</v>
      </c>
      <c r="Z9" s="98">
        <v>3199.915</v>
      </c>
      <c r="AA9" s="98">
        <v>720.24300000000005</v>
      </c>
      <c r="AB9" s="98"/>
    </row>
    <row r="10" spans="1:28" ht="18" customHeight="1" thickBot="1" x14ac:dyDescent="0.25">
      <c r="A10" s="138" t="s">
        <v>827</v>
      </c>
      <c r="B10" s="138"/>
      <c r="C10" s="139"/>
      <c r="D10" s="139"/>
      <c r="E10" s="139"/>
      <c r="F10" s="139"/>
      <c r="G10" s="139"/>
      <c r="H10" s="139"/>
      <c r="I10" s="139"/>
      <c r="J10" s="139"/>
      <c r="K10" s="139"/>
      <c r="L10" s="139"/>
      <c r="M10" s="139"/>
      <c r="N10" s="139"/>
      <c r="O10" s="139"/>
      <c r="P10" s="139"/>
      <c r="Q10" s="139"/>
      <c r="R10" s="139" t="s">
        <v>821</v>
      </c>
      <c r="S10" s="139" t="s">
        <v>821</v>
      </c>
      <c r="T10" s="139" t="s">
        <v>821</v>
      </c>
      <c r="U10" s="139" t="s">
        <v>821</v>
      </c>
      <c r="V10" s="139" t="s">
        <v>818</v>
      </c>
      <c r="W10" s="139"/>
      <c r="X10" s="139" t="s">
        <v>821</v>
      </c>
      <c r="Y10" s="139" t="s">
        <v>821</v>
      </c>
      <c r="Z10" s="139"/>
      <c r="AA10" s="139"/>
      <c r="AB10" s="139"/>
    </row>
    <row r="11" spans="1:28" ht="18" customHeight="1" thickBot="1" x14ac:dyDescent="0.25">
      <c r="A11" s="138" t="s">
        <v>828</v>
      </c>
      <c r="B11" s="138"/>
      <c r="C11" s="98"/>
      <c r="D11" s="98"/>
      <c r="E11" s="98"/>
      <c r="F11" s="98"/>
      <c r="G11" s="98"/>
      <c r="H11" s="98"/>
      <c r="I11" s="98"/>
      <c r="J11" s="98"/>
      <c r="K11" s="98"/>
      <c r="L11" s="98"/>
      <c r="M11" s="98"/>
      <c r="N11" s="98">
        <v>0</v>
      </c>
      <c r="O11" s="98">
        <v>1.1040000000000001</v>
      </c>
      <c r="P11" s="98">
        <v>12.852</v>
      </c>
      <c r="Q11" s="98">
        <v>18.047000000000001</v>
      </c>
      <c r="R11" s="98">
        <v>19.228999999999999</v>
      </c>
      <c r="S11" s="98">
        <v>3.5219999999999998</v>
      </c>
      <c r="T11" s="98">
        <v>4.6630000000000003</v>
      </c>
      <c r="U11" s="98">
        <v>5.383</v>
      </c>
      <c r="V11" s="98">
        <v>53972.887000000002</v>
      </c>
      <c r="W11" s="98"/>
      <c r="X11" s="98">
        <v>35.231000000000002</v>
      </c>
      <c r="Y11" s="98">
        <v>47.235999999999997</v>
      </c>
      <c r="Z11" s="98"/>
      <c r="AA11" s="98"/>
      <c r="AB11" s="98"/>
    </row>
    <row r="12" spans="1:28" ht="18" hidden="1" customHeight="1" thickBot="1" x14ac:dyDescent="0.25">
      <c r="A12" s="138" t="s">
        <v>829</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row>
    <row r="13" spans="1:28" ht="18" hidden="1" customHeight="1" thickBot="1" x14ac:dyDescent="0.25">
      <c r="A13" s="138" t="s">
        <v>830</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row>
    <row r="14" spans="1:28" ht="18" hidden="1" customHeight="1" thickBot="1" x14ac:dyDescent="0.25">
      <c r="A14" s="138" t="s">
        <v>831</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row>
    <row r="15" spans="1:28" ht="18" hidden="1" customHeight="1" thickBot="1" x14ac:dyDescent="0.25">
      <c r="A15" s="138" t="s">
        <v>832</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row>
    <row r="16" spans="1:28" ht="18" hidden="1" customHeight="1" thickBot="1" x14ac:dyDescent="0.25">
      <c r="A16" s="138" t="s">
        <v>833</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row>
    <row r="17" spans="1:28" ht="18" hidden="1" customHeight="1" thickBot="1" x14ac:dyDescent="0.25">
      <c r="A17" s="138" t="s">
        <v>834</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row>
    <row r="18" spans="1:28" ht="18" hidden="1" customHeight="1" thickBot="1" x14ac:dyDescent="0.25">
      <c r="A18" s="138" t="s">
        <v>835</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row>
    <row r="19" spans="1:28" ht="18" hidden="1" customHeight="1" thickBot="1" x14ac:dyDescent="0.25">
      <c r="A19" s="138" t="s">
        <v>836</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row>
    <row r="20" spans="1:28" ht="18" hidden="1" customHeight="1" thickBot="1" x14ac:dyDescent="0.25">
      <c r="A20" s="138" t="s">
        <v>837</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row>
    <row r="21" spans="1:28" ht="18" hidden="1" customHeight="1" thickBot="1" x14ac:dyDescent="0.25">
      <c r="A21" s="138" t="s">
        <v>838</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row>
    <row r="22" spans="1:28" ht="18" hidden="1" customHeight="1" thickBot="1" x14ac:dyDescent="0.25">
      <c r="A22" s="138" t="s">
        <v>839</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row>
    <row r="23" spans="1:28" ht="18" hidden="1" customHeight="1" thickBot="1" x14ac:dyDescent="0.25">
      <c r="A23" s="138" t="s">
        <v>840</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row>
    <row r="24" spans="1:28" ht="20" hidden="1" customHeight="1" thickBot="1" x14ac:dyDescent="0.25">
      <c r="A24" s="138" t="s">
        <v>841</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row>
    <row r="25" spans="1:28" ht="18" hidden="1" customHeight="1" thickBot="1" x14ac:dyDescent="0.25">
      <c r="A25" s="138" t="s">
        <v>842</v>
      </c>
      <c r="B25" s="13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row>
    <row r="26" spans="1:28" ht="18" customHeight="1" thickBot="1" x14ac:dyDescent="0.25">
      <c r="A26" s="140" t="s">
        <v>843</v>
      </c>
      <c r="B26" s="140"/>
      <c r="C26" s="100"/>
      <c r="D26" s="100"/>
      <c r="E26" s="100"/>
      <c r="F26" s="100"/>
      <c r="G26" s="100"/>
      <c r="H26" s="100"/>
      <c r="I26" s="100"/>
      <c r="J26" s="100"/>
      <c r="K26" s="100"/>
      <c r="L26" s="100"/>
      <c r="M26" s="100"/>
      <c r="N26" s="100">
        <v>37301.123</v>
      </c>
      <c r="O26" s="100">
        <v>9506.86</v>
      </c>
      <c r="P26" s="100">
        <v>21984.195</v>
      </c>
      <c r="Q26" s="100">
        <v>36386.798999999999</v>
      </c>
      <c r="R26" s="100">
        <v>51887.307000000001</v>
      </c>
      <c r="S26" s="100">
        <v>13132.013999999999</v>
      </c>
      <c r="T26" s="100">
        <v>27177.564999999999</v>
      </c>
      <c r="U26" s="100">
        <v>44053.406999999999</v>
      </c>
      <c r="V26" s="100">
        <v>60948.313999999998</v>
      </c>
      <c r="W26" s="100">
        <v>14923.514999999999</v>
      </c>
      <c r="X26" s="100">
        <v>31139.121999999999</v>
      </c>
      <c r="Y26" s="100">
        <v>49026.608999999997</v>
      </c>
      <c r="Z26" s="100">
        <v>65826.331999999995</v>
      </c>
      <c r="AA26" s="100">
        <v>14470.43</v>
      </c>
      <c r="AB26" s="100"/>
    </row>
    <row r="27" spans="1:28" ht="18" customHeight="1" thickBot="1" x14ac:dyDescent="0.25">
      <c r="A27" s="138" t="s">
        <v>844</v>
      </c>
      <c r="B27" s="138"/>
      <c r="C27" s="139"/>
      <c r="D27" s="139"/>
      <c r="E27" s="139"/>
      <c r="F27" s="139"/>
      <c r="G27" s="139"/>
      <c r="H27" s="139"/>
      <c r="I27" s="139"/>
      <c r="J27" s="139"/>
      <c r="K27" s="139"/>
      <c r="L27" s="139"/>
      <c r="M27" s="139"/>
      <c r="N27" s="139"/>
      <c r="O27" s="139"/>
      <c r="P27" s="139"/>
      <c r="Q27" s="139"/>
      <c r="R27" s="139" t="s">
        <v>817</v>
      </c>
      <c r="S27" s="139" t="s">
        <v>817</v>
      </c>
      <c r="T27" s="139" t="s">
        <v>817</v>
      </c>
      <c r="U27" s="139" t="s">
        <v>817</v>
      </c>
      <c r="V27" s="139" t="s">
        <v>817</v>
      </c>
      <c r="W27" s="139" t="s">
        <v>817</v>
      </c>
      <c r="X27" s="139" t="s">
        <v>845</v>
      </c>
      <c r="Y27" s="139" t="s">
        <v>817</v>
      </c>
      <c r="Z27" s="139" t="s">
        <v>817</v>
      </c>
      <c r="AA27" s="139" t="s">
        <v>817</v>
      </c>
      <c r="AB27" s="139"/>
    </row>
    <row r="28" spans="1:28" ht="18" customHeight="1" thickBot="1" x14ac:dyDescent="0.25">
      <c r="A28" s="138" t="s">
        <v>846</v>
      </c>
      <c r="B28" s="138"/>
      <c r="C28" s="98"/>
      <c r="D28" s="98"/>
      <c r="E28" s="98"/>
      <c r="F28" s="98"/>
      <c r="G28" s="98"/>
      <c r="H28" s="98"/>
      <c r="I28" s="98"/>
      <c r="J28" s="98"/>
      <c r="K28" s="98"/>
      <c r="L28" s="98"/>
      <c r="M28" s="98"/>
      <c r="N28" s="98">
        <v>20129.54</v>
      </c>
      <c r="O28" s="98">
        <v>8881.1440000000002</v>
      </c>
      <c r="P28" s="98">
        <v>15848.884</v>
      </c>
      <c r="Q28" s="98">
        <v>24958.642</v>
      </c>
      <c r="R28" s="98">
        <v>32900.050000000003</v>
      </c>
      <c r="S28" s="98">
        <v>9512.5759999999991</v>
      </c>
      <c r="T28" s="98">
        <v>18174.170999999998</v>
      </c>
      <c r="U28" s="98">
        <v>25256.102999999999</v>
      </c>
      <c r="V28" s="98">
        <v>31857.053</v>
      </c>
      <c r="W28" s="98">
        <v>7322.2259999999997</v>
      </c>
      <c r="X28" s="98">
        <v>15462.241</v>
      </c>
      <c r="Y28" s="98">
        <v>23185.353999999999</v>
      </c>
      <c r="Z28" s="98">
        <v>32682.433000000001</v>
      </c>
      <c r="AA28" s="98">
        <v>9798.598</v>
      </c>
      <c r="AB28" s="98"/>
    </row>
    <row r="29" spans="1:28" ht="18" customHeight="1" thickBot="1" x14ac:dyDescent="0.25">
      <c r="A29" s="138" t="s">
        <v>847</v>
      </c>
      <c r="B29" s="138"/>
      <c r="C29" s="139"/>
      <c r="D29" s="139"/>
      <c r="E29" s="139"/>
      <c r="F29" s="139"/>
      <c r="G29" s="139"/>
      <c r="H29" s="139"/>
      <c r="I29" s="139"/>
      <c r="J29" s="139"/>
      <c r="K29" s="139"/>
      <c r="L29" s="139"/>
      <c r="M29" s="139"/>
      <c r="N29" s="139"/>
      <c r="O29" s="139"/>
      <c r="P29" s="139"/>
      <c r="Q29" s="139"/>
      <c r="R29" s="139" t="s">
        <v>848</v>
      </c>
      <c r="S29" s="139" t="s">
        <v>848</v>
      </c>
      <c r="T29" s="139" t="s">
        <v>848</v>
      </c>
      <c r="U29" s="139" t="s">
        <v>848</v>
      </c>
      <c r="V29" s="139" t="s">
        <v>848</v>
      </c>
      <c r="W29" s="139" t="s">
        <v>849</v>
      </c>
      <c r="X29" s="139" t="s">
        <v>850</v>
      </c>
      <c r="Y29" s="139" t="s">
        <v>848</v>
      </c>
      <c r="Z29" s="139" t="s">
        <v>848</v>
      </c>
      <c r="AA29" s="139" t="s">
        <v>849</v>
      </c>
      <c r="AB29" s="139"/>
    </row>
    <row r="30" spans="1:28" ht="18" customHeight="1" thickBot="1" x14ac:dyDescent="0.25">
      <c r="A30" s="138" t="s">
        <v>851</v>
      </c>
      <c r="B30" s="138"/>
      <c r="C30" s="98"/>
      <c r="D30" s="98"/>
      <c r="E30" s="98"/>
      <c r="F30" s="98"/>
      <c r="G30" s="98"/>
      <c r="H30" s="98"/>
      <c r="I30" s="98"/>
      <c r="J30" s="98"/>
      <c r="K30" s="98"/>
      <c r="L30" s="98"/>
      <c r="M30" s="98"/>
      <c r="N30" s="98">
        <v>13706.852999999999</v>
      </c>
      <c r="O30" s="98">
        <v>7586.8890000000001</v>
      </c>
      <c r="P30" s="98">
        <v>18686.179</v>
      </c>
      <c r="Q30" s="98">
        <v>24365.992999999999</v>
      </c>
      <c r="R30" s="98">
        <v>31108.056</v>
      </c>
      <c r="S30" s="98">
        <v>10530.179</v>
      </c>
      <c r="T30" s="98">
        <v>20104.210999999999</v>
      </c>
      <c r="U30" s="98">
        <v>23956.929</v>
      </c>
      <c r="V30" s="98">
        <v>30500.135999999999</v>
      </c>
      <c r="W30" s="98">
        <v>8339.4639999999999</v>
      </c>
      <c r="X30" s="98">
        <v>13539.434999999999</v>
      </c>
      <c r="Y30" s="98">
        <v>20608.27</v>
      </c>
      <c r="Z30" s="98">
        <v>26006.866000000002</v>
      </c>
      <c r="AA30" s="98">
        <v>7048.7529999999997</v>
      </c>
      <c r="AB30" s="98"/>
    </row>
    <row r="31" spans="1:28" ht="18" customHeight="1" thickBot="1" x14ac:dyDescent="0.25">
      <c r="A31" s="138" t="s">
        <v>852</v>
      </c>
      <c r="B31" s="138"/>
      <c r="C31" s="139"/>
      <c r="D31" s="139"/>
      <c r="E31" s="139"/>
      <c r="F31" s="139"/>
      <c r="G31" s="139"/>
      <c r="H31" s="139"/>
      <c r="I31" s="139"/>
      <c r="J31" s="139"/>
      <c r="K31" s="139"/>
      <c r="L31" s="139"/>
      <c r="M31" s="139"/>
      <c r="N31" s="139"/>
      <c r="O31" s="139"/>
      <c r="P31" s="139"/>
      <c r="Q31" s="139"/>
      <c r="R31" s="139" t="s">
        <v>853</v>
      </c>
      <c r="S31" s="139" t="s">
        <v>853</v>
      </c>
      <c r="T31" s="139" t="s">
        <v>853</v>
      </c>
      <c r="U31" s="139" t="s">
        <v>853</v>
      </c>
      <c r="V31" s="139" t="s">
        <v>821</v>
      </c>
      <c r="W31" s="139" t="s">
        <v>854</v>
      </c>
      <c r="X31" s="139" t="s">
        <v>855</v>
      </c>
      <c r="Y31" s="139" t="s">
        <v>855</v>
      </c>
      <c r="Z31" s="139" t="s">
        <v>825</v>
      </c>
      <c r="AA31" s="139" t="s">
        <v>854</v>
      </c>
      <c r="AB31" s="139"/>
    </row>
    <row r="32" spans="1:28" ht="18" customHeight="1" thickBot="1" x14ac:dyDescent="0.25">
      <c r="A32" s="138" t="s">
        <v>856</v>
      </c>
      <c r="B32" s="138"/>
      <c r="C32" s="98"/>
      <c r="D32" s="98"/>
      <c r="E32" s="98"/>
      <c r="F32" s="98"/>
      <c r="G32" s="98"/>
      <c r="H32" s="98"/>
      <c r="I32" s="98"/>
      <c r="J32" s="98"/>
      <c r="K32" s="98"/>
      <c r="L32" s="98"/>
      <c r="M32" s="98"/>
      <c r="N32" s="98">
        <v>8306.8819999999996</v>
      </c>
      <c r="O32" s="98">
        <v>1987.3389999999999</v>
      </c>
      <c r="P32" s="98">
        <v>3889.1759999999999</v>
      </c>
      <c r="Q32" s="98">
        <v>5758.41</v>
      </c>
      <c r="R32" s="98">
        <v>7653.93</v>
      </c>
      <c r="S32" s="98">
        <v>1699.337</v>
      </c>
      <c r="T32" s="98">
        <v>3191.9949999999999</v>
      </c>
      <c r="U32" s="98">
        <v>4286.1260000000002</v>
      </c>
      <c r="V32" s="98">
        <v>7.8040000000000003</v>
      </c>
      <c r="W32" s="98">
        <v>1827.116</v>
      </c>
      <c r="X32" s="98">
        <v>4373.6509999999998</v>
      </c>
      <c r="Y32" s="98">
        <v>6737.6149999999998</v>
      </c>
      <c r="Z32" s="98">
        <v>3.149</v>
      </c>
      <c r="AA32" s="98">
        <v>2941.5650000000001</v>
      </c>
      <c r="AB32" s="98"/>
    </row>
    <row r="33" spans="1:28" ht="18" customHeight="1" thickBot="1" x14ac:dyDescent="0.25">
      <c r="A33" s="138" t="s">
        <v>857</v>
      </c>
      <c r="B33" s="138"/>
      <c r="C33" s="139"/>
      <c r="D33" s="139"/>
      <c r="E33" s="139"/>
      <c r="F33" s="139"/>
      <c r="G33" s="139"/>
      <c r="H33" s="139"/>
      <c r="I33" s="139"/>
      <c r="J33" s="139"/>
      <c r="K33" s="139"/>
      <c r="L33" s="139"/>
      <c r="M33" s="139"/>
      <c r="N33" s="139"/>
      <c r="O33" s="139"/>
      <c r="P33" s="139"/>
      <c r="Q33" s="139"/>
      <c r="R33" s="139" t="s">
        <v>824</v>
      </c>
      <c r="S33" s="139" t="s">
        <v>824</v>
      </c>
      <c r="T33" s="139" t="s">
        <v>824</v>
      </c>
      <c r="U33" s="139" t="s">
        <v>824</v>
      </c>
      <c r="V33" s="139" t="s">
        <v>824</v>
      </c>
      <c r="W33" s="139" t="s">
        <v>825</v>
      </c>
      <c r="X33" s="139" t="s">
        <v>821</v>
      </c>
      <c r="Y33" s="139" t="s">
        <v>824</v>
      </c>
      <c r="Z33" s="139" t="s">
        <v>854</v>
      </c>
      <c r="AA33" s="139" t="s">
        <v>825</v>
      </c>
      <c r="AB33" s="139"/>
    </row>
    <row r="34" spans="1:28" ht="18" customHeight="1" thickBot="1" x14ac:dyDescent="0.25">
      <c r="A34" s="138" t="s">
        <v>858</v>
      </c>
      <c r="B34" s="138"/>
      <c r="C34" s="98"/>
      <c r="D34" s="98"/>
      <c r="E34" s="98"/>
      <c r="F34" s="98"/>
      <c r="G34" s="98"/>
      <c r="H34" s="98"/>
      <c r="I34" s="98"/>
      <c r="J34" s="98"/>
      <c r="K34" s="98"/>
      <c r="L34" s="98"/>
      <c r="M34" s="98"/>
      <c r="N34" s="98">
        <v>16.105</v>
      </c>
      <c r="O34" s="98">
        <v>16.481000000000002</v>
      </c>
      <c r="P34" s="98">
        <v>38.451999999999998</v>
      </c>
      <c r="Q34" s="98">
        <v>54.091000000000001</v>
      </c>
      <c r="R34" s="98">
        <v>43.332000000000001</v>
      </c>
      <c r="S34" s="98">
        <v>14.381</v>
      </c>
      <c r="T34" s="98">
        <v>25.373000000000001</v>
      </c>
      <c r="U34" s="98">
        <v>40.414000000000001</v>
      </c>
      <c r="V34" s="98">
        <v>48.39</v>
      </c>
      <c r="W34" s="98">
        <v>0</v>
      </c>
      <c r="X34" s="98">
        <v>1.4999999999999999E-2</v>
      </c>
      <c r="Y34" s="98">
        <v>0</v>
      </c>
      <c r="Z34" s="98">
        <v>9908.2180000000008</v>
      </c>
      <c r="AA34" s="98">
        <v>1.4370000000000001</v>
      </c>
      <c r="AB34" s="98"/>
    </row>
    <row r="35" spans="1:28" ht="18" customHeight="1" thickBot="1" x14ac:dyDescent="0.25">
      <c r="A35" s="138" t="s">
        <v>859</v>
      </c>
      <c r="B35" s="138"/>
      <c r="C35" s="139"/>
      <c r="D35" s="139"/>
      <c r="E35" s="139"/>
      <c r="F35" s="139"/>
      <c r="G35" s="139"/>
      <c r="H35" s="139"/>
      <c r="I35" s="139"/>
      <c r="J35" s="139"/>
      <c r="K35" s="139"/>
      <c r="L35" s="139"/>
      <c r="M35" s="139"/>
      <c r="N35" s="139"/>
      <c r="O35" s="139"/>
      <c r="P35" s="139"/>
      <c r="Q35" s="139"/>
      <c r="R35" s="139" t="s">
        <v>821</v>
      </c>
      <c r="S35" s="139" t="s">
        <v>821</v>
      </c>
      <c r="T35" s="139" t="s">
        <v>821</v>
      </c>
      <c r="U35" s="139" t="s">
        <v>821</v>
      </c>
      <c r="V35" s="139" t="s">
        <v>854</v>
      </c>
      <c r="W35" s="139"/>
      <c r="X35" s="139"/>
      <c r="Y35" s="139" t="s">
        <v>821</v>
      </c>
      <c r="Z35" s="139"/>
      <c r="AA35" s="139"/>
      <c r="AB35" s="139"/>
    </row>
    <row r="36" spans="1:28" ht="18" customHeight="1" thickBot="1" x14ac:dyDescent="0.25">
      <c r="A36" s="138" t="s">
        <v>860</v>
      </c>
      <c r="B36" s="138"/>
      <c r="C36" s="98"/>
      <c r="D36" s="98"/>
      <c r="E36" s="98"/>
      <c r="F36" s="98"/>
      <c r="G36" s="98"/>
      <c r="H36" s="98"/>
      <c r="I36" s="98"/>
      <c r="J36" s="98"/>
      <c r="K36" s="98"/>
      <c r="L36" s="98"/>
      <c r="M36" s="98"/>
      <c r="N36" s="98">
        <v>0</v>
      </c>
      <c r="O36" s="98">
        <v>0</v>
      </c>
      <c r="P36" s="98">
        <v>0</v>
      </c>
      <c r="Q36" s="98">
        <v>9.3620000000000001</v>
      </c>
      <c r="R36" s="98">
        <v>14.785</v>
      </c>
      <c r="S36" s="98">
        <v>0.33700000000000002</v>
      </c>
      <c r="T36" s="98">
        <v>3.59</v>
      </c>
      <c r="U36" s="98">
        <v>4.585</v>
      </c>
      <c r="V36" s="98">
        <v>5221.567</v>
      </c>
      <c r="W36" s="98"/>
      <c r="X36" s="98"/>
      <c r="Y36" s="98">
        <v>9.9000000000000005E-2</v>
      </c>
      <c r="Z36" s="98"/>
      <c r="AA36" s="98"/>
      <c r="AB36" s="98"/>
    </row>
    <row r="37" spans="1:28" ht="18" hidden="1" customHeight="1" thickBot="1" x14ac:dyDescent="0.25">
      <c r="A37" s="138" t="s">
        <v>861</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row>
    <row r="38" spans="1:28" ht="18" hidden="1" customHeight="1" thickBot="1" x14ac:dyDescent="0.25">
      <c r="A38" s="138" t="s">
        <v>862</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row>
    <row r="39" spans="1:28" ht="18" hidden="1" customHeight="1" thickBot="1" x14ac:dyDescent="0.25">
      <c r="A39" s="138" t="s">
        <v>863</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row>
    <row r="40" spans="1:28" ht="18" hidden="1" customHeight="1" thickBot="1" x14ac:dyDescent="0.25">
      <c r="A40" s="138" t="s">
        <v>864</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row>
    <row r="41" spans="1:28" ht="18" hidden="1" customHeight="1" thickBot="1" x14ac:dyDescent="0.25">
      <c r="A41" s="138" t="s">
        <v>865</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row>
    <row r="42" spans="1:28" ht="18" hidden="1" customHeight="1" thickBot="1" x14ac:dyDescent="0.25">
      <c r="A42" s="138" t="s">
        <v>866</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row>
    <row r="43" spans="1:28" ht="18" hidden="1" customHeight="1" thickBot="1" x14ac:dyDescent="0.25">
      <c r="A43" s="138" t="s">
        <v>867</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row>
    <row r="44" spans="1:28" ht="18" hidden="1" customHeight="1" thickBot="1" x14ac:dyDescent="0.25">
      <c r="A44" s="138" t="s">
        <v>868</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row>
    <row r="45" spans="1:28" ht="18" hidden="1" customHeight="1" thickBot="1" x14ac:dyDescent="0.25">
      <c r="A45" s="138" t="s">
        <v>869</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row>
    <row r="46" spans="1:28" ht="18" hidden="1" customHeight="1" thickBot="1" x14ac:dyDescent="0.25">
      <c r="A46" s="138" t="s">
        <v>870</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row>
    <row r="47" spans="1:28" ht="35" hidden="1" customHeight="1" thickBot="1" x14ac:dyDescent="0.25">
      <c r="A47" s="138" t="s">
        <v>871</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row>
    <row r="48" spans="1:28" ht="35" hidden="1" customHeight="1" thickBot="1" x14ac:dyDescent="0.25">
      <c r="A48" s="138" t="s">
        <v>872</v>
      </c>
      <c r="B48" s="13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row>
    <row r="49" spans="1:28" ht="18" customHeight="1" thickBot="1" x14ac:dyDescent="0.25">
      <c r="A49" s="140" t="s">
        <v>873</v>
      </c>
      <c r="B49" s="140"/>
      <c r="C49" s="100"/>
      <c r="D49" s="100"/>
      <c r="E49" s="100"/>
      <c r="F49" s="100"/>
      <c r="G49" s="100"/>
      <c r="H49" s="100"/>
      <c r="I49" s="100"/>
      <c r="J49" s="100"/>
      <c r="K49" s="100"/>
      <c r="L49" s="100"/>
      <c r="M49" s="100"/>
      <c r="N49" s="100">
        <v>42159.38</v>
      </c>
      <c r="O49" s="100">
        <v>18471.852999999999</v>
      </c>
      <c r="P49" s="100">
        <v>38462.690999999999</v>
      </c>
      <c r="Q49" s="100">
        <v>55146.498</v>
      </c>
      <c r="R49" s="100">
        <v>71720.153000000006</v>
      </c>
      <c r="S49" s="100">
        <v>21756.81</v>
      </c>
      <c r="T49" s="100">
        <v>41499.339999999997</v>
      </c>
      <c r="U49" s="100">
        <v>53544.156999999999</v>
      </c>
      <c r="V49" s="100">
        <v>67634.95</v>
      </c>
      <c r="W49" s="100">
        <v>17488.806</v>
      </c>
      <c r="X49" s="100">
        <v>33375.341999999997</v>
      </c>
      <c r="Y49" s="100">
        <v>50531.338000000003</v>
      </c>
      <c r="Z49" s="100">
        <v>68600.665999999997</v>
      </c>
      <c r="AA49" s="100">
        <v>19790.352999999999</v>
      </c>
      <c r="AB49" s="100"/>
    </row>
    <row r="50" spans="1:28" ht="18" customHeight="1" thickBot="1" x14ac:dyDescent="0.25">
      <c r="A50" s="140" t="s">
        <v>874</v>
      </c>
      <c r="B50" s="140"/>
      <c r="C50" s="100">
        <v>22621.328000000001</v>
      </c>
      <c r="D50" s="100">
        <v>43319.366999999998</v>
      </c>
      <c r="E50" s="100">
        <v>65607.933999999994</v>
      </c>
      <c r="F50" s="100">
        <v>84430.478000000003</v>
      </c>
      <c r="G50" s="100">
        <v>18313.998</v>
      </c>
      <c r="H50" s="100">
        <v>33191.654999999999</v>
      </c>
      <c r="I50" s="100">
        <v>46466.476999999999</v>
      </c>
      <c r="J50" s="100">
        <v>60346.784</v>
      </c>
      <c r="K50" s="100">
        <v>17897.507000000001</v>
      </c>
      <c r="L50" s="100">
        <v>37310.593999999997</v>
      </c>
      <c r="M50" s="100">
        <v>57822.366000000002</v>
      </c>
      <c r="N50" s="100">
        <v>79460.502999999997</v>
      </c>
      <c r="O50" s="100">
        <v>27978.713</v>
      </c>
      <c r="P50" s="100">
        <v>60446.885999999999</v>
      </c>
      <c r="Q50" s="100">
        <v>91533.297000000006</v>
      </c>
      <c r="R50" s="100">
        <v>123607.46</v>
      </c>
      <c r="S50" s="100">
        <v>34888.824000000001</v>
      </c>
      <c r="T50" s="100">
        <v>68676.904999999999</v>
      </c>
      <c r="U50" s="100">
        <v>97597.563999999998</v>
      </c>
      <c r="V50" s="100">
        <v>128583.264</v>
      </c>
      <c r="W50" s="100"/>
      <c r="X50" s="100"/>
      <c r="Y50" s="100"/>
      <c r="Z50" s="100"/>
      <c r="AA50" s="100"/>
      <c r="AB50" s="100"/>
    </row>
  </sheetData>
  <mergeCells count="1">
    <mergeCell ref="A1:C1"/>
  </mergeCells>
  <dataValidations count="2">
    <dataValidation type="textLength" operator="greaterThan" allowBlank="1" showInputMessage="1" showErrorMessage="1" errorTitle="Invalid Data Type" error="Please input data in String Data Type" sqref="C24:AB24 C4:AB4 C6:AB6 C8:AB8 C10:AB10 C12:AB12 C14:AB14 C16:AB16 C18:AB18 C20:AB20 C22:AB22 C27:AB27 C29:AB29 C31:AB31 C33:AB33 C35:AB35 C37:AB37 C39:AB39 C41:AB41 C43:AB43 C45:AB45 C47:AB47" xr:uid="{00000000-0002-0000-0900-000000000000}">
      <formula1>0</formula1>
    </dataValidation>
    <dataValidation type="decimal" allowBlank="1" showInputMessage="1" showErrorMessage="1" errorTitle="Invalid Data Type" error="Please input data in Numeric Data Type" sqref="C5:AB5 C21:AB21 C7:AB7 C9:AB9 C11:AB11 C13:AB13 C15:AB15 C17:AB17 C19:AB19 C23:AB23 C28:AB28 C30:AB30 C32:AB32 C34:AB34 C36:AB36 C38:AB38 C40:AB40 C42:AB42 C44:AB44 C46:AB46 C48:AB50 C25:AB26" xr:uid="{00000000-0002-0000-0900-000001000000}">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50"/>
  <sheetViews>
    <sheetView showGridLines="0" workbookViewId="0">
      <pane xSplit="2" ySplit="3" topLeftCell="T4" activePane="bottomRight" state="frozen"/>
      <selection pane="topRight"/>
      <selection pane="bottomLeft"/>
      <selection pane="bottomRight" activeCell="X29" sqref="X29"/>
    </sheetView>
  </sheetViews>
  <sheetFormatPr baseColWidth="10" defaultColWidth="9.3984375" defaultRowHeight="15" x14ac:dyDescent="0.2"/>
  <cols>
    <col min="1" max="1" width="46"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749</v>
      </c>
      <c r="B1" s="193"/>
      <c r="C1" s="193"/>
    </row>
    <row r="2" spans="1:28" x14ac:dyDescent="0.2">
      <c r="A2" s="134">
        <v>1</v>
      </c>
    </row>
    <row r="3" spans="1:28" ht="16" customHeight="1" x14ac:dyDescent="0.2">
      <c r="A3" s="135" t="s">
        <v>22</v>
      </c>
      <c r="B3" s="136"/>
      <c r="C3" s="137" t="s">
        <v>23</v>
      </c>
      <c r="D3" s="137" t="s">
        <v>24</v>
      </c>
      <c r="E3" s="137" t="s">
        <v>25</v>
      </c>
      <c r="F3" s="137" t="s">
        <v>26</v>
      </c>
      <c r="G3" s="137" t="s">
        <v>27</v>
      </c>
      <c r="H3" s="137" t="s">
        <v>28</v>
      </c>
      <c r="I3" s="137" t="s">
        <v>29</v>
      </c>
      <c r="J3" s="137" t="s">
        <v>30</v>
      </c>
      <c r="K3" s="137" t="s">
        <v>31</v>
      </c>
      <c r="L3" s="137" t="s">
        <v>32</v>
      </c>
      <c r="M3" s="137" t="s">
        <v>33</v>
      </c>
      <c r="N3" s="137" t="s">
        <v>34</v>
      </c>
      <c r="O3" s="137" t="s">
        <v>35</v>
      </c>
      <c r="P3" s="137" t="s">
        <v>36</v>
      </c>
      <c r="Q3" s="137" t="s">
        <v>37</v>
      </c>
      <c r="R3" s="137" t="s">
        <v>38</v>
      </c>
      <c r="S3" s="137" t="s">
        <v>39</v>
      </c>
      <c r="T3" s="137" t="s">
        <v>40</v>
      </c>
      <c r="U3" s="137" t="s">
        <v>41</v>
      </c>
      <c r="V3" s="137" t="s">
        <v>42</v>
      </c>
      <c r="W3" s="137" t="s">
        <v>104</v>
      </c>
      <c r="X3" s="137" t="s">
        <v>43</v>
      </c>
      <c r="Y3" s="137" t="s">
        <v>44</v>
      </c>
      <c r="Z3" s="137" t="s">
        <v>45</v>
      </c>
      <c r="AA3" s="137" t="s">
        <v>46</v>
      </c>
      <c r="AB3" s="137"/>
    </row>
    <row r="4" spans="1:28" ht="18" customHeight="1" thickBot="1" x14ac:dyDescent="0.25">
      <c r="A4" s="138" t="s">
        <v>816</v>
      </c>
      <c r="B4" s="138"/>
      <c r="C4" s="139"/>
      <c r="D4" s="139"/>
      <c r="E4" s="139"/>
      <c r="F4" s="139"/>
      <c r="G4" s="139"/>
      <c r="H4" s="139"/>
      <c r="I4" s="139"/>
      <c r="J4" s="139"/>
      <c r="K4" s="139"/>
      <c r="L4" s="139"/>
      <c r="M4" s="139"/>
      <c r="N4" s="139"/>
      <c r="O4" s="139"/>
      <c r="P4" s="139"/>
      <c r="Q4" s="139"/>
      <c r="R4" s="139" t="s">
        <v>817</v>
      </c>
      <c r="S4" s="139" t="s">
        <v>817</v>
      </c>
      <c r="T4" s="139" t="s">
        <v>817</v>
      </c>
      <c r="U4" s="139" t="s">
        <v>817</v>
      </c>
      <c r="V4" s="139" t="s">
        <v>817</v>
      </c>
      <c r="W4" s="139" t="s">
        <v>817</v>
      </c>
      <c r="X4" s="139" t="s">
        <v>818</v>
      </c>
      <c r="Y4" s="139" t="s">
        <v>817</v>
      </c>
      <c r="Z4" s="139" t="s">
        <v>817</v>
      </c>
      <c r="AA4" s="139" t="s">
        <v>817</v>
      </c>
      <c r="AB4" s="139"/>
    </row>
    <row r="5" spans="1:28" ht="18" customHeight="1" thickBot="1" x14ac:dyDescent="0.25">
      <c r="A5" s="138" t="s">
        <v>819</v>
      </c>
      <c r="B5" s="138"/>
      <c r="C5" s="98"/>
      <c r="D5" s="98"/>
      <c r="E5" s="98"/>
      <c r="F5" s="98"/>
      <c r="G5" s="98"/>
      <c r="H5" s="98"/>
      <c r="I5" s="98"/>
      <c r="J5" s="98"/>
      <c r="K5" s="98"/>
      <c r="L5" s="98"/>
      <c r="M5" s="98"/>
      <c r="N5" s="98"/>
      <c r="O5" s="98">
        <v>779.41099999999994</v>
      </c>
      <c r="P5" s="98">
        <v>797.66500000000008</v>
      </c>
      <c r="Q5" s="98">
        <v>885.27399999999989</v>
      </c>
      <c r="R5" s="98">
        <v>1136.0650000000001</v>
      </c>
      <c r="S5" s="98">
        <v>1133.242</v>
      </c>
      <c r="T5" s="98">
        <v>965.46200000000022</v>
      </c>
      <c r="U5" s="98">
        <v>1325.9179999999999</v>
      </c>
      <c r="V5" s="98">
        <v>1351.942</v>
      </c>
      <c r="W5" s="98">
        <v>1026.146</v>
      </c>
      <c r="X5" s="98">
        <v>26903.704000000002</v>
      </c>
      <c r="Y5" s="98">
        <v>-24625.347000000002</v>
      </c>
      <c r="Z5" s="98">
        <v>1292.5609999999999</v>
      </c>
      <c r="AA5" s="98">
        <v>1140.0050000000001</v>
      </c>
      <c r="AB5" s="98"/>
    </row>
    <row r="6" spans="1:28" ht="18" customHeight="1" thickBot="1" x14ac:dyDescent="0.25">
      <c r="A6" s="138" t="s">
        <v>820</v>
      </c>
      <c r="B6" s="138"/>
      <c r="C6" s="139"/>
      <c r="D6" s="139"/>
      <c r="E6" s="139"/>
      <c r="F6" s="139"/>
      <c r="G6" s="139"/>
      <c r="H6" s="139"/>
      <c r="I6" s="139"/>
      <c r="J6" s="139"/>
      <c r="K6" s="139"/>
      <c r="L6" s="139"/>
      <c r="M6" s="139"/>
      <c r="N6" s="139"/>
      <c r="O6" s="139"/>
      <c r="P6" s="139"/>
      <c r="Q6" s="139"/>
      <c r="R6" s="139" t="s">
        <v>818</v>
      </c>
      <c r="S6" s="139" t="s">
        <v>818</v>
      </c>
      <c r="T6" s="139" t="s">
        <v>818</v>
      </c>
      <c r="U6" s="139" t="s">
        <v>818</v>
      </c>
      <c r="V6" s="139" t="s">
        <v>821</v>
      </c>
      <c r="W6" s="139" t="s">
        <v>818</v>
      </c>
      <c r="X6" s="139" t="s">
        <v>817</v>
      </c>
      <c r="Y6" s="139" t="s">
        <v>818</v>
      </c>
      <c r="Z6" s="139" t="s">
        <v>818</v>
      </c>
      <c r="AA6" s="139" t="s">
        <v>818</v>
      </c>
      <c r="AB6" s="139"/>
    </row>
    <row r="7" spans="1:28" ht="18" customHeight="1" thickBot="1" x14ac:dyDescent="0.25">
      <c r="A7" s="138" t="s">
        <v>822</v>
      </c>
      <c r="B7" s="138"/>
      <c r="C7" s="98"/>
      <c r="D7" s="98"/>
      <c r="E7" s="98"/>
      <c r="F7" s="98"/>
      <c r="G7" s="98"/>
      <c r="H7" s="98"/>
      <c r="I7" s="98"/>
      <c r="J7" s="98"/>
      <c r="K7" s="98"/>
      <c r="L7" s="98"/>
      <c r="M7" s="98"/>
      <c r="N7" s="98"/>
      <c r="O7" s="98">
        <v>8469.0889999999999</v>
      </c>
      <c r="P7" s="98">
        <v>11488.049000000001</v>
      </c>
      <c r="Q7" s="98">
        <v>13274.285</v>
      </c>
      <c r="R7" s="98">
        <v>14132.454999999991</v>
      </c>
      <c r="S7" s="98">
        <v>11664.634</v>
      </c>
      <c r="T7" s="98">
        <v>12637.34</v>
      </c>
      <c r="U7" s="98">
        <v>14845.062</v>
      </c>
      <c r="V7" s="98">
        <v>-39139.892</v>
      </c>
      <c r="W7" s="98">
        <v>13344.597</v>
      </c>
      <c r="X7" s="98">
        <v>-11279.119000000001</v>
      </c>
      <c r="Y7" s="98">
        <v>41557.361999999986</v>
      </c>
      <c r="Z7" s="98">
        <v>14406.51300000001</v>
      </c>
      <c r="AA7" s="98">
        <v>12610.182000000001</v>
      </c>
      <c r="AB7" s="98"/>
    </row>
    <row r="8" spans="1:28" ht="18" customHeight="1" thickBot="1" x14ac:dyDescent="0.25">
      <c r="A8" s="138" t="s">
        <v>823</v>
      </c>
      <c r="B8" s="138"/>
      <c r="C8" s="139"/>
      <c r="D8" s="139"/>
      <c r="E8" s="139"/>
      <c r="F8" s="139"/>
      <c r="G8" s="139"/>
      <c r="H8" s="139"/>
      <c r="I8" s="139"/>
      <c r="J8" s="139"/>
      <c r="K8" s="139"/>
      <c r="L8" s="139"/>
      <c r="M8" s="139"/>
      <c r="N8" s="139"/>
      <c r="O8" s="139"/>
      <c r="P8" s="139"/>
      <c r="Q8" s="139"/>
      <c r="R8" s="139" t="s">
        <v>824</v>
      </c>
      <c r="S8" s="139" t="s">
        <v>824</v>
      </c>
      <c r="T8" s="139" t="s">
        <v>824</v>
      </c>
      <c r="U8" s="139" t="s">
        <v>824</v>
      </c>
      <c r="V8" s="139" t="s">
        <v>824</v>
      </c>
      <c r="W8" s="139" t="s">
        <v>825</v>
      </c>
      <c r="X8" s="139" t="s">
        <v>824</v>
      </c>
      <c r="Y8" s="139" t="s">
        <v>824</v>
      </c>
      <c r="Z8" s="139" t="s">
        <v>825</v>
      </c>
      <c r="AA8" s="139" t="s">
        <v>825</v>
      </c>
      <c r="AB8" s="139"/>
    </row>
    <row r="9" spans="1:28" ht="18" customHeight="1" thickBot="1" x14ac:dyDescent="0.25">
      <c r="A9" s="138" t="s">
        <v>826</v>
      </c>
      <c r="B9" s="138"/>
      <c r="C9" s="98"/>
      <c r="D9" s="98"/>
      <c r="E9" s="98"/>
      <c r="F9" s="98"/>
      <c r="G9" s="98"/>
      <c r="H9" s="98"/>
      <c r="I9" s="98"/>
      <c r="J9" s="98"/>
      <c r="K9" s="98"/>
      <c r="L9" s="98"/>
      <c r="M9" s="98"/>
      <c r="N9" s="98"/>
      <c r="O9" s="98">
        <v>257.25599999999997</v>
      </c>
      <c r="P9" s="98">
        <v>179.87299999999999</v>
      </c>
      <c r="Q9" s="98">
        <v>237.85</v>
      </c>
      <c r="R9" s="98">
        <v>230.8059999999999</v>
      </c>
      <c r="S9" s="98">
        <v>330.61599999999999</v>
      </c>
      <c r="T9" s="98">
        <v>441.60800000000012</v>
      </c>
      <c r="U9" s="98">
        <v>704.14199999999994</v>
      </c>
      <c r="V9" s="98">
        <v>715.35300000000007</v>
      </c>
      <c r="W9" s="98">
        <v>552.77200000000005</v>
      </c>
      <c r="X9" s="98">
        <v>555.79100000000005</v>
      </c>
      <c r="Y9" s="98">
        <v>943.4670000000001</v>
      </c>
      <c r="Z9" s="98">
        <v>1147.885</v>
      </c>
      <c r="AA9" s="98">
        <v>720.24300000000005</v>
      </c>
      <c r="AB9" s="98"/>
    </row>
    <row r="10" spans="1:28" ht="18" customHeight="1" thickBot="1" x14ac:dyDescent="0.25">
      <c r="A10" s="138" t="s">
        <v>827</v>
      </c>
      <c r="B10" s="138"/>
      <c r="C10" s="139"/>
      <c r="D10" s="139"/>
      <c r="E10" s="139"/>
      <c r="F10" s="139"/>
      <c r="G10" s="139"/>
      <c r="H10" s="139"/>
      <c r="I10" s="139"/>
      <c r="J10" s="139"/>
      <c r="K10" s="139"/>
      <c r="L10" s="139"/>
      <c r="M10" s="139"/>
      <c r="N10" s="139"/>
      <c r="O10" s="139"/>
      <c r="P10" s="139"/>
      <c r="Q10" s="139"/>
      <c r="R10" s="139" t="s">
        <v>821</v>
      </c>
      <c r="S10" s="139" t="s">
        <v>821</v>
      </c>
      <c r="T10" s="139" t="s">
        <v>821</v>
      </c>
      <c r="U10" s="139" t="s">
        <v>821</v>
      </c>
      <c r="V10" s="139" t="s">
        <v>818</v>
      </c>
      <c r="W10" s="139"/>
      <c r="X10" s="139" t="s">
        <v>821</v>
      </c>
      <c r="Y10" s="139" t="s">
        <v>821</v>
      </c>
      <c r="Z10" s="139"/>
      <c r="AA10" s="139"/>
      <c r="AB10" s="139"/>
    </row>
    <row r="11" spans="1:28" ht="18" customHeight="1" thickBot="1" x14ac:dyDescent="0.25">
      <c r="A11" s="138" t="s">
        <v>828</v>
      </c>
      <c r="B11" s="138"/>
      <c r="C11" s="98"/>
      <c r="D11" s="98"/>
      <c r="E11" s="98"/>
      <c r="F11" s="98"/>
      <c r="G11" s="98"/>
      <c r="H11" s="98"/>
      <c r="I11" s="98"/>
      <c r="J11" s="98"/>
      <c r="K11" s="98"/>
      <c r="L11" s="98"/>
      <c r="M11" s="98"/>
      <c r="N11" s="98"/>
      <c r="O11" s="98">
        <v>1.1040000000000001</v>
      </c>
      <c r="P11" s="98">
        <v>11.747999999999999</v>
      </c>
      <c r="Q11" s="98">
        <v>5.1950000000000003</v>
      </c>
      <c r="R11" s="98">
        <v>1.1819999999999991</v>
      </c>
      <c r="S11" s="98">
        <v>3.5219999999999998</v>
      </c>
      <c r="T11" s="98">
        <v>1.141</v>
      </c>
      <c r="U11" s="98">
        <v>0.71999999999999975</v>
      </c>
      <c r="V11" s="98">
        <v>53967.504000000001</v>
      </c>
      <c r="W11" s="98"/>
      <c r="X11" s="98"/>
      <c r="Y11" s="98">
        <v>12.005000000000001</v>
      </c>
      <c r="Z11" s="98"/>
      <c r="AA11" s="98"/>
      <c r="AB11" s="98"/>
    </row>
    <row r="12" spans="1:28" ht="18" hidden="1" customHeight="1" thickBot="1" x14ac:dyDescent="0.25">
      <c r="A12" s="138" t="s">
        <v>829</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row>
    <row r="13" spans="1:28" ht="18" hidden="1" customHeight="1" thickBot="1" x14ac:dyDescent="0.25">
      <c r="A13" s="138" t="s">
        <v>830</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row>
    <row r="14" spans="1:28" ht="18" hidden="1" customHeight="1" thickBot="1" x14ac:dyDescent="0.25">
      <c r="A14" s="138" t="s">
        <v>831</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row>
    <row r="15" spans="1:28" ht="18" hidden="1" customHeight="1" thickBot="1" x14ac:dyDescent="0.25">
      <c r="A15" s="138" t="s">
        <v>832</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row>
    <row r="16" spans="1:28" ht="18" hidden="1" customHeight="1" thickBot="1" x14ac:dyDescent="0.25">
      <c r="A16" s="138" t="s">
        <v>833</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row>
    <row r="17" spans="1:28" ht="18" hidden="1" customHeight="1" thickBot="1" x14ac:dyDescent="0.25">
      <c r="A17" s="138" t="s">
        <v>834</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row>
    <row r="18" spans="1:28" ht="18" hidden="1" customHeight="1" thickBot="1" x14ac:dyDescent="0.25">
      <c r="A18" s="138" t="s">
        <v>835</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row>
    <row r="19" spans="1:28" ht="18" hidden="1" customHeight="1" thickBot="1" x14ac:dyDescent="0.25">
      <c r="A19" s="138" t="s">
        <v>836</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row>
    <row r="20" spans="1:28" ht="18" hidden="1" customHeight="1" thickBot="1" x14ac:dyDescent="0.25">
      <c r="A20" s="138" t="s">
        <v>837</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row>
    <row r="21" spans="1:28" ht="18" hidden="1" customHeight="1" thickBot="1" x14ac:dyDescent="0.25">
      <c r="A21" s="138" t="s">
        <v>838</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row>
    <row r="22" spans="1:28" ht="18" hidden="1" customHeight="1" thickBot="1" x14ac:dyDescent="0.25">
      <c r="A22" s="138" t="s">
        <v>839</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row>
    <row r="23" spans="1:28" ht="18" hidden="1" customHeight="1" thickBot="1" x14ac:dyDescent="0.25">
      <c r="A23" s="138" t="s">
        <v>840</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row>
    <row r="24" spans="1:28" ht="20" hidden="1" customHeight="1" thickBot="1" x14ac:dyDescent="0.25">
      <c r="A24" s="138" t="s">
        <v>841</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row>
    <row r="25" spans="1:28" ht="18" hidden="1" customHeight="1" thickBot="1" x14ac:dyDescent="0.25">
      <c r="A25" s="138" t="s">
        <v>842</v>
      </c>
      <c r="B25" s="13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row>
    <row r="26" spans="1:28" ht="18" customHeight="1" thickBot="1" x14ac:dyDescent="0.25">
      <c r="A26" s="140" t="s">
        <v>843</v>
      </c>
      <c r="B26" s="140"/>
      <c r="C26" s="100"/>
      <c r="D26" s="100"/>
      <c r="E26" s="100"/>
      <c r="F26" s="100"/>
      <c r="G26" s="100"/>
      <c r="H26" s="100"/>
      <c r="I26" s="100"/>
      <c r="J26" s="100"/>
      <c r="K26" s="100"/>
      <c r="L26" s="100"/>
      <c r="M26" s="100"/>
      <c r="N26" s="100"/>
      <c r="O26" s="100">
        <v>9506.86</v>
      </c>
      <c r="P26" s="100">
        <v>12477.334999999999</v>
      </c>
      <c r="Q26" s="100">
        <v>14402.603999999999</v>
      </c>
      <c r="R26" s="100">
        <v>15500.508</v>
      </c>
      <c r="S26" s="100">
        <v>13132.013999999999</v>
      </c>
      <c r="T26" s="100">
        <v>14045.550999999999</v>
      </c>
      <c r="U26" s="100">
        <v>16875.842000000001</v>
      </c>
      <c r="V26" s="100">
        <v>16894.906999999999</v>
      </c>
      <c r="W26" s="100">
        <v>14923.514999999999</v>
      </c>
      <c r="X26" s="100">
        <v>16215.607</v>
      </c>
      <c r="Y26" s="100">
        <v>17887.487000000001</v>
      </c>
      <c r="Z26" s="100">
        <v>16799.723000000002</v>
      </c>
      <c r="AA26" s="100">
        <v>14470.43</v>
      </c>
      <c r="AB26" s="100"/>
    </row>
    <row r="27" spans="1:28" ht="18" customHeight="1" thickBot="1" x14ac:dyDescent="0.25">
      <c r="A27" s="138" t="s">
        <v>844</v>
      </c>
      <c r="B27" s="138"/>
      <c r="C27" s="139"/>
      <c r="D27" s="139"/>
      <c r="E27" s="139"/>
      <c r="F27" s="139"/>
      <c r="G27" s="139"/>
      <c r="H27" s="139"/>
      <c r="I27" s="139"/>
      <c r="J27" s="139"/>
      <c r="K27" s="139"/>
      <c r="L27" s="139"/>
      <c r="M27" s="139"/>
      <c r="N27" s="139"/>
      <c r="O27" s="139"/>
      <c r="P27" s="139"/>
      <c r="Q27" s="139"/>
      <c r="R27" s="139" t="s">
        <v>817</v>
      </c>
      <c r="S27" s="139" t="s">
        <v>817</v>
      </c>
      <c r="T27" s="139" t="s">
        <v>817</v>
      </c>
      <c r="U27" s="139" t="s">
        <v>817</v>
      </c>
      <c r="V27" s="139" t="s">
        <v>817</v>
      </c>
      <c r="W27" s="139" t="s">
        <v>817</v>
      </c>
      <c r="X27" s="139" t="s">
        <v>845</v>
      </c>
      <c r="Y27" s="139" t="s">
        <v>817</v>
      </c>
      <c r="Z27" s="139" t="s">
        <v>817</v>
      </c>
      <c r="AA27" s="139" t="s">
        <v>817</v>
      </c>
      <c r="AB27" s="139"/>
    </row>
    <row r="28" spans="1:28" ht="18" customHeight="1" thickBot="1" x14ac:dyDescent="0.25">
      <c r="A28" s="138" t="s">
        <v>846</v>
      </c>
      <c r="B28" s="138"/>
      <c r="C28" s="98"/>
      <c r="D28" s="98"/>
      <c r="E28" s="98"/>
      <c r="F28" s="98"/>
      <c r="G28" s="98"/>
      <c r="H28" s="98"/>
      <c r="I28" s="98"/>
      <c r="J28" s="98"/>
      <c r="K28" s="98"/>
      <c r="L28" s="98"/>
      <c r="M28" s="98"/>
      <c r="N28" s="98"/>
      <c r="O28" s="98">
        <v>8881.1440000000002</v>
      </c>
      <c r="P28" s="98">
        <v>6967.74</v>
      </c>
      <c r="Q28" s="98">
        <v>9109.7579999999998</v>
      </c>
      <c r="R28" s="98">
        <v>7941.4080000000031</v>
      </c>
      <c r="S28" s="98">
        <v>9512.5759999999991</v>
      </c>
      <c r="T28" s="98">
        <v>8661.5949999999993</v>
      </c>
      <c r="U28" s="98">
        <v>7081.9320000000007</v>
      </c>
      <c r="V28" s="98">
        <v>6600.9500000000007</v>
      </c>
      <c r="W28" s="98">
        <v>7322.2259999999997</v>
      </c>
      <c r="X28" s="98">
        <v>8140.0150000000003</v>
      </c>
      <c r="Y28" s="98">
        <v>7723.1129999999994</v>
      </c>
      <c r="Z28" s="98">
        <v>9497.0790000000015</v>
      </c>
      <c r="AA28" s="98">
        <v>9798.598</v>
      </c>
      <c r="AB28" s="98"/>
    </row>
    <row r="29" spans="1:28" ht="18" customHeight="1" thickBot="1" x14ac:dyDescent="0.25">
      <c r="A29" s="138" t="s">
        <v>847</v>
      </c>
      <c r="B29" s="138"/>
      <c r="C29" s="139"/>
      <c r="D29" s="139"/>
      <c r="E29" s="139"/>
      <c r="F29" s="139"/>
      <c r="G29" s="139"/>
      <c r="H29" s="139"/>
      <c r="I29" s="139"/>
      <c r="J29" s="139"/>
      <c r="K29" s="139"/>
      <c r="L29" s="139"/>
      <c r="M29" s="139"/>
      <c r="N29" s="139"/>
      <c r="O29" s="139"/>
      <c r="P29" s="139"/>
      <c r="Q29" s="139"/>
      <c r="R29" s="139" t="s">
        <v>848</v>
      </c>
      <c r="S29" s="139" t="s">
        <v>848</v>
      </c>
      <c r="T29" s="139" t="s">
        <v>848</v>
      </c>
      <c r="U29" s="139" t="s">
        <v>848</v>
      </c>
      <c r="V29" s="139" t="s">
        <v>848</v>
      </c>
      <c r="W29" s="139" t="s">
        <v>849</v>
      </c>
      <c r="X29" s="139" t="s">
        <v>850</v>
      </c>
      <c r="Y29" s="139" t="s">
        <v>848</v>
      </c>
      <c r="Z29" s="139" t="s">
        <v>848</v>
      </c>
      <c r="AA29" s="139" t="s">
        <v>849</v>
      </c>
      <c r="AB29" s="139"/>
    </row>
    <row r="30" spans="1:28" ht="18" customHeight="1" thickBot="1" x14ac:dyDescent="0.25">
      <c r="A30" s="138" t="s">
        <v>851</v>
      </c>
      <c r="B30" s="138"/>
      <c r="C30" s="98"/>
      <c r="D30" s="98"/>
      <c r="E30" s="98"/>
      <c r="F30" s="98"/>
      <c r="G30" s="98"/>
      <c r="H30" s="98"/>
      <c r="I30" s="98"/>
      <c r="J30" s="98"/>
      <c r="K30" s="98"/>
      <c r="L30" s="98"/>
      <c r="M30" s="98"/>
      <c r="N30" s="98"/>
      <c r="O30" s="98">
        <v>7586.8890000000001</v>
      </c>
      <c r="P30" s="98">
        <v>11099.29</v>
      </c>
      <c r="Q30" s="98">
        <v>5679.8139999999976</v>
      </c>
      <c r="R30" s="98">
        <v>6742.0630000000019</v>
      </c>
      <c r="S30" s="98">
        <v>10530.179</v>
      </c>
      <c r="T30" s="98">
        <v>9574.0319999999992</v>
      </c>
      <c r="U30" s="98">
        <v>3852.7180000000012</v>
      </c>
      <c r="V30" s="98">
        <v>6543.2069999999994</v>
      </c>
      <c r="W30" s="98">
        <v>8339.4639999999999</v>
      </c>
      <c r="X30" s="98">
        <v>5199.9709999999995</v>
      </c>
      <c r="Y30" s="98">
        <v>7068.8350000000009</v>
      </c>
      <c r="Z30" s="98">
        <v>5398.5960000000014</v>
      </c>
      <c r="AA30" s="98">
        <v>7048.7529999999997</v>
      </c>
      <c r="AB30" s="98"/>
    </row>
    <row r="31" spans="1:28" ht="18" customHeight="1" thickBot="1" x14ac:dyDescent="0.25">
      <c r="A31" s="138" t="s">
        <v>852</v>
      </c>
      <c r="B31" s="138"/>
      <c r="C31" s="139"/>
      <c r="D31" s="139"/>
      <c r="E31" s="139"/>
      <c r="F31" s="139"/>
      <c r="G31" s="139"/>
      <c r="H31" s="139"/>
      <c r="I31" s="139"/>
      <c r="J31" s="139"/>
      <c r="K31" s="139"/>
      <c r="L31" s="139"/>
      <c r="M31" s="139"/>
      <c r="N31" s="139"/>
      <c r="O31" s="139"/>
      <c r="P31" s="139"/>
      <c r="Q31" s="139"/>
      <c r="R31" s="139" t="s">
        <v>853</v>
      </c>
      <c r="S31" s="139" t="s">
        <v>853</v>
      </c>
      <c r="T31" s="139" t="s">
        <v>853</v>
      </c>
      <c r="U31" s="139" t="s">
        <v>853</v>
      </c>
      <c r="V31" s="139" t="s">
        <v>821</v>
      </c>
      <c r="W31" s="139" t="s">
        <v>854</v>
      </c>
      <c r="X31" s="139" t="s">
        <v>855</v>
      </c>
      <c r="Y31" s="139" t="s">
        <v>855</v>
      </c>
      <c r="Z31" s="139" t="s">
        <v>825</v>
      </c>
      <c r="AA31" s="139" t="s">
        <v>854</v>
      </c>
      <c r="AB31" s="139"/>
    </row>
    <row r="32" spans="1:28" ht="18" customHeight="1" thickBot="1" x14ac:dyDescent="0.25">
      <c r="A32" s="138" t="s">
        <v>856</v>
      </c>
      <c r="B32" s="138"/>
      <c r="C32" s="98"/>
      <c r="D32" s="98"/>
      <c r="E32" s="98"/>
      <c r="F32" s="98"/>
      <c r="G32" s="98"/>
      <c r="H32" s="98"/>
      <c r="I32" s="98"/>
      <c r="J32" s="98"/>
      <c r="K32" s="98"/>
      <c r="L32" s="98"/>
      <c r="M32" s="98"/>
      <c r="N32" s="98"/>
      <c r="O32" s="98">
        <v>1987.3389999999999</v>
      </c>
      <c r="P32" s="98">
        <v>1901.837</v>
      </c>
      <c r="Q32" s="98">
        <v>1869.2339999999999</v>
      </c>
      <c r="R32" s="98">
        <v>1895.52</v>
      </c>
      <c r="S32" s="98">
        <v>1699.337</v>
      </c>
      <c r="T32" s="98">
        <v>1492.6579999999999</v>
      </c>
      <c r="U32" s="98">
        <v>1094.1310000000001</v>
      </c>
      <c r="V32" s="98">
        <v>-4278.3220000000001</v>
      </c>
      <c r="W32" s="98">
        <v>1827.116</v>
      </c>
      <c r="X32" s="98">
        <v>2546.5349999999999</v>
      </c>
      <c r="Y32" s="98">
        <v>2363.9639999999999</v>
      </c>
      <c r="Z32" s="98">
        <v>-6734.4659999999994</v>
      </c>
      <c r="AA32" s="98">
        <v>2941.5650000000001</v>
      </c>
      <c r="AB32" s="98"/>
    </row>
    <row r="33" spans="1:28" ht="18" customHeight="1" thickBot="1" x14ac:dyDescent="0.25">
      <c r="A33" s="138" t="s">
        <v>857</v>
      </c>
      <c r="B33" s="138"/>
      <c r="C33" s="139"/>
      <c r="D33" s="139"/>
      <c r="E33" s="139"/>
      <c r="F33" s="139"/>
      <c r="G33" s="139"/>
      <c r="H33" s="139"/>
      <c r="I33" s="139"/>
      <c r="J33" s="139"/>
      <c r="K33" s="139"/>
      <c r="L33" s="139"/>
      <c r="M33" s="139"/>
      <c r="N33" s="139"/>
      <c r="O33" s="139"/>
      <c r="P33" s="139"/>
      <c r="Q33" s="139"/>
      <c r="R33" s="139" t="s">
        <v>824</v>
      </c>
      <c r="S33" s="139" t="s">
        <v>824</v>
      </c>
      <c r="T33" s="139" t="s">
        <v>824</v>
      </c>
      <c r="U33" s="139" t="s">
        <v>824</v>
      </c>
      <c r="V33" s="139" t="s">
        <v>824</v>
      </c>
      <c r="W33" s="139" t="s">
        <v>825</v>
      </c>
      <c r="X33" s="139" t="s">
        <v>821</v>
      </c>
      <c r="Y33" s="139" t="s">
        <v>824</v>
      </c>
      <c r="Z33" s="139" t="s">
        <v>854</v>
      </c>
      <c r="AA33" s="139" t="s">
        <v>825</v>
      </c>
      <c r="AB33" s="139"/>
    </row>
    <row r="34" spans="1:28" ht="18" customHeight="1" thickBot="1" x14ac:dyDescent="0.25">
      <c r="A34" s="138" t="s">
        <v>858</v>
      </c>
      <c r="B34" s="138"/>
      <c r="C34" s="98"/>
      <c r="D34" s="98"/>
      <c r="E34" s="98"/>
      <c r="F34" s="98"/>
      <c r="G34" s="98"/>
      <c r="H34" s="98"/>
      <c r="I34" s="98"/>
      <c r="J34" s="98"/>
      <c r="K34" s="98"/>
      <c r="L34" s="98"/>
      <c r="M34" s="98"/>
      <c r="N34" s="98"/>
      <c r="O34" s="98">
        <v>16.481000000000002</v>
      </c>
      <c r="P34" s="98">
        <v>21.971</v>
      </c>
      <c r="Q34" s="98">
        <v>15.638999999999999</v>
      </c>
      <c r="R34" s="98">
        <v>-10.759</v>
      </c>
      <c r="S34" s="98">
        <v>14.381</v>
      </c>
      <c r="T34" s="98">
        <v>10.992000000000001</v>
      </c>
      <c r="U34" s="98">
        <v>15.041</v>
      </c>
      <c r="V34" s="98">
        <v>7.9759999999999991</v>
      </c>
      <c r="W34" s="98">
        <v>0</v>
      </c>
      <c r="X34" s="98">
        <v>1.4999999999999999E-2</v>
      </c>
      <c r="Y34" s="98">
        <v>-1.4999999999999999E-2</v>
      </c>
      <c r="Z34" s="98">
        <v>9908.2180000000008</v>
      </c>
      <c r="AA34" s="98">
        <v>1.4370000000000001</v>
      </c>
      <c r="AB34" s="98"/>
    </row>
    <row r="35" spans="1:28" ht="18" customHeight="1" thickBot="1" x14ac:dyDescent="0.25">
      <c r="A35" s="138" t="s">
        <v>859</v>
      </c>
      <c r="B35" s="138"/>
      <c r="C35" s="139"/>
      <c r="D35" s="139"/>
      <c r="E35" s="139"/>
      <c r="F35" s="139"/>
      <c r="G35" s="139"/>
      <c r="H35" s="139"/>
      <c r="I35" s="139"/>
      <c r="J35" s="139"/>
      <c r="K35" s="139"/>
      <c r="L35" s="139"/>
      <c r="M35" s="139"/>
      <c r="N35" s="139"/>
      <c r="O35" s="139"/>
      <c r="P35" s="139"/>
      <c r="Q35" s="139"/>
      <c r="R35" s="139" t="s">
        <v>821</v>
      </c>
      <c r="S35" s="139" t="s">
        <v>821</v>
      </c>
      <c r="T35" s="139" t="s">
        <v>821</v>
      </c>
      <c r="U35" s="139" t="s">
        <v>821</v>
      </c>
      <c r="V35" s="139" t="s">
        <v>854</v>
      </c>
      <c r="W35" s="139"/>
      <c r="X35" s="139"/>
      <c r="Y35" s="139" t="s">
        <v>821</v>
      </c>
      <c r="Z35" s="139"/>
      <c r="AA35" s="139"/>
      <c r="AB35" s="139"/>
    </row>
    <row r="36" spans="1:28" ht="18" customHeight="1" thickBot="1" x14ac:dyDescent="0.25">
      <c r="A36" s="138" t="s">
        <v>860</v>
      </c>
      <c r="B36" s="138"/>
      <c r="C36" s="98"/>
      <c r="D36" s="98"/>
      <c r="E36" s="98"/>
      <c r="F36" s="98"/>
      <c r="G36" s="98"/>
      <c r="H36" s="98"/>
      <c r="I36" s="98"/>
      <c r="J36" s="98"/>
      <c r="K36" s="98"/>
      <c r="L36" s="98"/>
      <c r="M36" s="98"/>
      <c r="N36" s="98"/>
      <c r="O36" s="98">
        <v>0</v>
      </c>
      <c r="P36" s="98">
        <v>0</v>
      </c>
      <c r="Q36" s="98">
        <v>9.3620000000000001</v>
      </c>
      <c r="R36" s="98">
        <v>5.423</v>
      </c>
      <c r="S36" s="98">
        <v>0.33700000000000002</v>
      </c>
      <c r="T36" s="98">
        <v>3.2530000000000001</v>
      </c>
      <c r="U36" s="98">
        <v>0.99500000000000011</v>
      </c>
      <c r="V36" s="98">
        <v>5216.982</v>
      </c>
      <c r="W36" s="98"/>
      <c r="X36" s="98"/>
      <c r="Y36" s="98"/>
      <c r="Z36" s="98"/>
      <c r="AA36" s="98"/>
      <c r="AB36" s="98"/>
    </row>
    <row r="37" spans="1:28" ht="18" hidden="1" customHeight="1" thickBot="1" x14ac:dyDescent="0.25">
      <c r="A37" s="138" t="s">
        <v>861</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row>
    <row r="38" spans="1:28" ht="18" hidden="1" customHeight="1" thickBot="1" x14ac:dyDescent="0.25">
      <c r="A38" s="138" t="s">
        <v>862</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row>
    <row r="39" spans="1:28" ht="18" hidden="1" customHeight="1" thickBot="1" x14ac:dyDescent="0.25">
      <c r="A39" s="138" t="s">
        <v>863</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row>
    <row r="40" spans="1:28" ht="18" hidden="1" customHeight="1" thickBot="1" x14ac:dyDescent="0.25">
      <c r="A40" s="138" t="s">
        <v>864</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row>
    <row r="41" spans="1:28" ht="18" hidden="1" customHeight="1" thickBot="1" x14ac:dyDescent="0.25">
      <c r="A41" s="138" t="s">
        <v>865</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row>
    <row r="42" spans="1:28" ht="18" hidden="1" customHeight="1" thickBot="1" x14ac:dyDescent="0.25">
      <c r="A42" s="138" t="s">
        <v>866</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row>
    <row r="43" spans="1:28" ht="18" hidden="1" customHeight="1" thickBot="1" x14ac:dyDescent="0.25">
      <c r="A43" s="138" t="s">
        <v>867</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row>
    <row r="44" spans="1:28" ht="18" hidden="1" customHeight="1" thickBot="1" x14ac:dyDescent="0.25">
      <c r="A44" s="138" t="s">
        <v>868</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row>
    <row r="45" spans="1:28" ht="18" hidden="1" customHeight="1" thickBot="1" x14ac:dyDescent="0.25">
      <c r="A45" s="138" t="s">
        <v>869</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row>
    <row r="46" spans="1:28" ht="18" hidden="1" customHeight="1" thickBot="1" x14ac:dyDescent="0.25">
      <c r="A46" s="138" t="s">
        <v>870</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row>
    <row r="47" spans="1:28" ht="35" hidden="1" customHeight="1" thickBot="1" x14ac:dyDescent="0.25">
      <c r="A47" s="138" t="s">
        <v>871</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row>
    <row r="48" spans="1:28" ht="35" hidden="1" customHeight="1" thickBot="1" x14ac:dyDescent="0.25">
      <c r="A48" s="138" t="s">
        <v>872</v>
      </c>
      <c r="B48" s="13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row>
    <row r="49" spans="1:28" ht="18" customHeight="1" thickBot="1" x14ac:dyDescent="0.25">
      <c r="A49" s="140" t="s">
        <v>873</v>
      </c>
      <c r="B49" s="140"/>
      <c r="C49" s="100"/>
      <c r="D49" s="100"/>
      <c r="E49" s="100"/>
      <c r="F49" s="100"/>
      <c r="G49" s="100"/>
      <c r="H49" s="100"/>
      <c r="I49" s="100"/>
      <c r="J49" s="100"/>
      <c r="K49" s="100"/>
      <c r="L49" s="100"/>
      <c r="M49" s="100"/>
      <c r="N49" s="100"/>
      <c r="O49" s="100">
        <v>18471.852999999999</v>
      </c>
      <c r="P49" s="100">
        <v>19990.838</v>
      </c>
      <c r="Q49" s="100">
        <v>16683.807000000001</v>
      </c>
      <c r="R49" s="100">
        <v>16573.65500000001</v>
      </c>
      <c r="S49" s="100">
        <v>21756.81</v>
      </c>
      <c r="T49" s="100">
        <v>19742.53</v>
      </c>
      <c r="U49" s="100">
        <v>12044.816999999999</v>
      </c>
      <c r="V49" s="100">
        <v>14090.793</v>
      </c>
      <c r="W49" s="100">
        <v>17488.806</v>
      </c>
      <c r="X49" s="100">
        <v>15886.536</v>
      </c>
      <c r="Y49" s="100">
        <v>17155.99600000001</v>
      </c>
      <c r="Z49" s="100">
        <v>18069.32799999999</v>
      </c>
      <c r="AA49" s="100">
        <v>19790.352999999999</v>
      </c>
      <c r="AB49" s="100"/>
    </row>
    <row r="50" spans="1:28" ht="18" customHeight="1" thickBot="1" x14ac:dyDescent="0.25">
      <c r="A50" s="140" t="s">
        <v>874</v>
      </c>
      <c r="B50" s="140"/>
      <c r="C50" s="100">
        <v>22621.328000000001</v>
      </c>
      <c r="D50" s="100">
        <v>20698.039000000001</v>
      </c>
      <c r="E50" s="100">
        <v>22288.566999999999</v>
      </c>
      <c r="F50" s="100">
        <v>18822.544000000009</v>
      </c>
      <c r="G50" s="100">
        <v>18313.998</v>
      </c>
      <c r="H50" s="100">
        <v>14877.656999999999</v>
      </c>
      <c r="I50" s="100">
        <v>13274.822</v>
      </c>
      <c r="J50" s="100">
        <v>13880.307000000001</v>
      </c>
      <c r="K50" s="100">
        <v>17897.507000000001</v>
      </c>
      <c r="L50" s="100">
        <v>19413.087</v>
      </c>
      <c r="M50" s="100">
        <v>20511.772000000001</v>
      </c>
      <c r="N50" s="100">
        <v>21638.136999999999</v>
      </c>
      <c r="O50" s="100">
        <v>27978.713</v>
      </c>
      <c r="P50" s="100">
        <v>32468.172999999999</v>
      </c>
      <c r="Q50" s="100">
        <v>31086.411000000011</v>
      </c>
      <c r="R50" s="100">
        <v>32074.163</v>
      </c>
      <c r="S50" s="100">
        <v>34888.824000000001</v>
      </c>
      <c r="T50" s="100">
        <v>33788.080999999998</v>
      </c>
      <c r="U50" s="100">
        <v>28920.659</v>
      </c>
      <c r="V50" s="100">
        <v>30985.7</v>
      </c>
      <c r="W50" s="100"/>
      <c r="X50" s="100"/>
      <c r="Y50" s="100"/>
      <c r="Z50" s="100"/>
      <c r="AA50" s="100"/>
      <c r="AB50" s="100"/>
    </row>
  </sheetData>
  <mergeCells count="1">
    <mergeCell ref="A1:C1"/>
  </mergeCells>
  <dataValidations count="2">
    <dataValidation type="decimal" allowBlank="1" showInputMessage="1" showErrorMessage="1" errorTitle="Invalid Data Type" error="Please input data in Numeric Data Type" sqref="C5:AB5 C21:AB21 C7:AB7 C9:AB9 C11:AB11 C13:AB13 C15:AB15 C17:AB17 C19:AB19 C23:AB23 C28:AB28 C30:AB30 C32:AB32 C34:AB34 C36:AB36 C38:AB38 C40:AB40 C42:AB42 C44:AB44 C46:AB46 C48:AB50 C25:AB26" xr:uid="{00000000-0002-0000-0A00-000000000000}">
      <formula1>-9.99999999999999E+33</formula1>
      <formula2>9.99999999999999E+33</formula2>
    </dataValidation>
    <dataValidation type="textLength" operator="greaterThan" allowBlank="1" showInputMessage="1" showErrorMessage="1" errorTitle="Invalid Data Type" error="Please input data in String Data Type" sqref="C24:AB24 C4:AB4 C6:AB6 C8:AB8 C10:AB10 C12:AB12 C14:AB14 C16:AB16 C18:AB18 C20:AB20 C22:AB22 C27:AB27 C29:AB29 C31:AB31 C33:AB33 C35:AB35 C37:AB37 C39:AB39 C41:AB41 C43:AB43 C45:AB45 C47:AB47" xr:uid="{00000000-0002-0000-0A00-000001000000}">
      <formula1>0</formula1>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50"/>
  <sheetViews>
    <sheetView showGridLines="0" workbookViewId="0">
      <pane xSplit="2" ySplit="3" topLeftCell="S4" activePane="bottomRight" state="frozen"/>
      <selection pane="topRight"/>
      <selection pane="bottomLeft"/>
      <selection pane="bottomRight" activeCell="AC1" sqref="AC1:AE1048576"/>
    </sheetView>
  </sheetViews>
  <sheetFormatPr baseColWidth="10" defaultColWidth="9.3984375" defaultRowHeight="15" x14ac:dyDescent="0.2"/>
  <cols>
    <col min="1" max="1" width="53.796875" style="133" customWidth="1" collapsed="1"/>
    <col min="2" max="2" width="26" style="133" customWidth="1"/>
    <col min="3" max="31" width="21" style="133" customWidth="1" collapsed="1"/>
    <col min="32" max="32" width="9.3984375" style="133" customWidth="1" collapsed="1"/>
    <col min="33" max="16384" width="9.3984375" style="133" collapsed="1"/>
  </cols>
  <sheetData>
    <row r="1" spans="1:31" ht="18" customHeight="1" x14ac:dyDescent="0.2">
      <c r="A1" s="192" t="s">
        <v>875</v>
      </c>
      <c r="B1" s="193"/>
      <c r="C1" s="193"/>
    </row>
    <row r="2" spans="1:31" x14ac:dyDescent="0.2">
      <c r="A2" s="134">
        <v>1</v>
      </c>
    </row>
    <row r="3" spans="1:31" ht="16" customHeight="1" x14ac:dyDescent="0.2">
      <c r="A3" s="135" t="s">
        <v>22</v>
      </c>
      <c r="B3" s="136"/>
      <c r="C3" s="137" t="s">
        <v>23</v>
      </c>
      <c r="D3" s="137" t="s">
        <v>24</v>
      </c>
      <c r="E3" s="137" t="s">
        <v>25</v>
      </c>
      <c r="F3" s="137" t="s">
        <v>26</v>
      </c>
      <c r="G3" s="137" t="s">
        <v>27</v>
      </c>
      <c r="H3" s="137" t="s">
        <v>28</v>
      </c>
      <c r="I3" s="137" t="s">
        <v>29</v>
      </c>
      <c r="J3" s="137" t="s">
        <v>30</v>
      </c>
      <c r="K3" s="137" t="s">
        <v>31</v>
      </c>
      <c r="L3" s="137" t="s">
        <v>32</v>
      </c>
      <c r="M3" s="137" t="s">
        <v>33</v>
      </c>
      <c r="N3" s="137" t="s">
        <v>34</v>
      </c>
      <c r="O3" s="137" t="s">
        <v>35</v>
      </c>
      <c r="P3" s="137" t="s">
        <v>36</v>
      </c>
      <c r="Q3" s="137" t="s">
        <v>37</v>
      </c>
      <c r="R3" s="137" t="s">
        <v>38</v>
      </c>
      <c r="S3" s="137" t="s">
        <v>39</v>
      </c>
      <c r="T3" s="137" t="s">
        <v>40</v>
      </c>
      <c r="U3" s="137" t="s">
        <v>41</v>
      </c>
      <c r="V3" s="137" t="s">
        <v>42</v>
      </c>
      <c r="W3" s="137" t="s">
        <v>104</v>
      </c>
      <c r="X3" s="137" t="s">
        <v>43</v>
      </c>
      <c r="Y3" s="137" t="s">
        <v>44</v>
      </c>
      <c r="Z3" s="137" t="s">
        <v>45</v>
      </c>
      <c r="AA3" s="137" t="s">
        <v>46</v>
      </c>
      <c r="AB3" s="137"/>
      <c r="AC3" s="137"/>
      <c r="AD3" s="137"/>
      <c r="AE3" s="137"/>
    </row>
    <row r="4" spans="1:31" ht="18" customHeight="1" thickBot="1" x14ac:dyDescent="0.25">
      <c r="A4" s="138" t="s">
        <v>876</v>
      </c>
      <c r="B4" s="138"/>
      <c r="C4" s="139"/>
      <c r="D4" s="139"/>
      <c r="E4" s="139"/>
      <c r="F4" s="139"/>
      <c r="G4" s="139"/>
      <c r="H4" s="139"/>
      <c r="I4" s="139"/>
      <c r="J4" s="139"/>
      <c r="K4" s="139"/>
      <c r="L4" s="139"/>
      <c r="M4" s="139"/>
      <c r="N4" s="139"/>
      <c r="O4" s="139"/>
      <c r="P4" s="139"/>
      <c r="Q4" s="139"/>
      <c r="R4" s="139"/>
      <c r="S4" s="139"/>
      <c r="T4" s="139"/>
      <c r="U4" s="139"/>
      <c r="V4" s="139" t="s">
        <v>877</v>
      </c>
      <c r="W4" s="139" t="s">
        <v>877</v>
      </c>
      <c r="X4" s="139" t="s">
        <v>877</v>
      </c>
      <c r="Y4" s="139"/>
      <c r="Z4" s="139" t="s">
        <v>877</v>
      </c>
      <c r="AA4" s="139" t="s">
        <v>877</v>
      </c>
      <c r="AB4" s="139"/>
      <c r="AC4" s="139"/>
      <c r="AD4" s="139"/>
      <c r="AE4" s="139"/>
    </row>
    <row r="5" spans="1:31" ht="18" customHeight="1" thickBot="1" x14ac:dyDescent="0.25">
      <c r="A5" s="138" t="s">
        <v>878</v>
      </c>
      <c r="B5" s="138"/>
      <c r="C5" s="98"/>
      <c r="D5" s="98"/>
      <c r="E5" s="98"/>
      <c r="F5" s="98"/>
      <c r="G5" s="98"/>
      <c r="H5" s="98"/>
      <c r="I5" s="98"/>
      <c r="J5" s="98"/>
      <c r="K5" s="98"/>
      <c r="L5" s="98"/>
      <c r="M5" s="98"/>
      <c r="N5" s="98"/>
      <c r="O5" s="98"/>
      <c r="P5" s="98"/>
      <c r="Q5" s="98"/>
      <c r="R5" s="98"/>
      <c r="S5" s="98"/>
      <c r="T5" s="98"/>
      <c r="U5" s="98"/>
      <c r="V5" s="98">
        <v>95176.394</v>
      </c>
      <c r="W5" s="98">
        <v>23782.1</v>
      </c>
      <c r="X5" s="98">
        <v>47438.578999999998</v>
      </c>
      <c r="Y5" s="98"/>
      <c r="Z5" s="98">
        <v>103580.087</v>
      </c>
      <c r="AA5" s="98">
        <v>25980.806</v>
      </c>
      <c r="AB5" s="98"/>
      <c r="AC5" s="98"/>
      <c r="AD5" s="98"/>
      <c r="AE5" s="98"/>
    </row>
    <row r="6" spans="1:31" ht="18" hidden="1" customHeight="1" thickBot="1" x14ac:dyDescent="0.25">
      <c r="A6" s="138" t="s">
        <v>879</v>
      </c>
      <c r="B6" s="138"/>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row>
    <row r="7" spans="1:31" ht="18" hidden="1" customHeight="1" thickBot="1" x14ac:dyDescent="0.25">
      <c r="A7" s="138" t="s">
        <v>880</v>
      </c>
      <c r="B7" s="138"/>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row>
    <row r="8" spans="1:31" ht="18" hidden="1" customHeight="1" thickBot="1" x14ac:dyDescent="0.25">
      <c r="A8" s="138" t="s">
        <v>881</v>
      </c>
      <c r="B8" s="138"/>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row>
    <row r="9" spans="1:31" ht="18" hidden="1" customHeight="1" thickBot="1" x14ac:dyDescent="0.25">
      <c r="A9" s="138" t="s">
        <v>882</v>
      </c>
      <c r="B9" s="138"/>
      <c r="C9" s="98"/>
      <c r="D9" s="98"/>
      <c r="E9" s="98"/>
      <c r="F9" s="98"/>
      <c r="G9" s="98"/>
      <c r="H9" s="98"/>
      <c r="I9" s="98"/>
      <c r="J9" s="98"/>
      <c r="K9" s="98"/>
      <c r="L9" s="98"/>
      <c r="M9" s="98"/>
      <c r="N9" s="98"/>
      <c r="O9" s="98"/>
      <c r="P9" s="98"/>
      <c r="Q9" s="98"/>
      <c r="R9" s="98"/>
      <c r="S9" s="98"/>
      <c r="T9" s="98"/>
      <c r="U9" s="98"/>
      <c r="V9" s="98"/>
      <c r="W9" s="98"/>
      <c r="X9" s="98"/>
      <c r="Y9" s="98"/>
      <c r="Z9" s="98"/>
      <c r="AA9" s="98"/>
      <c r="AB9" s="98"/>
      <c r="AC9" s="98"/>
      <c r="AD9" s="98"/>
      <c r="AE9" s="98"/>
    </row>
    <row r="10" spans="1:31" ht="18" hidden="1" customHeight="1" thickBot="1" x14ac:dyDescent="0.25">
      <c r="A10" s="138" t="s">
        <v>883</v>
      </c>
      <c r="B10" s="138"/>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row>
    <row r="11" spans="1:31" ht="18" hidden="1" customHeight="1" thickBot="1" x14ac:dyDescent="0.25">
      <c r="A11" s="138" t="s">
        <v>884</v>
      </c>
      <c r="B11" s="13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row>
    <row r="12" spans="1:31" ht="18" hidden="1" customHeight="1" thickBot="1" x14ac:dyDescent="0.25">
      <c r="A12" s="138" t="s">
        <v>885</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row>
    <row r="13" spans="1:31" ht="18" hidden="1" customHeight="1" thickBot="1" x14ac:dyDescent="0.25">
      <c r="A13" s="138" t="s">
        <v>886</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row>
    <row r="14" spans="1:31" ht="18" hidden="1" customHeight="1" thickBot="1" x14ac:dyDescent="0.25">
      <c r="A14" s="138" t="s">
        <v>887</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row>
    <row r="15" spans="1:31" ht="18" hidden="1" customHeight="1" thickBot="1" x14ac:dyDescent="0.25">
      <c r="A15" s="138" t="s">
        <v>888</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row>
    <row r="16" spans="1:31" ht="18" hidden="1" customHeight="1" thickBot="1" x14ac:dyDescent="0.25">
      <c r="A16" s="138" t="s">
        <v>889</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row>
    <row r="17" spans="1:31" ht="18" hidden="1" customHeight="1" thickBot="1" x14ac:dyDescent="0.25">
      <c r="A17" s="138" t="s">
        <v>890</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row>
    <row r="18" spans="1:31" ht="18" hidden="1" customHeight="1" thickBot="1" x14ac:dyDescent="0.25">
      <c r="A18" s="138" t="s">
        <v>891</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row>
    <row r="19" spans="1:31" ht="18" hidden="1" customHeight="1" thickBot="1" x14ac:dyDescent="0.25">
      <c r="A19" s="138" t="s">
        <v>892</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row>
    <row r="20" spans="1:31" ht="18" hidden="1" customHeight="1" thickBot="1" x14ac:dyDescent="0.25">
      <c r="A20" s="138" t="s">
        <v>893</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row>
    <row r="21" spans="1:31" ht="18" hidden="1" customHeight="1" thickBot="1" x14ac:dyDescent="0.25">
      <c r="A21" s="138" t="s">
        <v>894</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row>
    <row r="22" spans="1:31" ht="18" hidden="1" customHeight="1" thickBot="1" x14ac:dyDescent="0.25">
      <c r="A22" s="138" t="s">
        <v>895</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row>
    <row r="23" spans="1:31" ht="18" hidden="1" customHeight="1" thickBot="1" x14ac:dyDescent="0.25">
      <c r="A23" s="138" t="s">
        <v>896</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row>
    <row r="24" spans="1:31" ht="20" hidden="1" customHeight="1" thickBot="1" x14ac:dyDescent="0.25">
      <c r="A24" s="138" t="s">
        <v>897</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row>
    <row r="25" spans="1:31" ht="18" customHeight="1" thickBot="1" x14ac:dyDescent="0.25">
      <c r="A25" s="138" t="s">
        <v>898</v>
      </c>
      <c r="B25" s="138"/>
      <c r="C25" s="98"/>
      <c r="D25" s="98"/>
      <c r="E25" s="98"/>
      <c r="F25" s="98"/>
      <c r="G25" s="98"/>
      <c r="H25" s="98"/>
      <c r="I25" s="98"/>
      <c r="J25" s="98"/>
      <c r="K25" s="98"/>
      <c r="L25" s="98"/>
      <c r="M25" s="98"/>
      <c r="N25" s="98">
        <v>59053.264999999999</v>
      </c>
      <c r="O25" s="98">
        <v>18862.339</v>
      </c>
      <c r="P25" s="98">
        <v>39241.955000000002</v>
      </c>
      <c r="Q25" s="98">
        <v>61342.582999999999</v>
      </c>
      <c r="R25" s="98">
        <v>88478.603000000003</v>
      </c>
      <c r="S25" s="98">
        <v>23003.409</v>
      </c>
      <c r="T25" s="98">
        <v>46458.569000000003</v>
      </c>
      <c r="U25" s="98">
        <v>70533.357000000004</v>
      </c>
      <c r="V25" s="98"/>
      <c r="W25" s="98"/>
      <c r="X25" s="98"/>
      <c r="Y25" s="98">
        <v>76305.611000000004</v>
      </c>
      <c r="Z25" s="98"/>
      <c r="AA25" s="98"/>
      <c r="AB25" s="98"/>
      <c r="AC25" s="98"/>
      <c r="AD25" s="98"/>
      <c r="AE25" s="98"/>
    </row>
    <row r="26" spans="1:31" ht="18" customHeight="1" thickBot="1" x14ac:dyDescent="0.25">
      <c r="A26" s="140" t="s">
        <v>899</v>
      </c>
      <c r="B26" s="140"/>
      <c r="C26" s="100"/>
      <c r="D26" s="100"/>
      <c r="E26" s="100"/>
      <c r="F26" s="100"/>
      <c r="G26" s="100"/>
      <c r="H26" s="100"/>
      <c r="I26" s="100"/>
      <c r="J26" s="100"/>
      <c r="K26" s="100"/>
      <c r="L26" s="100"/>
      <c r="M26" s="100"/>
      <c r="N26" s="100">
        <v>59053.264999999999</v>
      </c>
      <c r="O26" s="100">
        <v>18862.339</v>
      </c>
      <c r="P26" s="100">
        <v>39241.955000000002</v>
      </c>
      <c r="Q26" s="100">
        <v>61342.582999999999</v>
      </c>
      <c r="R26" s="100">
        <v>88478.603000000003</v>
      </c>
      <c r="S26" s="100">
        <v>23003.409</v>
      </c>
      <c r="T26" s="100">
        <v>46458.569000000003</v>
      </c>
      <c r="U26" s="100">
        <v>70533.357000000004</v>
      </c>
      <c r="V26" s="100">
        <v>95176.394</v>
      </c>
      <c r="W26" s="100">
        <v>23782.1</v>
      </c>
      <c r="X26" s="100">
        <v>47438.578999999998</v>
      </c>
      <c r="Y26" s="100">
        <v>76305.611000000004</v>
      </c>
      <c r="Z26" s="100">
        <v>103580.087</v>
      </c>
      <c r="AA26" s="100">
        <v>25980.806</v>
      </c>
      <c r="AB26" s="100"/>
      <c r="AC26" s="100"/>
      <c r="AD26" s="100"/>
      <c r="AE26" s="100"/>
    </row>
    <row r="27" spans="1:31" ht="18" customHeight="1" thickBot="1" x14ac:dyDescent="0.25">
      <c r="A27" s="138" t="s">
        <v>900</v>
      </c>
      <c r="B27" s="138"/>
      <c r="C27" s="139"/>
      <c r="D27" s="139"/>
      <c r="E27" s="139"/>
      <c r="F27" s="139"/>
      <c r="G27" s="139"/>
      <c r="H27" s="139"/>
      <c r="I27" s="139"/>
      <c r="J27" s="139"/>
      <c r="K27" s="139"/>
      <c r="L27" s="139"/>
      <c r="M27" s="139"/>
      <c r="N27" s="139"/>
      <c r="O27" s="139"/>
      <c r="P27" s="139"/>
      <c r="Q27" s="139"/>
      <c r="R27" s="139"/>
      <c r="S27" s="139"/>
      <c r="T27" s="139"/>
      <c r="U27" s="139"/>
      <c r="V27" s="139" t="s">
        <v>901</v>
      </c>
      <c r="W27" s="139" t="s">
        <v>901</v>
      </c>
      <c r="X27" s="139" t="s">
        <v>901</v>
      </c>
      <c r="Y27" s="139"/>
      <c r="Z27" s="139" t="s">
        <v>901</v>
      </c>
      <c r="AA27" s="139" t="s">
        <v>901</v>
      </c>
      <c r="AB27" s="139"/>
      <c r="AC27" s="139"/>
      <c r="AD27" s="139"/>
      <c r="AE27" s="139"/>
    </row>
    <row r="28" spans="1:31" ht="18" customHeight="1" thickBot="1" x14ac:dyDescent="0.25">
      <c r="A28" s="138" t="s">
        <v>902</v>
      </c>
      <c r="B28" s="138"/>
      <c r="C28" s="98"/>
      <c r="D28" s="98"/>
      <c r="E28" s="98"/>
      <c r="F28" s="98"/>
      <c r="G28" s="98"/>
      <c r="H28" s="98"/>
      <c r="I28" s="98"/>
      <c r="J28" s="98"/>
      <c r="K28" s="98"/>
      <c r="L28" s="98"/>
      <c r="M28" s="98"/>
      <c r="N28" s="98"/>
      <c r="O28" s="98"/>
      <c r="P28" s="98"/>
      <c r="Q28" s="98"/>
      <c r="R28" s="98"/>
      <c r="S28" s="98"/>
      <c r="T28" s="98"/>
      <c r="U28" s="98"/>
      <c r="V28" s="98">
        <v>33406.870000000003</v>
      </c>
      <c r="W28" s="98">
        <v>8630.2209999999995</v>
      </c>
      <c r="X28" s="98">
        <v>17075.884999999998</v>
      </c>
      <c r="Y28" s="98"/>
      <c r="Z28" s="98">
        <v>30846.911</v>
      </c>
      <c r="AA28" s="98">
        <v>8279.9770000000008</v>
      </c>
      <c r="AB28" s="98"/>
      <c r="AC28" s="98"/>
      <c r="AD28" s="98"/>
      <c r="AE28" s="98"/>
    </row>
    <row r="29" spans="1:31" ht="18" hidden="1" customHeight="1" thickBot="1" x14ac:dyDescent="0.25">
      <c r="A29" s="138" t="s">
        <v>903</v>
      </c>
      <c r="B29" s="138"/>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row>
    <row r="30" spans="1:31" ht="18" hidden="1" customHeight="1" thickBot="1" x14ac:dyDescent="0.25">
      <c r="A30" s="138" t="s">
        <v>904</v>
      </c>
      <c r="B30" s="13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row>
    <row r="31" spans="1:31" ht="18" hidden="1" customHeight="1" thickBot="1" x14ac:dyDescent="0.25">
      <c r="A31" s="138" t="s">
        <v>905</v>
      </c>
      <c r="B31" s="138"/>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row>
    <row r="32" spans="1:31" ht="18" hidden="1" customHeight="1" thickBot="1" x14ac:dyDescent="0.25">
      <c r="A32" s="138" t="s">
        <v>906</v>
      </c>
      <c r="B32" s="13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row>
    <row r="33" spans="1:31" ht="18" hidden="1" customHeight="1" thickBot="1" x14ac:dyDescent="0.25">
      <c r="A33" s="138" t="s">
        <v>907</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row>
    <row r="34" spans="1:31" ht="18" hidden="1" customHeight="1" thickBot="1" x14ac:dyDescent="0.25">
      <c r="A34" s="138" t="s">
        <v>908</v>
      </c>
      <c r="B34" s="13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row>
    <row r="35" spans="1:31" ht="18" hidden="1" customHeight="1" thickBot="1" x14ac:dyDescent="0.25">
      <c r="A35" s="138" t="s">
        <v>909</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row>
    <row r="36" spans="1:31" ht="18" hidden="1" customHeight="1" thickBot="1" x14ac:dyDescent="0.25">
      <c r="A36" s="138" t="s">
        <v>910</v>
      </c>
      <c r="B36" s="13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row>
    <row r="37" spans="1:31" ht="18" hidden="1" customHeight="1" thickBot="1" x14ac:dyDescent="0.25">
      <c r="A37" s="138" t="s">
        <v>911</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row>
    <row r="38" spans="1:31" ht="18" hidden="1" customHeight="1" thickBot="1" x14ac:dyDescent="0.25">
      <c r="A38" s="138" t="s">
        <v>912</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row>
    <row r="39" spans="1:31" ht="18" hidden="1" customHeight="1" thickBot="1" x14ac:dyDescent="0.25">
      <c r="A39" s="138" t="s">
        <v>913</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row>
    <row r="40" spans="1:31" ht="18" hidden="1" customHeight="1" thickBot="1" x14ac:dyDescent="0.25">
      <c r="A40" s="138" t="s">
        <v>914</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row>
    <row r="41" spans="1:31" ht="18" hidden="1" customHeight="1" thickBot="1" x14ac:dyDescent="0.25">
      <c r="A41" s="138" t="s">
        <v>915</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row>
    <row r="42" spans="1:31" ht="18" hidden="1" customHeight="1" thickBot="1" x14ac:dyDescent="0.25">
      <c r="A42" s="138" t="s">
        <v>916</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row>
    <row r="43" spans="1:31" ht="18" hidden="1" customHeight="1" thickBot="1" x14ac:dyDescent="0.25">
      <c r="A43" s="138" t="s">
        <v>917</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row>
    <row r="44" spans="1:31" ht="18" hidden="1" customHeight="1" thickBot="1" x14ac:dyDescent="0.25">
      <c r="A44" s="138" t="s">
        <v>918</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row>
    <row r="45" spans="1:31" ht="18" hidden="1" customHeight="1" thickBot="1" x14ac:dyDescent="0.25">
      <c r="A45" s="138" t="s">
        <v>919</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row>
    <row r="46" spans="1:31" ht="18" hidden="1" customHeight="1" thickBot="1" x14ac:dyDescent="0.25">
      <c r="A46" s="138" t="s">
        <v>920</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row>
    <row r="47" spans="1:31" ht="18" hidden="1" customHeight="1" thickBot="1" x14ac:dyDescent="0.25">
      <c r="A47" s="138" t="s">
        <v>921</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row>
    <row r="48" spans="1:31" ht="18" customHeight="1" thickBot="1" x14ac:dyDescent="0.25">
      <c r="A48" s="138" t="s">
        <v>922</v>
      </c>
      <c r="B48" s="138"/>
      <c r="C48" s="98"/>
      <c r="D48" s="98"/>
      <c r="E48" s="98"/>
      <c r="F48" s="98"/>
      <c r="G48" s="98"/>
      <c r="H48" s="98"/>
      <c r="I48" s="98"/>
      <c r="J48" s="98"/>
      <c r="K48" s="98"/>
      <c r="L48" s="98"/>
      <c r="M48" s="98"/>
      <c r="N48" s="98">
        <v>20407.238000000001</v>
      </c>
      <c r="O48" s="98">
        <v>9116.3739999999998</v>
      </c>
      <c r="P48" s="98">
        <v>21204.931</v>
      </c>
      <c r="Q48" s="98">
        <v>30190.714</v>
      </c>
      <c r="R48" s="98">
        <v>35128.857000000004</v>
      </c>
      <c r="S48" s="98">
        <v>11885.415000000001</v>
      </c>
      <c r="T48" s="98">
        <v>22218.335999999999</v>
      </c>
      <c r="U48" s="98">
        <v>27064.206999999999</v>
      </c>
      <c r="V48" s="98"/>
      <c r="W48" s="98"/>
      <c r="X48" s="98"/>
      <c r="Y48" s="98">
        <v>23252.335999999999</v>
      </c>
      <c r="Z48" s="98"/>
      <c r="AA48" s="98"/>
      <c r="AB48" s="98"/>
      <c r="AC48" s="98"/>
      <c r="AD48" s="98"/>
      <c r="AE48" s="98"/>
    </row>
    <row r="49" spans="1:31" ht="18" customHeight="1" thickBot="1" x14ac:dyDescent="0.25">
      <c r="A49" s="140" t="s">
        <v>923</v>
      </c>
      <c r="B49" s="140"/>
      <c r="C49" s="100"/>
      <c r="D49" s="100"/>
      <c r="E49" s="100"/>
      <c r="F49" s="100"/>
      <c r="G49" s="100"/>
      <c r="H49" s="100"/>
      <c r="I49" s="100"/>
      <c r="J49" s="100"/>
      <c r="K49" s="100"/>
      <c r="L49" s="100"/>
      <c r="M49" s="100"/>
      <c r="N49" s="100">
        <v>20407.238000000001</v>
      </c>
      <c r="O49" s="100">
        <v>9116.3739999999998</v>
      </c>
      <c r="P49" s="100">
        <v>21204.931</v>
      </c>
      <c r="Q49" s="100">
        <v>30190.714</v>
      </c>
      <c r="R49" s="100">
        <v>35128.857000000004</v>
      </c>
      <c r="S49" s="100">
        <v>11885.415000000001</v>
      </c>
      <c r="T49" s="100">
        <v>22218.335999999999</v>
      </c>
      <c r="U49" s="100">
        <v>27064.206999999999</v>
      </c>
      <c r="V49" s="100">
        <v>33406.870000000003</v>
      </c>
      <c r="W49" s="100">
        <v>8630.2209999999995</v>
      </c>
      <c r="X49" s="100">
        <v>17075.884999999998</v>
      </c>
      <c r="Y49" s="100">
        <v>23252.335999999999</v>
      </c>
      <c r="Z49" s="100">
        <v>30846.911</v>
      </c>
      <c r="AA49" s="100">
        <v>8279.9770000000008</v>
      </c>
      <c r="AB49" s="100"/>
      <c r="AC49" s="100"/>
      <c r="AD49" s="100"/>
      <c r="AE49" s="100"/>
    </row>
    <row r="50" spans="1:31" ht="18" customHeight="1" thickBot="1" x14ac:dyDescent="0.25">
      <c r="A50" s="140" t="s">
        <v>924</v>
      </c>
      <c r="B50" s="140"/>
      <c r="C50" s="100">
        <v>22621.328000000001</v>
      </c>
      <c r="D50" s="100">
        <v>43319.366999999998</v>
      </c>
      <c r="E50" s="100">
        <v>65607.933999999994</v>
      </c>
      <c r="F50" s="100">
        <v>84430.478000000003</v>
      </c>
      <c r="G50" s="100">
        <v>18313.998</v>
      </c>
      <c r="H50" s="100">
        <v>33191.654999999999</v>
      </c>
      <c r="I50" s="100">
        <v>46466.476999999999</v>
      </c>
      <c r="J50" s="100">
        <v>60346.784</v>
      </c>
      <c r="K50" s="100">
        <v>17897.507000000001</v>
      </c>
      <c r="L50" s="100">
        <v>37310.593999999997</v>
      </c>
      <c r="M50" s="100">
        <v>57822.366000000002</v>
      </c>
      <c r="N50" s="100">
        <v>79460.502999999997</v>
      </c>
      <c r="O50" s="100">
        <v>27978.713</v>
      </c>
      <c r="P50" s="100">
        <v>60446.885999999999</v>
      </c>
      <c r="Q50" s="100">
        <v>91533.297000000006</v>
      </c>
      <c r="R50" s="100">
        <v>123607.46</v>
      </c>
      <c r="S50" s="100">
        <v>34888.824000000001</v>
      </c>
      <c r="T50" s="100">
        <v>68676.904999999999</v>
      </c>
      <c r="U50" s="100">
        <v>97597.563999999998</v>
      </c>
      <c r="V50" s="100">
        <v>128583.264</v>
      </c>
      <c r="W50" s="100"/>
      <c r="X50" s="100">
        <v>64514.464</v>
      </c>
      <c r="Y50" s="100">
        <v>99557.947</v>
      </c>
      <c r="Z50" s="100">
        <v>134426.99799999999</v>
      </c>
      <c r="AA50" s="100">
        <v>34260.783000000003</v>
      </c>
      <c r="AB50" s="100"/>
      <c r="AC50" s="100"/>
      <c r="AD50" s="100"/>
      <c r="AE50" s="100"/>
    </row>
  </sheetData>
  <mergeCells count="1">
    <mergeCell ref="A1:C1"/>
  </mergeCells>
  <dataValidations count="2">
    <dataValidation type="decimal" allowBlank="1" showInputMessage="1" showErrorMessage="1" errorTitle="Invalid Data Type" error="Please input data in Numeric Data Type" sqref="C5:AE5 C21:AE21 C7:AE7 C9:AE9 C11:AE11 C13:AE13 C15:AE15 C17:AE17 C19:AE19 C23:AE23 C28:AE28 C30:AE30 C32:AE32 C34:AE34 C36:AE36 C38:AE38 C40:AE40 C42:AE42 C44:AE44 C46:AE46 C48:AE50 C25:AE26" xr:uid="{00000000-0002-0000-0B00-000000000000}">
      <formula1>-9.99999999999999E+33</formula1>
      <formula2>9.99999999999999E+33</formula2>
    </dataValidation>
    <dataValidation type="textLength" operator="greaterThan" allowBlank="1" showInputMessage="1" showErrorMessage="1" errorTitle="Invalid Data Type" error="Please input data in String Data Type" sqref="C24:AE24 C4:AE4 C6:AE6 C8:AE8 C10:AE10 C12:AE12 C14:AE14 C16:AE16 C18:AE18 C20:AE20 C22:AE22 C27:AE27 C29:AE29 C31:AE31 C33:AE33 C35:AE35 C37:AE37 C39:AE39 C41:AE41 C43:AE43 C45:AE45 C47:AE47" xr:uid="{00000000-0002-0000-0B00-000001000000}">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50"/>
  <sheetViews>
    <sheetView showGridLines="0" workbookViewId="0">
      <pane xSplit="2" ySplit="3" topLeftCell="S4" activePane="bottomRight" state="frozen"/>
      <selection pane="topRight"/>
      <selection pane="bottomLeft"/>
      <selection pane="bottomRight" activeCell="AC1" sqref="AC1:AE1048576"/>
    </sheetView>
  </sheetViews>
  <sheetFormatPr baseColWidth="10" defaultColWidth="9.3984375" defaultRowHeight="15" x14ac:dyDescent="0.2"/>
  <cols>
    <col min="1" max="1" width="53.796875" style="133" customWidth="1" collapsed="1"/>
    <col min="2" max="2" width="26" style="133" customWidth="1"/>
    <col min="3" max="34" width="21" style="133" customWidth="1" collapsed="1"/>
    <col min="35" max="35" width="9.3984375" style="133" customWidth="1" collapsed="1"/>
    <col min="36" max="16384" width="9.3984375" style="133" collapsed="1"/>
  </cols>
  <sheetData>
    <row r="1" spans="1:34" ht="18" customHeight="1" x14ac:dyDescent="0.2">
      <c r="A1" s="192" t="s">
        <v>875</v>
      </c>
      <c r="B1" s="193"/>
      <c r="C1" s="193"/>
    </row>
    <row r="2" spans="1:34" x14ac:dyDescent="0.2">
      <c r="A2" s="134">
        <v>1</v>
      </c>
    </row>
    <row r="3" spans="1:34" ht="16" customHeight="1" x14ac:dyDescent="0.2">
      <c r="A3" s="135" t="s">
        <v>22</v>
      </c>
      <c r="B3" s="136"/>
      <c r="C3" s="137" t="s">
        <v>23</v>
      </c>
      <c r="D3" s="137" t="s">
        <v>24</v>
      </c>
      <c r="E3" s="137" t="s">
        <v>25</v>
      </c>
      <c r="F3" s="137" t="s">
        <v>26</v>
      </c>
      <c r="G3" s="137" t="s">
        <v>27</v>
      </c>
      <c r="H3" s="137" t="s">
        <v>28</v>
      </c>
      <c r="I3" s="137" t="s">
        <v>29</v>
      </c>
      <c r="J3" s="137" t="s">
        <v>30</v>
      </c>
      <c r="K3" s="137" t="s">
        <v>31</v>
      </c>
      <c r="L3" s="137" t="s">
        <v>32</v>
      </c>
      <c r="M3" s="137" t="s">
        <v>33</v>
      </c>
      <c r="N3" s="137" t="s">
        <v>34</v>
      </c>
      <c r="O3" s="137" t="s">
        <v>35</v>
      </c>
      <c r="P3" s="137" t="s">
        <v>36</v>
      </c>
      <c r="Q3" s="137" t="s">
        <v>37</v>
      </c>
      <c r="R3" s="137" t="s">
        <v>38</v>
      </c>
      <c r="S3" s="137" t="s">
        <v>39</v>
      </c>
      <c r="T3" s="137" t="s">
        <v>40</v>
      </c>
      <c r="U3" s="137" t="s">
        <v>41</v>
      </c>
      <c r="V3" s="137" t="s">
        <v>42</v>
      </c>
      <c r="W3" s="137" t="s">
        <v>104</v>
      </c>
      <c r="X3" s="137" t="s">
        <v>43</v>
      </c>
      <c r="Y3" s="137" t="s">
        <v>44</v>
      </c>
      <c r="Z3" s="137" t="s">
        <v>45</v>
      </c>
      <c r="AA3" s="137" t="s">
        <v>46</v>
      </c>
      <c r="AB3" s="137"/>
      <c r="AC3" s="137"/>
      <c r="AD3" s="137"/>
      <c r="AE3" s="137"/>
      <c r="AF3" s="137"/>
      <c r="AG3" s="137"/>
      <c r="AH3" s="137"/>
    </row>
    <row r="4" spans="1:34" ht="18" customHeight="1" thickBot="1" x14ac:dyDescent="0.25">
      <c r="A4" s="138" t="s">
        <v>876</v>
      </c>
      <c r="B4" s="138"/>
      <c r="C4" s="139"/>
      <c r="D4" s="139"/>
      <c r="E4" s="139"/>
      <c r="F4" s="139"/>
      <c r="G4" s="139"/>
      <c r="H4" s="139"/>
      <c r="I4" s="139"/>
      <c r="J4" s="139"/>
      <c r="K4" s="139"/>
      <c r="L4" s="139"/>
      <c r="M4" s="139"/>
      <c r="N4" s="139"/>
      <c r="O4" s="139"/>
      <c r="P4" s="139"/>
      <c r="Q4" s="139"/>
      <c r="R4" s="139"/>
      <c r="S4" s="139"/>
      <c r="T4" s="139"/>
      <c r="U4" s="139"/>
      <c r="V4" s="139" t="s">
        <v>877</v>
      </c>
      <c r="W4" s="139" t="s">
        <v>877</v>
      </c>
      <c r="X4" s="139" t="s">
        <v>877</v>
      </c>
      <c r="Y4" s="139"/>
      <c r="Z4" s="139" t="s">
        <v>877</v>
      </c>
      <c r="AA4" s="139" t="s">
        <v>877</v>
      </c>
      <c r="AB4" s="139"/>
      <c r="AC4" s="139"/>
      <c r="AD4" s="139"/>
      <c r="AE4" s="139"/>
      <c r="AF4" s="139"/>
      <c r="AG4" s="139"/>
      <c r="AH4" s="139"/>
    </row>
    <row r="5" spans="1:34" ht="18" customHeight="1" thickBot="1" x14ac:dyDescent="0.25">
      <c r="A5" s="138" t="s">
        <v>878</v>
      </c>
      <c r="B5" s="138"/>
      <c r="C5" s="98"/>
      <c r="D5" s="98"/>
      <c r="E5" s="98"/>
      <c r="F5" s="98"/>
      <c r="G5" s="98"/>
      <c r="H5" s="98"/>
      <c r="I5" s="98"/>
      <c r="J5" s="98"/>
      <c r="K5" s="98"/>
      <c r="L5" s="98"/>
      <c r="M5" s="98"/>
      <c r="N5" s="98"/>
      <c r="O5" s="98"/>
      <c r="P5" s="98"/>
      <c r="Q5" s="98"/>
      <c r="R5" s="98"/>
      <c r="S5" s="98"/>
      <c r="T5" s="98"/>
      <c r="U5" s="98"/>
      <c r="V5" s="98"/>
      <c r="W5" s="98">
        <v>23782.1</v>
      </c>
      <c r="X5" s="98">
        <v>23656.478999999999</v>
      </c>
      <c r="Y5" s="98"/>
      <c r="Z5" s="98"/>
      <c r="AA5" s="98">
        <v>25980.806</v>
      </c>
      <c r="AB5" s="98"/>
      <c r="AC5" s="98"/>
      <c r="AD5" s="98"/>
      <c r="AE5" s="98"/>
      <c r="AF5" s="98"/>
      <c r="AG5" s="98"/>
      <c r="AH5" s="98"/>
    </row>
    <row r="6" spans="1:34" ht="18" hidden="1" customHeight="1" thickBot="1" x14ac:dyDescent="0.25">
      <c r="A6" s="138" t="s">
        <v>879</v>
      </c>
      <c r="B6" s="138"/>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row>
    <row r="7" spans="1:34" ht="18" hidden="1" customHeight="1" thickBot="1" x14ac:dyDescent="0.25">
      <c r="A7" s="138" t="s">
        <v>880</v>
      </c>
      <c r="B7" s="138"/>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row>
    <row r="8" spans="1:34" ht="18" hidden="1" customHeight="1" thickBot="1" x14ac:dyDescent="0.25">
      <c r="A8" s="138" t="s">
        <v>881</v>
      </c>
      <c r="B8" s="138"/>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row>
    <row r="9" spans="1:34" ht="18" hidden="1" customHeight="1" thickBot="1" x14ac:dyDescent="0.25">
      <c r="A9" s="138" t="s">
        <v>882</v>
      </c>
      <c r="B9" s="138"/>
      <c r="C9" s="98"/>
      <c r="D9" s="98"/>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98"/>
    </row>
    <row r="10" spans="1:34" ht="18" hidden="1" customHeight="1" thickBot="1" x14ac:dyDescent="0.25">
      <c r="A10" s="138" t="s">
        <v>883</v>
      </c>
      <c r="B10" s="138"/>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row>
    <row r="11" spans="1:34" ht="18" hidden="1" customHeight="1" thickBot="1" x14ac:dyDescent="0.25">
      <c r="A11" s="138" t="s">
        <v>884</v>
      </c>
      <c r="B11" s="13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row>
    <row r="12" spans="1:34" ht="18" hidden="1" customHeight="1" thickBot="1" x14ac:dyDescent="0.25">
      <c r="A12" s="138" t="s">
        <v>885</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row>
    <row r="13" spans="1:34" ht="18" hidden="1" customHeight="1" thickBot="1" x14ac:dyDescent="0.25">
      <c r="A13" s="138" t="s">
        <v>886</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row>
    <row r="14" spans="1:34" ht="18" hidden="1" customHeight="1" thickBot="1" x14ac:dyDescent="0.25">
      <c r="A14" s="138" t="s">
        <v>887</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row>
    <row r="15" spans="1:34" ht="18" hidden="1" customHeight="1" thickBot="1" x14ac:dyDescent="0.25">
      <c r="A15" s="138" t="s">
        <v>888</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row>
    <row r="16" spans="1:34" ht="18" hidden="1" customHeight="1" thickBot="1" x14ac:dyDescent="0.25">
      <c r="A16" s="138" t="s">
        <v>889</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row>
    <row r="17" spans="1:34" ht="18" hidden="1" customHeight="1" thickBot="1" x14ac:dyDescent="0.25">
      <c r="A17" s="138" t="s">
        <v>890</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row>
    <row r="18" spans="1:34" ht="18" hidden="1" customHeight="1" thickBot="1" x14ac:dyDescent="0.25">
      <c r="A18" s="138" t="s">
        <v>891</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row>
    <row r="19" spans="1:34" ht="18" hidden="1" customHeight="1" thickBot="1" x14ac:dyDescent="0.25">
      <c r="A19" s="138" t="s">
        <v>892</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row>
    <row r="20" spans="1:34" ht="18" hidden="1" customHeight="1" thickBot="1" x14ac:dyDescent="0.25">
      <c r="A20" s="138" t="s">
        <v>893</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row>
    <row r="21" spans="1:34" ht="18" hidden="1" customHeight="1" thickBot="1" x14ac:dyDescent="0.25">
      <c r="A21" s="138" t="s">
        <v>894</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row>
    <row r="22" spans="1:34" ht="18" hidden="1" customHeight="1" thickBot="1" x14ac:dyDescent="0.25">
      <c r="A22" s="138" t="s">
        <v>895</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row>
    <row r="23" spans="1:34" ht="18" hidden="1" customHeight="1" thickBot="1" x14ac:dyDescent="0.25">
      <c r="A23" s="138" t="s">
        <v>896</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row>
    <row r="24" spans="1:34" ht="20" hidden="1" customHeight="1" thickBot="1" x14ac:dyDescent="0.25">
      <c r="A24" s="138" t="s">
        <v>897</v>
      </c>
      <c r="B24" s="138"/>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row>
    <row r="25" spans="1:34" ht="18" customHeight="1" thickBot="1" x14ac:dyDescent="0.25">
      <c r="A25" s="138" t="s">
        <v>898</v>
      </c>
      <c r="B25" s="138"/>
      <c r="C25" s="98"/>
      <c r="D25" s="98"/>
      <c r="E25" s="98"/>
      <c r="F25" s="98"/>
      <c r="G25" s="98"/>
      <c r="H25" s="98"/>
      <c r="I25" s="98"/>
      <c r="J25" s="98"/>
      <c r="K25" s="98"/>
      <c r="L25" s="98"/>
      <c r="M25" s="98"/>
      <c r="N25" s="98"/>
      <c r="O25" s="98">
        <v>18862.339</v>
      </c>
      <c r="P25" s="98">
        <v>20379.616000000002</v>
      </c>
      <c r="Q25" s="98">
        <v>22100.628000000001</v>
      </c>
      <c r="R25" s="98">
        <v>27136.02</v>
      </c>
      <c r="S25" s="98">
        <v>23003.409</v>
      </c>
      <c r="T25" s="98">
        <v>23455.16</v>
      </c>
      <c r="U25" s="98">
        <v>24074.788</v>
      </c>
      <c r="V25" s="98"/>
      <c r="W25" s="98"/>
      <c r="X25" s="98"/>
      <c r="Y25" s="98"/>
      <c r="Z25" s="98"/>
      <c r="AA25" s="98"/>
      <c r="AB25" s="98"/>
      <c r="AC25" s="98"/>
      <c r="AD25" s="98"/>
      <c r="AE25" s="98"/>
      <c r="AF25" s="98"/>
      <c r="AG25" s="98"/>
      <c r="AH25" s="98"/>
    </row>
    <row r="26" spans="1:34" ht="18" customHeight="1" thickBot="1" x14ac:dyDescent="0.25">
      <c r="A26" s="140" t="s">
        <v>899</v>
      </c>
      <c r="B26" s="140"/>
      <c r="C26" s="100"/>
      <c r="D26" s="100"/>
      <c r="E26" s="100"/>
      <c r="F26" s="100"/>
      <c r="G26" s="100"/>
      <c r="H26" s="100"/>
      <c r="I26" s="100"/>
      <c r="J26" s="100"/>
      <c r="K26" s="100"/>
      <c r="L26" s="100"/>
      <c r="M26" s="100"/>
      <c r="N26" s="100"/>
      <c r="O26" s="100">
        <v>18862.339</v>
      </c>
      <c r="P26" s="100">
        <v>20379.616000000002</v>
      </c>
      <c r="Q26" s="100">
        <v>22100.628000000001</v>
      </c>
      <c r="R26" s="100">
        <v>27136.02</v>
      </c>
      <c r="S26" s="100">
        <v>23003.409</v>
      </c>
      <c r="T26" s="100">
        <v>23455.16</v>
      </c>
      <c r="U26" s="100">
        <v>24074.788</v>
      </c>
      <c r="V26" s="100">
        <v>24643.037</v>
      </c>
      <c r="W26" s="100">
        <v>23782.1</v>
      </c>
      <c r="X26" s="100">
        <v>23656.478999999999</v>
      </c>
      <c r="Y26" s="100">
        <v>28867.03200000001</v>
      </c>
      <c r="Z26" s="100">
        <v>27274.475999999999</v>
      </c>
      <c r="AA26" s="100">
        <v>25980.806</v>
      </c>
      <c r="AB26" s="100"/>
      <c r="AC26" s="100"/>
      <c r="AD26" s="100"/>
      <c r="AE26" s="100"/>
      <c r="AF26" s="100"/>
      <c r="AG26" s="100"/>
      <c r="AH26" s="100"/>
    </row>
    <row r="27" spans="1:34" ht="18" customHeight="1" thickBot="1" x14ac:dyDescent="0.25">
      <c r="A27" s="138" t="s">
        <v>900</v>
      </c>
      <c r="B27" s="138"/>
      <c r="C27" s="139"/>
      <c r="D27" s="139"/>
      <c r="E27" s="139"/>
      <c r="F27" s="139"/>
      <c r="G27" s="139"/>
      <c r="H27" s="139"/>
      <c r="I27" s="139"/>
      <c r="J27" s="139"/>
      <c r="K27" s="139"/>
      <c r="L27" s="139"/>
      <c r="M27" s="139"/>
      <c r="N27" s="139"/>
      <c r="O27" s="139"/>
      <c r="P27" s="139"/>
      <c r="Q27" s="139"/>
      <c r="R27" s="139"/>
      <c r="S27" s="139"/>
      <c r="T27" s="139"/>
      <c r="U27" s="139"/>
      <c r="V27" s="139" t="s">
        <v>901</v>
      </c>
      <c r="W27" s="139" t="s">
        <v>901</v>
      </c>
      <c r="X27" s="139" t="s">
        <v>901</v>
      </c>
      <c r="Y27" s="139"/>
      <c r="Z27" s="139" t="s">
        <v>901</v>
      </c>
      <c r="AA27" s="139" t="s">
        <v>901</v>
      </c>
      <c r="AB27" s="139"/>
      <c r="AC27" s="139"/>
      <c r="AD27" s="139"/>
      <c r="AE27" s="139"/>
      <c r="AF27" s="139"/>
      <c r="AG27" s="139"/>
      <c r="AH27" s="139"/>
    </row>
    <row r="28" spans="1:34" ht="18" customHeight="1" thickBot="1" x14ac:dyDescent="0.25">
      <c r="A28" s="138" t="s">
        <v>902</v>
      </c>
      <c r="B28" s="138"/>
      <c r="C28" s="98"/>
      <c r="D28" s="98"/>
      <c r="E28" s="98"/>
      <c r="F28" s="98"/>
      <c r="G28" s="98"/>
      <c r="H28" s="98"/>
      <c r="I28" s="98"/>
      <c r="J28" s="98"/>
      <c r="K28" s="98"/>
      <c r="L28" s="98"/>
      <c r="M28" s="98"/>
      <c r="N28" s="98"/>
      <c r="O28" s="98"/>
      <c r="P28" s="98"/>
      <c r="Q28" s="98"/>
      <c r="R28" s="98"/>
      <c r="S28" s="98"/>
      <c r="T28" s="98"/>
      <c r="U28" s="98"/>
      <c r="V28" s="98"/>
      <c r="W28" s="98">
        <v>8630.2209999999995</v>
      </c>
      <c r="X28" s="98">
        <v>8445.6639999999989</v>
      </c>
      <c r="Y28" s="98"/>
      <c r="Z28" s="98"/>
      <c r="AA28" s="98">
        <v>8279.9770000000008</v>
      </c>
      <c r="AB28" s="98"/>
      <c r="AC28" s="98"/>
      <c r="AD28" s="98"/>
      <c r="AE28" s="98"/>
      <c r="AF28" s="98"/>
      <c r="AG28" s="98"/>
      <c r="AH28" s="98"/>
    </row>
    <row r="29" spans="1:34" ht="18" hidden="1" customHeight="1" thickBot="1" x14ac:dyDescent="0.25">
      <c r="A29" s="138" t="s">
        <v>903</v>
      </c>
      <c r="B29" s="138"/>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row>
    <row r="30" spans="1:34" ht="18" hidden="1" customHeight="1" thickBot="1" x14ac:dyDescent="0.25">
      <c r="A30" s="138" t="s">
        <v>904</v>
      </c>
      <c r="B30" s="13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row>
    <row r="31" spans="1:34" ht="18" hidden="1" customHeight="1" thickBot="1" x14ac:dyDescent="0.25">
      <c r="A31" s="138" t="s">
        <v>905</v>
      </c>
      <c r="B31" s="138"/>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row>
    <row r="32" spans="1:34" ht="18" hidden="1" customHeight="1" thickBot="1" x14ac:dyDescent="0.25">
      <c r="A32" s="138" t="s">
        <v>906</v>
      </c>
      <c r="B32" s="13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row>
    <row r="33" spans="1:34" ht="18" hidden="1" customHeight="1" thickBot="1" x14ac:dyDescent="0.25">
      <c r="A33" s="138" t="s">
        <v>907</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c r="AF33" s="139"/>
      <c r="AG33" s="139"/>
      <c r="AH33" s="139"/>
    </row>
    <row r="34" spans="1:34" ht="18" hidden="1" customHeight="1" thickBot="1" x14ac:dyDescent="0.25">
      <c r="A34" s="138" t="s">
        <v>908</v>
      </c>
      <c r="B34" s="13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row>
    <row r="35" spans="1:34" ht="18" hidden="1" customHeight="1" thickBot="1" x14ac:dyDescent="0.25">
      <c r="A35" s="138" t="s">
        <v>909</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row>
    <row r="36" spans="1:34" ht="18" hidden="1" customHeight="1" thickBot="1" x14ac:dyDescent="0.25">
      <c r="A36" s="138" t="s">
        <v>910</v>
      </c>
      <c r="B36" s="13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row>
    <row r="37" spans="1:34" ht="18" hidden="1" customHeight="1" thickBot="1" x14ac:dyDescent="0.25">
      <c r="A37" s="138" t="s">
        <v>911</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row>
    <row r="38" spans="1:34" ht="18" hidden="1" customHeight="1" thickBot="1" x14ac:dyDescent="0.25">
      <c r="A38" s="138" t="s">
        <v>912</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row>
    <row r="39" spans="1:34" ht="18" hidden="1" customHeight="1" thickBot="1" x14ac:dyDescent="0.25">
      <c r="A39" s="138" t="s">
        <v>913</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c r="AF39" s="139"/>
      <c r="AG39" s="139"/>
      <c r="AH39" s="139"/>
    </row>
    <row r="40" spans="1:34" ht="18" hidden="1" customHeight="1" thickBot="1" x14ac:dyDescent="0.25">
      <c r="A40" s="138" t="s">
        <v>914</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row>
    <row r="41" spans="1:34" ht="18" hidden="1" customHeight="1" thickBot="1" x14ac:dyDescent="0.25">
      <c r="A41" s="138" t="s">
        <v>915</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row>
    <row r="42" spans="1:34" ht="18" hidden="1" customHeight="1" thickBot="1" x14ac:dyDescent="0.25">
      <c r="A42" s="138" t="s">
        <v>916</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row>
    <row r="43" spans="1:34" ht="18" hidden="1" customHeight="1" thickBot="1" x14ac:dyDescent="0.25">
      <c r="A43" s="138" t="s">
        <v>917</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row>
    <row r="44" spans="1:34" ht="18" hidden="1" customHeight="1" thickBot="1" x14ac:dyDescent="0.25">
      <c r="A44" s="138" t="s">
        <v>918</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row>
    <row r="45" spans="1:34" ht="18" hidden="1" customHeight="1" thickBot="1" x14ac:dyDescent="0.25">
      <c r="A45" s="138" t="s">
        <v>919</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c r="AF45" s="139"/>
      <c r="AG45" s="139"/>
      <c r="AH45" s="139"/>
    </row>
    <row r="46" spans="1:34" ht="18" hidden="1" customHeight="1" thickBot="1" x14ac:dyDescent="0.25">
      <c r="A46" s="138" t="s">
        <v>920</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98"/>
    </row>
    <row r="47" spans="1:34" ht="18" hidden="1" customHeight="1" thickBot="1" x14ac:dyDescent="0.25">
      <c r="A47" s="138" t="s">
        <v>921</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39"/>
    </row>
    <row r="48" spans="1:34" ht="18" customHeight="1" thickBot="1" x14ac:dyDescent="0.25">
      <c r="A48" s="138" t="s">
        <v>922</v>
      </c>
      <c r="B48" s="138"/>
      <c r="C48" s="98"/>
      <c r="D48" s="98"/>
      <c r="E48" s="98"/>
      <c r="F48" s="98"/>
      <c r="G48" s="98"/>
      <c r="H48" s="98"/>
      <c r="I48" s="98"/>
      <c r="J48" s="98"/>
      <c r="K48" s="98"/>
      <c r="L48" s="98"/>
      <c r="M48" s="98"/>
      <c r="N48" s="98"/>
      <c r="O48" s="98">
        <v>9116.3739999999998</v>
      </c>
      <c r="P48" s="98">
        <v>12088.557000000001</v>
      </c>
      <c r="Q48" s="98">
        <v>8985.7829999999994</v>
      </c>
      <c r="R48" s="98">
        <v>4938.1430000000037</v>
      </c>
      <c r="S48" s="98">
        <v>11885.415000000001</v>
      </c>
      <c r="T48" s="98">
        <v>10332.921</v>
      </c>
      <c r="U48" s="98">
        <v>4845.8709999999992</v>
      </c>
      <c r="V48" s="98"/>
      <c r="W48" s="98"/>
      <c r="X48" s="98"/>
      <c r="Y48" s="98"/>
      <c r="Z48" s="98"/>
      <c r="AA48" s="98"/>
      <c r="AB48" s="98"/>
      <c r="AC48" s="98"/>
      <c r="AD48" s="98"/>
      <c r="AE48" s="98"/>
      <c r="AF48" s="98"/>
      <c r="AG48" s="98"/>
      <c r="AH48" s="98"/>
    </row>
    <row r="49" spans="1:34" ht="18" customHeight="1" thickBot="1" x14ac:dyDescent="0.25">
      <c r="A49" s="140" t="s">
        <v>923</v>
      </c>
      <c r="B49" s="140"/>
      <c r="C49" s="100"/>
      <c r="D49" s="100"/>
      <c r="E49" s="100"/>
      <c r="F49" s="100"/>
      <c r="G49" s="100"/>
      <c r="H49" s="100"/>
      <c r="I49" s="100"/>
      <c r="J49" s="100"/>
      <c r="K49" s="100"/>
      <c r="L49" s="100"/>
      <c r="M49" s="100"/>
      <c r="N49" s="100"/>
      <c r="O49" s="100">
        <v>9116.3739999999998</v>
      </c>
      <c r="P49" s="100">
        <v>12088.557000000001</v>
      </c>
      <c r="Q49" s="100">
        <v>8985.7829999999994</v>
      </c>
      <c r="R49" s="100">
        <v>4938.1430000000037</v>
      </c>
      <c r="S49" s="100">
        <v>11885.415000000001</v>
      </c>
      <c r="T49" s="100">
        <v>10332.921</v>
      </c>
      <c r="U49" s="100">
        <v>4845.8709999999992</v>
      </c>
      <c r="V49" s="100">
        <v>6342.6630000000041</v>
      </c>
      <c r="W49" s="100">
        <v>8630.2209999999995</v>
      </c>
      <c r="X49" s="100">
        <v>8445.6639999999989</v>
      </c>
      <c r="Y49" s="100">
        <v>6176.4510000000009</v>
      </c>
      <c r="Z49" s="100">
        <v>7594.5750000000007</v>
      </c>
      <c r="AA49" s="100">
        <v>8279.9770000000008</v>
      </c>
      <c r="AB49" s="100"/>
      <c r="AC49" s="100"/>
      <c r="AD49" s="100"/>
      <c r="AE49" s="100"/>
      <c r="AF49" s="100"/>
      <c r="AG49" s="100"/>
      <c r="AH49" s="100"/>
    </row>
    <row r="50" spans="1:34" ht="18" customHeight="1" thickBot="1" x14ac:dyDescent="0.25">
      <c r="A50" s="140" t="s">
        <v>924</v>
      </c>
      <c r="B50" s="140"/>
      <c r="C50" s="100">
        <v>22621.328000000001</v>
      </c>
      <c r="D50" s="100">
        <v>20698.039000000001</v>
      </c>
      <c r="E50" s="100">
        <v>22288.566999999999</v>
      </c>
      <c r="F50" s="100">
        <v>18822.544000000009</v>
      </c>
      <c r="G50" s="100">
        <v>18313.998</v>
      </c>
      <c r="H50" s="100">
        <v>14877.656999999999</v>
      </c>
      <c r="I50" s="100">
        <v>13274.822</v>
      </c>
      <c r="J50" s="100">
        <v>13880.307000000001</v>
      </c>
      <c r="K50" s="100">
        <v>17897.507000000001</v>
      </c>
      <c r="L50" s="100">
        <v>19413.087</v>
      </c>
      <c r="M50" s="100">
        <v>20511.772000000001</v>
      </c>
      <c r="N50" s="100">
        <v>21638.136999999999</v>
      </c>
      <c r="O50" s="100">
        <v>27978.713</v>
      </c>
      <c r="P50" s="100">
        <v>32468.172999999999</v>
      </c>
      <c r="Q50" s="100">
        <v>31086.411000000011</v>
      </c>
      <c r="R50" s="100">
        <v>32074.163</v>
      </c>
      <c r="S50" s="100">
        <v>34888.824000000001</v>
      </c>
      <c r="T50" s="100">
        <v>33788.080999999998</v>
      </c>
      <c r="U50" s="100">
        <v>28920.659</v>
      </c>
      <c r="V50" s="100">
        <v>30985.7</v>
      </c>
      <c r="W50" s="100"/>
      <c r="X50" s="100"/>
      <c r="Y50" s="100">
        <v>35043.483</v>
      </c>
      <c r="Z50" s="100">
        <v>34869.050999999992</v>
      </c>
      <c r="AA50" s="100">
        <v>34260.783000000003</v>
      </c>
      <c r="AB50" s="100"/>
      <c r="AC50" s="100"/>
      <c r="AD50" s="100"/>
      <c r="AE50" s="100"/>
      <c r="AF50" s="100"/>
      <c r="AG50" s="100"/>
      <c r="AH50" s="100"/>
    </row>
  </sheetData>
  <mergeCells count="1">
    <mergeCell ref="A1:C1"/>
  </mergeCells>
  <dataValidations count="2">
    <dataValidation type="textLength" operator="greaterThan" allowBlank="1" showInputMessage="1" showErrorMessage="1" errorTitle="Invalid Data Type" error="Please input data in String Data Type" sqref="C24:AH24 C4:AH4 C6:AH6 C8:AH8 C10:AH10 C12:AH12 C14:AH14 C16:AH16 C18:AH18 C20:AH20 C22:AH22 C27:AH27 C29:AH29 C31:AH31 C33:AH33 C35:AH35 C37:AH37 C39:AH39 C41:AH41 C43:AH43 C45:AH45 C47:AH47" xr:uid="{00000000-0002-0000-0C00-000000000000}">
      <formula1>0</formula1>
    </dataValidation>
    <dataValidation type="decimal" allowBlank="1" showInputMessage="1" showErrorMessage="1" errorTitle="Invalid Data Type" error="Please input data in Numeric Data Type" sqref="C5:AH5 C21:AH21 C7:AH7 C9:AH9 C11:AH11 C13:AH13 C15:AH15 C17:AH17 C19:AH19 C23:AH23 C28:AH28 C30:AH30 C32:AH32 C34:AH34 C36:AH36 C38:AH38 C40:AH40 C42:AH42 C44:AH44 C46:AH46 C48:AH50 C25:AH26" xr:uid="{00000000-0002-0000-0C00-000001000000}">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F38"/>
  <sheetViews>
    <sheetView showGridLines="0" workbookViewId="0">
      <pane xSplit="2" ySplit="3" topLeftCell="O4" activePane="bottomRight" state="frozen"/>
      <selection pane="topRight"/>
      <selection pane="bottomLeft"/>
      <selection pane="bottomRight" activeCell="AC1" sqref="AC1:AE1048576"/>
    </sheetView>
  </sheetViews>
  <sheetFormatPr baseColWidth="10" defaultColWidth="9.3984375" defaultRowHeight="15" x14ac:dyDescent="0.2"/>
  <cols>
    <col min="1" max="1" width="42.59765625" style="114" bestFit="1" customWidth="1" collapsed="1"/>
    <col min="2" max="2" width="26" style="114" customWidth="1"/>
    <col min="3" max="32" width="26" style="114" customWidth="1" collapsed="1"/>
    <col min="33" max="33" width="9.3984375" style="114" customWidth="1" collapsed="1"/>
    <col min="34" max="16384" width="9.3984375" style="114" collapsed="1"/>
  </cols>
  <sheetData>
    <row r="1" spans="1:32" ht="18" customHeight="1" x14ac:dyDescent="0.2">
      <c r="A1" s="194" t="s">
        <v>925</v>
      </c>
      <c r="B1" s="195"/>
      <c r="C1" s="195"/>
    </row>
    <row r="2" spans="1:32" hidden="1" x14ac:dyDescent="0.2">
      <c r="A2" s="115">
        <v>1</v>
      </c>
      <c r="B2" s="115"/>
    </row>
    <row r="3" spans="1:32" ht="17" customHeight="1" x14ac:dyDescent="0.2">
      <c r="A3" s="116" t="s">
        <v>22</v>
      </c>
      <c r="B3" s="116"/>
      <c r="C3" s="117" t="s">
        <v>101</v>
      </c>
      <c r="D3" s="117" t="s">
        <v>102</v>
      </c>
      <c r="E3" s="117" t="s">
        <v>103</v>
      </c>
      <c r="F3" s="117" t="s">
        <v>97</v>
      </c>
      <c r="G3" s="117" t="s">
        <v>23</v>
      </c>
      <c r="H3" s="117" t="s">
        <v>24</v>
      </c>
      <c r="I3" s="117" t="s">
        <v>25</v>
      </c>
      <c r="J3" s="117" t="s">
        <v>26</v>
      </c>
      <c r="K3" s="117" t="s">
        <v>27</v>
      </c>
      <c r="L3" s="117" t="s">
        <v>28</v>
      </c>
      <c r="M3" s="117" t="s">
        <v>29</v>
      </c>
      <c r="N3" s="117" t="s">
        <v>30</v>
      </c>
      <c r="O3" s="117" t="s">
        <v>31</v>
      </c>
      <c r="P3" s="117" t="s">
        <v>32</v>
      </c>
      <c r="Q3" s="117" t="s">
        <v>33</v>
      </c>
      <c r="R3" s="117" t="s">
        <v>34</v>
      </c>
      <c r="S3" s="117" t="s">
        <v>35</v>
      </c>
      <c r="T3" s="117" t="s">
        <v>36</v>
      </c>
      <c r="U3" s="117" t="s">
        <v>37</v>
      </c>
      <c r="V3" s="117" t="s">
        <v>38</v>
      </c>
      <c r="W3" s="117" t="s">
        <v>39</v>
      </c>
      <c r="X3" s="117" t="s">
        <v>40</v>
      </c>
      <c r="Y3" s="117" t="s">
        <v>41</v>
      </c>
      <c r="Z3" s="117" t="s">
        <v>42</v>
      </c>
      <c r="AA3" s="117" t="s">
        <v>104</v>
      </c>
      <c r="AB3" s="117" t="s">
        <v>43</v>
      </c>
      <c r="AC3" s="117" t="s">
        <v>44</v>
      </c>
      <c r="AD3" s="117" t="s">
        <v>45</v>
      </c>
      <c r="AE3" s="117" t="s">
        <v>46</v>
      </c>
      <c r="AF3" s="117"/>
    </row>
    <row r="4" spans="1:32" ht="18" customHeight="1" thickBot="1" x14ac:dyDescent="0.25">
      <c r="A4" s="118" t="s">
        <v>925</v>
      </c>
      <c r="B4" s="118"/>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row>
    <row r="5" spans="1:32" ht="18" customHeight="1" thickBot="1" x14ac:dyDescent="0.25">
      <c r="A5" s="120" t="s">
        <v>926</v>
      </c>
      <c r="B5" s="120"/>
      <c r="C5" s="121"/>
      <c r="D5" s="121">
        <f t="shared" ref="D5:AF5" si="0">C7</f>
        <v>0</v>
      </c>
      <c r="E5" s="121">
        <f t="shared" si="0"/>
        <v>0</v>
      </c>
      <c r="F5" s="121">
        <f t="shared" si="0"/>
        <v>0</v>
      </c>
      <c r="G5" s="121">
        <f t="shared" si="0"/>
        <v>0</v>
      </c>
      <c r="H5" s="121">
        <f t="shared" si="0"/>
        <v>0</v>
      </c>
      <c r="I5" s="121">
        <f t="shared" si="0"/>
        <v>0</v>
      </c>
      <c r="J5" s="121">
        <f t="shared" si="0"/>
        <v>0</v>
      </c>
      <c r="K5" s="121">
        <f t="shared" si="0"/>
        <v>0</v>
      </c>
      <c r="L5" s="121">
        <f t="shared" si="0"/>
        <v>0</v>
      </c>
      <c r="M5" s="121">
        <f t="shared" si="0"/>
        <v>0</v>
      </c>
      <c r="N5" s="121">
        <f t="shared" si="0"/>
        <v>0</v>
      </c>
      <c r="O5" s="121">
        <f t="shared" si="0"/>
        <v>267.68200000000002</v>
      </c>
      <c r="P5" s="121">
        <f t="shared" si="0"/>
        <v>0</v>
      </c>
      <c r="Q5" s="121">
        <f t="shared" si="0"/>
        <v>0</v>
      </c>
      <c r="R5" s="121">
        <f t="shared" si="0"/>
        <v>0</v>
      </c>
      <c r="S5" s="121">
        <f t="shared" si="0"/>
        <v>320.69499999999999</v>
      </c>
      <c r="T5" s="121">
        <f t="shared" si="0"/>
        <v>0</v>
      </c>
      <c r="U5" s="121">
        <f t="shared" si="0"/>
        <v>295.125</v>
      </c>
      <c r="V5" s="121">
        <f t="shared" si="0"/>
        <v>0</v>
      </c>
      <c r="W5" s="121">
        <f t="shared" si="0"/>
        <v>295.125</v>
      </c>
      <c r="X5" s="121">
        <f t="shared" si="0"/>
        <v>0</v>
      </c>
      <c r="Y5" s="121">
        <f t="shared" si="0"/>
        <v>698.59199999999998</v>
      </c>
      <c r="Z5" s="121">
        <f t="shared" si="0"/>
        <v>0</v>
      </c>
      <c r="AA5" s="121">
        <f t="shared" si="0"/>
        <v>576.10199999999998</v>
      </c>
      <c r="AB5" s="121">
        <f t="shared" si="0"/>
        <v>0</v>
      </c>
      <c r="AC5" s="121">
        <f t="shared" si="0"/>
        <v>512.62599999999998</v>
      </c>
      <c r="AD5" s="121">
        <f t="shared" si="0"/>
        <v>0</v>
      </c>
      <c r="AE5" s="121">
        <f t="shared" si="0"/>
        <v>238.23099999999999</v>
      </c>
      <c r="AF5" s="121">
        <f t="shared" si="0"/>
        <v>0</v>
      </c>
    </row>
    <row r="6" spans="1:32" ht="18" customHeight="1" thickBot="1" x14ac:dyDescent="0.25">
      <c r="A6" s="120" t="s">
        <v>927</v>
      </c>
      <c r="B6" s="120"/>
      <c r="C6" s="122"/>
      <c r="D6" s="122"/>
      <c r="E6" s="122"/>
      <c r="F6" s="122"/>
      <c r="G6" s="122"/>
      <c r="H6" s="122"/>
      <c r="I6" s="122"/>
      <c r="J6" s="122"/>
      <c r="K6" s="122"/>
      <c r="L6" s="122"/>
      <c r="M6" s="122"/>
      <c r="N6" s="122"/>
      <c r="O6" s="122"/>
      <c r="P6" s="122"/>
      <c r="Q6" s="122"/>
      <c r="R6" s="122">
        <v>870.05100000000004</v>
      </c>
      <c r="S6" s="122"/>
      <c r="T6" s="122">
        <v>784.91</v>
      </c>
      <c r="U6" s="122"/>
      <c r="V6" s="122">
        <v>1481.4739999999999</v>
      </c>
      <c r="W6" s="122"/>
      <c r="X6" s="122">
        <v>942.55200000000002</v>
      </c>
      <c r="Y6" s="122"/>
      <c r="Z6" s="122">
        <v>1482.0360000000001</v>
      </c>
      <c r="AA6" s="122"/>
      <c r="AB6" s="122">
        <v>790.55799999999999</v>
      </c>
      <c r="AC6" s="122"/>
      <c r="AD6" s="122">
        <v>1642.568</v>
      </c>
      <c r="AE6" s="122"/>
      <c r="AF6" s="122"/>
    </row>
    <row r="7" spans="1:32" ht="18" customHeight="1" thickBot="1" x14ac:dyDescent="0.25">
      <c r="A7" s="120" t="s">
        <v>928</v>
      </c>
      <c r="B7" s="120"/>
      <c r="C7" s="121"/>
      <c r="D7" s="121"/>
      <c r="E7" s="121"/>
      <c r="F7" s="121"/>
      <c r="G7" s="121"/>
      <c r="H7" s="121"/>
      <c r="I7" s="121"/>
      <c r="J7" s="121"/>
      <c r="K7" s="121"/>
      <c r="L7" s="121"/>
      <c r="M7" s="121"/>
      <c r="N7" s="121">
        <v>267.68200000000002</v>
      </c>
      <c r="O7" s="121"/>
      <c r="P7" s="121"/>
      <c r="Q7" s="121"/>
      <c r="R7" s="121">
        <v>320.69499999999999</v>
      </c>
      <c r="S7" s="121"/>
      <c r="T7" s="121">
        <v>295.125</v>
      </c>
      <c r="U7" s="121"/>
      <c r="V7" s="121">
        <v>295.125</v>
      </c>
      <c r="W7" s="121"/>
      <c r="X7" s="121">
        <v>698.59199999999998</v>
      </c>
      <c r="Y7" s="121"/>
      <c r="Z7" s="121">
        <v>576.10199999999998</v>
      </c>
      <c r="AA7" s="121"/>
      <c r="AB7" s="121">
        <v>512.62599999999998</v>
      </c>
      <c r="AC7" s="121"/>
      <c r="AD7" s="121">
        <v>238.23099999999999</v>
      </c>
      <c r="AE7" s="121"/>
      <c r="AF7" s="121"/>
    </row>
    <row r="8" spans="1:32" ht="18" customHeight="1" thickBot="1" x14ac:dyDescent="0.25">
      <c r="A8" s="123" t="s">
        <v>929</v>
      </c>
      <c r="B8" s="123"/>
      <c r="C8" s="124"/>
      <c r="D8" s="124"/>
      <c r="E8" s="124"/>
      <c r="F8" s="124"/>
      <c r="G8" s="124"/>
      <c r="H8" s="124"/>
      <c r="I8" s="124"/>
      <c r="J8" s="124"/>
      <c r="K8" s="124"/>
      <c r="L8" s="124"/>
      <c r="M8" s="124"/>
      <c r="N8" s="124"/>
      <c r="O8" s="124"/>
      <c r="P8" s="124"/>
      <c r="Q8" s="124"/>
      <c r="R8" s="124">
        <v>817.03800000000001</v>
      </c>
      <c r="S8" s="124"/>
      <c r="T8" s="124">
        <v>729.82799999999997</v>
      </c>
      <c r="U8" s="124">
        <v>0</v>
      </c>
      <c r="V8" s="124">
        <v>1507.0440000000001</v>
      </c>
      <c r="W8" s="124"/>
      <c r="X8" s="124">
        <v>539.08500000000004</v>
      </c>
      <c r="Y8" s="124">
        <v>0</v>
      </c>
      <c r="Z8" s="124">
        <v>1201.059</v>
      </c>
      <c r="AA8" s="124"/>
      <c r="AB8" s="124">
        <v>854.03399999999999</v>
      </c>
      <c r="AC8" s="124"/>
      <c r="AD8" s="124">
        <v>1980.4390000000001</v>
      </c>
      <c r="AE8" s="124"/>
      <c r="AF8" s="124"/>
    </row>
    <row r="9" spans="1:32" ht="18" hidden="1" customHeight="1" thickBot="1" x14ac:dyDescent="0.25">
      <c r="A9" s="120" t="s">
        <v>930</v>
      </c>
      <c r="B9" s="120"/>
      <c r="C9" s="122"/>
      <c r="D9" s="122"/>
      <c r="E9" s="122"/>
      <c r="F9" s="122"/>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row>
    <row r="10" spans="1:32" ht="18" hidden="1" customHeight="1" thickBot="1" x14ac:dyDescent="0.25">
      <c r="A10" s="120" t="s">
        <v>931</v>
      </c>
      <c r="B10" s="120"/>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row>
    <row r="11" spans="1:32" ht="18" customHeight="1" thickBot="1" x14ac:dyDescent="0.25">
      <c r="A11" s="120" t="s">
        <v>932</v>
      </c>
      <c r="B11" s="120"/>
      <c r="C11" s="122"/>
      <c r="D11" s="122"/>
      <c r="E11" s="122"/>
      <c r="F11" s="122"/>
      <c r="G11" s="122"/>
      <c r="H11" s="122"/>
      <c r="I11" s="122"/>
      <c r="J11" s="122"/>
      <c r="K11" s="122"/>
      <c r="L11" s="122"/>
      <c r="M11" s="122"/>
      <c r="N11" s="122"/>
      <c r="O11" s="122"/>
      <c r="P11" s="122"/>
      <c r="Q11" s="122"/>
      <c r="R11" s="122">
        <v>8758.6090000000004</v>
      </c>
      <c r="S11" s="122"/>
      <c r="T11" s="122">
        <v>8017.0940000000001</v>
      </c>
      <c r="U11" s="122"/>
      <c r="V11" s="122">
        <v>18367.186000000002</v>
      </c>
      <c r="W11" s="122"/>
      <c r="X11" s="122">
        <v>8465.8420000000006</v>
      </c>
      <c r="Y11" s="122"/>
      <c r="Z11" s="122">
        <v>19585.738000000001</v>
      </c>
      <c r="AA11" s="122"/>
      <c r="AB11" s="122">
        <v>9667.8860000000004</v>
      </c>
      <c r="AC11" s="122"/>
      <c r="AD11" s="122">
        <v>20784.988000000001</v>
      </c>
      <c r="AE11" s="122"/>
      <c r="AF11" s="122"/>
    </row>
    <row r="12" spans="1:32" ht="18" hidden="1" customHeight="1" thickBot="1" x14ac:dyDescent="0.25">
      <c r="A12" s="120" t="s">
        <v>933</v>
      </c>
      <c r="B12" s="120"/>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c r="AE12" s="122"/>
      <c r="AF12" s="122"/>
    </row>
    <row r="13" spans="1:32" ht="18" customHeight="1" thickBot="1" x14ac:dyDescent="0.25">
      <c r="A13" s="120" t="s">
        <v>934</v>
      </c>
      <c r="B13" s="120"/>
      <c r="C13" s="122"/>
      <c r="D13" s="122"/>
      <c r="E13" s="122"/>
      <c r="F13" s="122"/>
      <c r="G13" s="122"/>
      <c r="H13" s="122"/>
      <c r="I13" s="122"/>
      <c r="J13" s="122"/>
      <c r="K13" s="122"/>
      <c r="L13" s="122"/>
      <c r="M13" s="122"/>
      <c r="N13" s="122"/>
      <c r="O13" s="122"/>
      <c r="P13" s="122"/>
      <c r="Q13" s="122"/>
      <c r="R13" s="122">
        <v>2047.4860000000001</v>
      </c>
      <c r="S13" s="122"/>
      <c r="T13" s="122">
        <v>2816.6550000000002</v>
      </c>
      <c r="U13" s="122"/>
      <c r="V13" s="122">
        <v>4762.1109999999999</v>
      </c>
      <c r="W13" s="122"/>
      <c r="X13" s="122">
        <v>2754.4110000000001</v>
      </c>
      <c r="Y13" s="122"/>
      <c r="Z13" s="122">
        <v>4109.3509999999997</v>
      </c>
      <c r="AA13" s="122"/>
      <c r="AB13" s="122">
        <v>2214.46</v>
      </c>
      <c r="AC13" s="122"/>
      <c r="AD13" s="122">
        <v>3931.75</v>
      </c>
      <c r="AE13" s="122"/>
      <c r="AF13" s="122"/>
    </row>
    <row r="14" spans="1:32" ht="18" hidden="1" customHeight="1" thickBot="1" x14ac:dyDescent="0.25">
      <c r="A14" s="120" t="s">
        <v>935</v>
      </c>
      <c r="B14" s="120"/>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row>
    <row r="15" spans="1:32" ht="35" hidden="1" customHeight="1" thickBot="1" x14ac:dyDescent="0.25">
      <c r="A15" s="120" t="s">
        <v>936</v>
      </c>
      <c r="B15" s="120"/>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row>
    <row r="16" spans="1:32" ht="18" hidden="1" customHeight="1" thickBot="1" x14ac:dyDescent="0.25">
      <c r="A16" s="120" t="s">
        <v>937</v>
      </c>
      <c r="B16" s="120"/>
      <c r="C16" s="122"/>
      <c r="D16" s="122"/>
      <c r="E16" s="122"/>
      <c r="F16" s="122"/>
      <c r="G16" s="122"/>
      <c r="H16" s="122"/>
      <c r="I16" s="122"/>
      <c r="J16" s="122"/>
      <c r="K16" s="122"/>
      <c r="L16" s="122"/>
      <c r="M16" s="122"/>
      <c r="N16" s="122"/>
      <c r="O16" s="122"/>
      <c r="P16" s="122"/>
      <c r="Q16" s="122"/>
      <c r="R16" s="122"/>
      <c r="S16" s="122"/>
      <c r="T16" s="122"/>
      <c r="U16" s="122"/>
      <c r="V16" s="122"/>
      <c r="W16" s="122"/>
      <c r="X16" s="122"/>
      <c r="Y16" s="122"/>
      <c r="Z16" s="122"/>
      <c r="AA16" s="122"/>
      <c r="AB16" s="122"/>
      <c r="AC16" s="122"/>
      <c r="AD16" s="122"/>
      <c r="AE16" s="122"/>
      <c r="AF16" s="122"/>
    </row>
    <row r="17" spans="1:32" ht="18" customHeight="1" thickBot="1" x14ac:dyDescent="0.25">
      <c r="A17" s="120" t="s">
        <v>938</v>
      </c>
      <c r="B17" s="120"/>
      <c r="C17" s="122"/>
      <c r="D17" s="122"/>
      <c r="E17" s="122"/>
      <c r="F17" s="122"/>
      <c r="G17" s="122"/>
      <c r="H17" s="122"/>
      <c r="I17" s="122"/>
      <c r="J17" s="122"/>
      <c r="K17" s="122"/>
      <c r="L17" s="122"/>
      <c r="M17" s="122"/>
      <c r="N17" s="122"/>
      <c r="O17" s="122"/>
      <c r="P17" s="122"/>
      <c r="Q17" s="122"/>
      <c r="R17" s="122">
        <v>3907.652</v>
      </c>
      <c r="S17" s="122"/>
      <c r="T17" s="122">
        <v>2506.7020000000002</v>
      </c>
      <c r="U17" s="122"/>
      <c r="V17" s="122">
        <v>5536.9030000000002</v>
      </c>
      <c r="W17" s="122"/>
      <c r="X17" s="122">
        <v>3021.9319999999998</v>
      </c>
      <c r="Y17" s="122"/>
      <c r="Z17" s="122">
        <v>6721.5240000000003</v>
      </c>
      <c r="AA17" s="122"/>
      <c r="AB17" s="122">
        <v>3435.9079999999999</v>
      </c>
      <c r="AC17" s="122"/>
      <c r="AD17" s="122">
        <v>7368.1729999999998</v>
      </c>
      <c r="AE17" s="122"/>
      <c r="AF17" s="122"/>
    </row>
    <row r="18" spans="1:32" ht="18" customHeight="1" thickBot="1" x14ac:dyDescent="0.25">
      <c r="A18" s="120" t="s">
        <v>939</v>
      </c>
      <c r="B18" s="120"/>
      <c r="C18" s="122"/>
      <c r="D18" s="122"/>
      <c r="E18" s="122"/>
      <c r="F18" s="122"/>
      <c r="G18" s="122"/>
      <c r="H18" s="122"/>
      <c r="I18" s="122"/>
      <c r="J18" s="122"/>
      <c r="K18" s="122"/>
      <c r="L18" s="122"/>
      <c r="M18" s="122"/>
      <c r="N18" s="122"/>
      <c r="O18" s="122"/>
      <c r="P18" s="122"/>
      <c r="Q18" s="122"/>
      <c r="R18" s="122">
        <v>6676.3440000000001</v>
      </c>
      <c r="S18" s="122"/>
      <c r="T18" s="122">
        <v>3253.2440000000001</v>
      </c>
      <c r="U18" s="122"/>
      <c r="V18" s="122">
        <v>7045.0240000000003</v>
      </c>
      <c r="W18" s="122"/>
      <c r="X18" s="122">
        <v>4315.576</v>
      </c>
      <c r="Y18" s="122"/>
      <c r="Z18" s="122">
        <v>8580.1790000000001</v>
      </c>
      <c r="AA18" s="122"/>
      <c r="AB18" s="122">
        <v>4912.0959999999995</v>
      </c>
      <c r="AC18" s="122"/>
      <c r="AD18" s="122">
        <v>9596.2420000000002</v>
      </c>
      <c r="AE18" s="122"/>
      <c r="AF18" s="122"/>
    </row>
    <row r="19" spans="1:32" ht="18" hidden="1" customHeight="1" thickBot="1" x14ac:dyDescent="0.25">
      <c r="A19" s="120" t="s">
        <v>940</v>
      </c>
      <c r="B19" s="120"/>
      <c r="C19" s="122"/>
      <c r="D19" s="122"/>
      <c r="E19" s="122"/>
      <c r="F19" s="122"/>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row>
    <row r="20" spans="1:32" ht="18" customHeight="1" thickBot="1" x14ac:dyDescent="0.25">
      <c r="A20" s="120" t="s">
        <v>941</v>
      </c>
      <c r="B20" s="120"/>
      <c r="C20" s="122"/>
      <c r="D20" s="122"/>
      <c r="E20" s="122"/>
      <c r="F20" s="122"/>
      <c r="G20" s="122"/>
      <c r="H20" s="122"/>
      <c r="I20" s="122"/>
      <c r="J20" s="122"/>
      <c r="K20" s="122"/>
      <c r="L20" s="122"/>
      <c r="M20" s="122"/>
      <c r="N20" s="122"/>
      <c r="O20" s="122"/>
      <c r="P20" s="122"/>
      <c r="Q20" s="122"/>
      <c r="R20" s="122">
        <v>8440.7139999999999</v>
      </c>
      <c r="S20" s="122"/>
      <c r="T20" s="122">
        <v>3695.95</v>
      </c>
      <c r="U20" s="122"/>
      <c r="V20" s="122">
        <v>8129.817</v>
      </c>
      <c r="W20" s="122"/>
      <c r="X20" s="122">
        <v>3949.1350000000002</v>
      </c>
      <c r="Y20" s="122"/>
      <c r="Z20" s="122">
        <v>8921.634</v>
      </c>
      <c r="AA20" s="122"/>
      <c r="AB20" s="122">
        <v>5375.6629999999996</v>
      </c>
      <c r="AC20" s="122"/>
      <c r="AD20" s="122">
        <v>10854.522999999999</v>
      </c>
      <c r="AE20" s="122"/>
      <c r="AF20" s="122"/>
    </row>
    <row r="21" spans="1:32" ht="18" hidden="1" customHeight="1" thickBot="1" x14ac:dyDescent="0.25">
      <c r="A21" s="120" t="s">
        <v>942</v>
      </c>
      <c r="B21" s="120"/>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row>
    <row r="22" spans="1:32" ht="18" customHeight="1" thickBot="1" x14ac:dyDescent="0.25">
      <c r="A22" s="120" t="s">
        <v>943</v>
      </c>
      <c r="B22" s="120"/>
      <c r="C22" s="122"/>
      <c r="D22" s="122"/>
      <c r="E22" s="122"/>
      <c r="F22" s="122"/>
      <c r="G22" s="122"/>
      <c r="H22" s="122"/>
      <c r="I22" s="122"/>
      <c r="J22" s="122"/>
      <c r="K22" s="122"/>
      <c r="L22" s="122"/>
      <c r="M22" s="122"/>
      <c r="N22" s="122"/>
      <c r="O22" s="122"/>
      <c r="P22" s="122"/>
      <c r="Q22" s="122"/>
      <c r="R22" s="122">
        <v>5520.6310000000003</v>
      </c>
      <c r="S22" s="122"/>
      <c r="T22" s="122">
        <v>3548.5189999999998</v>
      </c>
      <c r="U22" s="122"/>
      <c r="V22" s="122">
        <v>8458.2360000000008</v>
      </c>
      <c r="W22" s="122"/>
      <c r="X22" s="122">
        <v>4349.3599999999997</v>
      </c>
      <c r="Y22" s="122"/>
      <c r="Z22" s="122">
        <v>10686.261</v>
      </c>
      <c r="AA22" s="122"/>
      <c r="AB22" s="122">
        <v>4869.402</v>
      </c>
      <c r="AC22" s="122"/>
      <c r="AD22" s="122">
        <v>10342.933000000001</v>
      </c>
      <c r="AE22" s="122"/>
      <c r="AF22" s="122"/>
    </row>
    <row r="23" spans="1:32" ht="18" customHeight="1" thickBot="1" x14ac:dyDescent="0.25">
      <c r="A23" s="120" t="s">
        <v>944</v>
      </c>
      <c r="B23" s="120"/>
      <c r="C23" s="122"/>
      <c r="D23" s="122"/>
      <c r="E23" s="122"/>
      <c r="F23" s="122"/>
      <c r="G23" s="122"/>
      <c r="H23" s="122"/>
      <c r="I23" s="122"/>
      <c r="J23" s="122"/>
      <c r="K23" s="122"/>
      <c r="L23" s="122"/>
      <c r="M23" s="122"/>
      <c r="N23" s="122"/>
      <c r="O23" s="122"/>
      <c r="P23" s="122"/>
      <c r="Q23" s="122"/>
      <c r="R23" s="122">
        <v>3043.1930000000002</v>
      </c>
      <c r="S23" s="122"/>
      <c r="T23" s="122">
        <v>4488.8419999999996</v>
      </c>
      <c r="U23" s="122"/>
      <c r="V23" s="122">
        <v>5378.3580000000002</v>
      </c>
      <c r="W23" s="122"/>
      <c r="X23" s="122">
        <v>4583.018</v>
      </c>
      <c r="Y23" s="122"/>
      <c r="Z23" s="122">
        <v>4090.567</v>
      </c>
      <c r="AA23" s="122"/>
      <c r="AB23" s="122">
        <v>3348.8580000000002</v>
      </c>
      <c r="AC23" s="122"/>
      <c r="AD23" s="122">
        <v>4606.5810000000001</v>
      </c>
      <c r="AE23" s="122"/>
      <c r="AF23" s="122"/>
    </row>
    <row r="24" spans="1:32" ht="18" hidden="1" customHeight="1" thickBot="1" x14ac:dyDescent="0.25">
      <c r="A24" s="120" t="s">
        <v>945</v>
      </c>
      <c r="B24" s="120"/>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row>
    <row r="25" spans="1:32" ht="18" hidden="1" customHeight="1" thickBot="1" x14ac:dyDescent="0.25">
      <c r="A25" s="120" t="s">
        <v>946</v>
      </c>
      <c r="B25" s="120"/>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row>
    <row r="26" spans="1:32" ht="18" customHeight="1" thickBot="1" x14ac:dyDescent="0.25">
      <c r="A26" s="120" t="s">
        <v>947</v>
      </c>
      <c r="B26" s="120"/>
      <c r="C26" s="122"/>
      <c r="D26" s="122"/>
      <c r="E26" s="122"/>
      <c r="F26" s="122"/>
      <c r="G26" s="122"/>
      <c r="H26" s="122"/>
      <c r="I26" s="122"/>
      <c r="J26" s="122"/>
      <c r="K26" s="122"/>
      <c r="L26" s="122"/>
      <c r="M26" s="122"/>
      <c r="N26" s="122"/>
      <c r="O26" s="122"/>
      <c r="P26" s="122"/>
      <c r="Q26" s="122"/>
      <c r="R26" s="122">
        <v>3221.259</v>
      </c>
      <c r="S26" s="122"/>
      <c r="T26" s="122">
        <v>2240.431</v>
      </c>
      <c r="U26" s="122"/>
      <c r="V26" s="122">
        <v>4670.8829999999998</v>
      </c>
      <c r="W26" s="122"/>
      <c r="X26" s="122">
        <v>3148.835</v>
      </c>
      <c r="Y26" s="122"/>
      <c r="Z26" s="122">
        <v>5243.3410000000003</v>
      </c>
      <c r="AA26" s="122"/>
      <c r="AB26" s="122">
        <v>3025.43</v>
      </c>
      <c r="AC26" s="122"/>
      <c r="AD26" s="122">
        <v>5949.4489999999996</v>
      </c>
      <c r="AE26" s="122"/>
      <c r="AF26" s="122"/>
    </row>
    <row r="27" spans="1:32" ht="18" customHeight="1" thickBot="1" x14ac:dyDescent="0.25">
      <c r="A27" s="123" t="s">
        <v>948</v>
      </c>
      <c r="B27" s="123"/>
      <c r="C27" s="124"/>
      <c r="D27" s="124"/>
      <c r="E27" s="124"/>
      <c r="F27" s="124"/>
      <c r="G27" s="124"/>
      <c r="H27" s="124"/>
      <c r="I27" s="124"/>
      <c r="J27" s="124"/>
      <c r="K27" s="124"/>
      <c r="L27" s="124"/>
      <c r="M27" s="124"/>
      <c r="N27" s="124"/>
      <c r="O27" s="124"/>
      <c r="P27" s="124"/>
      <c r="Q27" s="124"/>
      <c r="R27" s="124">
        <v>42432.925999999999</v>
      </c>
      <c r="S27" s="124"/>
      <c r="T27" s="124">
        <v>31297.264999999999</v>
      </c>
      <c r="U27" s="124">
        <v>0</v>
      </c>
      <c r="V27" s="124">
        <v>63855.561999999998</v>
      </c>
      <c r="W27" s="124"/>
      <c r="X27" s="124">
        <v>35127.194000000003</v>
      </c>
      <c r="Y27" s="124">
        <v>0</v>
      </c>
      <c r="Z27" s="124">
        <v>69139.653999999995</v>
      </c>
      <c r="AA27" s="124"/>
      <c r="AB27" s="124">
        <v>37703.737000000001</v>
      </c>
      <c r="AC27" s="124"/>
      <c r="AD27" s="124">
        <v>75415.077999999994</v>
      </c>
      <c r="AE27" s="124"/>
      <c r="AF27" s="124"/>
    </row>
    <row r="28" spans="1:32" ht="18" customHeight="1" thickBot="1" x14ac:dyDescent="0.25">
      <c r="A28" s="120" t="s">
        <v>949</v>
      </c>
      <c r="B28" s="120"/>
      <c r="C28" s="121"/>
      <c r="D28" s="121">
        <f t="shared" ref="D28:AF28" si="1">C29</f>
        <v>0</v>
      </c>
      <c r="E28" s="121">
        <f t="shared" si="1"/>
        <v>0</v>
      </c>
      <c r="F28" s="121">
        <f t="shared" si="1"/>
        <v>0</v>
      </c>
      <c r="G28" s="121">
        <f t="shared" si="1"/>
        <v>0</v>
      </c>
      <c r="H28" s="121">
        <f t="shared" si="1"/>
        <v>0</v>
      </c>
      <c r="I28" s="121">
        <f t="shared" si="1"/>
        <v>0</v>
      </c>
      <c r="J28" s="121">
        <f t="shared" si="1"/>
        <v>0</v>
      </c>
      <c r="K28" s="121">
        <f t="shared" si="1"/>
        <v>0</v>
      </c>
      <c r="L28" s="121">
        <f t="shared" si="1"/>
        <v>0</v>
      </c>
      <c r="M28" s="121">
        <f t="shared" si="1"/>
        <v>0</v>
      </c>
      <c r="N28" s="121">
        <f t="shared" si="1"/>
        <v>0</v>
      </c>
      <c r="O28" s="121">
        <f t="shared" si="1"/>
        <v>50.851999999999997</v>
      </c>
      <c r="P28" s="121">
        <f t="shared" si="1"/>
        <v>0</v>
      </c>
      <c r="Q28" s="121">
        <f t="shared" si="1"/>
        <v>0</v>
      </c>
      <c r="R28" s="121">
        <f t="shared" si="1"/>
        <v>0</v>
      </c>
      <c r="S28" s="121">
        <f t="shared" si="1"/>
        <v>99.53</v>
      </c>
      <c r="T28" s="121">
        <f t="shared" si="1"/>
        <v>0</v>
      </c>
      <c r="U28" s="121">
        <f t="shared" si="1"/>
        <v>283.65899999999999</v>
      </c>
      <c r="V28" s="121">
        <f t="shared" si="1"/>
        <v>0</v>
      </c>
      <c r="W28" s="121">
        <f t="shared" si="1"/>
        <v>283.65899999999999</v>
      </c>
      <c r="X28" s="121">
        <f t="shared" si="1"/>
        <v>0</v>
      </c>
      <c r="Y28" s="121">
        <f t="shared" si="1"/>
        <v>173.946</v>
      </c>
      <c r="Z28" s="121">
        <f t="shared" si="1"/>
        <v>0</v>
      </c>
      <c r="AA28" s="121">
        <f t="shared" si="1"/>
        <v>167.95599999999999</v>
      </c>
      <c r="AB28" s="121">
        <f t="shared" si="1"/>
        <v>0</v>
      </c>
      <c r="AC28" s="121">
        <f t="shared" si="1"/>
        <v>117.705</v>
      </c>
      <c r="AD28" s="121">
        <f t="shared" si="1"/>
        <v>0</v>
      </c>
      <c r="AE28" s="121">
        <f t="shared" si="1"/>
        <v>202.54400000000001</v>
      </c>
      <c r="AF28" s="121">
        <f t="shared" si="1"/>
        <v>0</v>
      </c>
    </row>
    <row r="29" spans="1:32" ht="18" customHeight="1" thickBot="1" x14ac:dyDescent="0.25">
      <c r="A29" s="120" t="s">
        <v>950</v>
      </c>
      <c r="B29" s="120"/>
      <c r="C29" s="121"/>
      <c r="D29" s="121"/>
      <c r="E29" s="121"/>
      <c r="F29" s="121"/>
      <c r="G29" s="121"/>
      <c r="H29" s="121"/>
      <c r="I29" s="121"/>
      <c r="J29" s="121"/>
      <c r="K29" s="121"/>
      <c r="L29" s="121"/>
      <c r="M29" s="121"/>
      <c r="N29" s="121">
        <v>50.851999999999997</v>
      </c>
      <c r="O29" s="121"/>
      <c r="P29" s="121"/>
      <c r="Q29" s="121"/>
      <c r="R29" s="121">
        <v>99.53</v>
      </c>
      <c r="S29" s="121"/>
      <c r="T29" s="121">
        <v>283.65899999999999</v>
      </c>
      <c r="U29" s="121"/>
      <c r="V29" s="121">
        <v>283.65899999999999</v>
      </c>
      <c r="W29" s="121"/>
      <c r="X29" s="121">
        <v>173.946</v>
      </c>
      <c r="Y29" s="121"/>
      <c r="Z29" s="121">
        <v>167.95599999999999</v>
      </c>
      <c r="AA29" s="121"/>
      <c r="AB29" s="121">
        <v>117.705</v>
      </c>
      <c r="AC29" s="121"/>
      <c r="AD29" s="121">
        <v>202.54400000000001</v>
      </c>
      <c r="AE29" s="121"/>
      <c r="AF29" s="121"/>
    </row>
    <row r="30" spans="1:32" ht="18" customHeight="1" thickBot="1" x14ac:dyDescent="0.25">
      <c r="A30" s="123" t="s">
        <v>951</v>
      </c>
      <c r="B30" s="123"/>
      <c r="C30" s="124"/>
      <c r="D30" s="124"/>
      <c r="E30" s="124"/>
      <c r="F30" s="124"/>
      <c r="G30" s="124"/>
      <c r="H30" s="124"/>
      <c r="I30" s="124"/>
      <c r="J30" s="124"/>
      <c r="K30" s="124"/>
      <c r="L30" s="124"/>
      <c r="M30" s="124"/>
      <c r="N30" s="124"/>
      <c r="O30" s="124"/>
      <c r="P30" s="124"/>
      <c r="Q30" s="124"/>
      <c r="R30" s="124">
        <v>42384.248</v>
      </c>
      <c r="S30" s="124"/>
      <c r="T30" s="124">
        <v>31226.344000000001</v>
      </c>
      <c r="U30" s="124">
        <v>0</v>
      </c>
      <c r="V30" s="124">
        <v>63671.432999999997</v>
      </c>
      <c r="W30" s="124"/>
      <c r="X30" s="124">
        <v>35236.906999999999</v>
      </c>
      <c r="Y30" s="124">
        <v>0</v>
      </c>
      <c r="Z30" s="124">
        <v>69255.357000000004</v>
      </c>
      <c r="AA30" s="124"/>
      <c r="AB30" s="124">
        <v>37753.987999999998</v>
      </c>
      <c r="AC30" s="124"/>
      <c r="AD30" s="124">
        <v>75380.490000000005</v>
      </c>
      <c r="AE30" s="124"/>
      <c r="AF30" s="124"/>
    </row>
    <row r="31" spans="1:32" ht="18" customHeight="1" thickBot="1" x14ac:dyDescent="0.25">
      <c r="A31" s="120" t="s">
        <v>952</v>
      </c>
      <c r="B31" s="120"/>
      <c r="C31" s="121"/>
      <c r="D31" s="121">
        <f t="shared" ref="D31:AF31" si="2">C33</f>
        <v>0</v>
      </c>
      <c r="E31" s="121">
        <f t="shared" si="2"/>
        <v>0</v>
      </c>
      <c r="F31" s="121">
        <f t="shared" si="2"/>
        <v>0</v>
      </c>
      <c r="G31" s="121">
        <f t="shared" si="2"/>
        <v>0</v>
      </c>
      <c r="H31" s="121">
        <f t="shared" si="2"/>
        <v>0</v>
      </c>
      <c r="I31" s="121">
        <f t="shared" si="2"/>
        <v>0</v>
      </c>
      <c r="J31" s="121">
        <f t="shared" si="2"/>
        <v>0</v>
      </c>
      <c r="K31" s="121">
        <f t="shared" si="2"/>
        <v>0</v>
      </c>
      <c r="L31" s="121">
        <f t="shared" si="2"/>
        <v>0</v>
      </c>
      <c r="M31" s="121">
        <f t="shared" si="2"/>
        <v>0</v>
      </c>
      <c r="N31" s="121">
        <f t="shared" si="2"/>
        <v>0</v>
      </c>
      <c r="O31" s="121">
        <f t="shared" si="2"/>
        <v>7878.5370000000003</v>
      </c>
      <c r="P31" s="121">
        <f t="shared" si="2"/>
        <v>0</v>
      </c>
      <c r="Q31" s="121">
        <f t="shared" si="2"/>
        <v>0</v>
      </c>
      <c r="R31" s="121">
        <f t="shared" si="2"/>
        <v>0</v>
      </c>
      <c r="S31" s="121">
        <f t="shared" si="2"/>
        <v>9239.8639999999996</v>
      </c>
      <c r="T31" s="121">
        <f t="shared" si="2"/>
        <v>0</v>
      </c>
      <c r="U31" s="121">
        <f t="shared" si="2"/>
        <v>15066.094999999999</v>
      </c>
      <c r="V31" s="121">
        <f t="shared" si="2"/>
        <v>0</v>
      </c>
      <c r="W31" s="121">
        <f t="shared" si="2"/>
        <v>15066.094999999999</v>
      </c>
      <c r="X31" s="121">
        <f t="shared" si="2"/>
        <v>0</v>
      </c>
      <c r="Y31" s="121">
        <f t="shared" si="2"/>
        <v>14342.359</v>
      </c>
      <c r="Z31" s="121">
        <f t="shared" si="2"/>
        <v>0</v>
      </c>
      <c r="AA31" s="121">
        <f t="shared" si="2"/>
        <v>16522.647000000001</v>
      </c>
      <c r="AB31" s="121">
        <f t="shared" si="2"/>
        <v>0</v>
      </c>
      <c r="AC31" s="121">
        <f t="shared" si="2"/>
        <v>16111.749</v>
      </c>
      <c r="AD31" s="121">
        <f t="shared" si="2"/>
        <v>0</v>
      </c>
      <c r="AE31" s="121">
        <f t="shared" si="2"/>
        <v>16651.605</v>
      </c>
      <c r="AF31" s="121">
        <f t="shared" si="2"/>
        <v>0</v>
      </c>
    </row>
    <row r="32" spans="1:32" ht="18" customHeight="1" thickBot="1" x14ac:dyDescent="0.25">
      <c r="A32" s="120" t="s">
        <v>953</v>
      </c>
      <c r="B32" s="120"/>
      <c r="C32" s="122"/>
      <c r="D32" s="122"/>
      <c r="E32" s="122"/>
      <c r="F32" s="122"/>
      <c r="G32" s="122"/>
      <c r="H32" s="122"/>
      <c r="I32" s="122"/>
      <c r="J32" s="122"/>
      <c r="K32" s="122"/>
      <c r="L32" s="122"/>
      <c r="M32" s="122"/>
      <c r="N32" s="122"/>
      <c r="O32" s="122"/>
      <c r="P32" s="122"/>
      <c r="Q32" s="122"/>
      <c r="R32" s="122">
        <v>18772.620999999999</v>
      </c>
      <c r="S32" s="122"/>
      <c r="T32" s="122">
        <v>14321.367</v>
      </c>
      <c r="U32" s="122"/>
      <c r="V32" s="122">
        <v>31003.57</v>
      </c>
      <c r="W32" s="122"/>
      <c r="X32" s="122">
        <v>14024.463</v>
      </c>
      <c r="Y32" s="122"/>
      <c r="Z32" s="122">
        <v>24944.309000000001</v>
      </c>
      <c r="AA32" s="122"/>
      <c r="AB32" s="122">
        <v>9480.6380000000008</v>
      </c>
      <c r="AC32" s="122"/>
      <c r="AD32" s="122">
        <v>25343.905999999999</v>
      </c>
      <c r="AE32" s="122"/>
      <c r="AF32" s="122"/>
    </row>
    <row r="33" spans="1:32" ht="18" customHeight="1" thickBot="1" x14ac:dyDescent="0.25">
      <c r="A33" s="120" t="s">
        <v>954</v>
      </c>
      <c r="B33" s="120"/>
      <c r="C33" s="121"/>
      <c r="D33" s="121"/>
      <c r="E33" s="121"/>
      <c r="F33" s="121"/>
      <c r="G33" s="121"/>
      <c r="H33" s="121"/>
      <c r="I33" s="121"/>
      <c r="J33" s="121"/>
      <c r="K33" s="121"/>
      <c r="L33" s="121"/>
      <c r="M33" s="121"/>
      <c r="N33" s="121">
        <v>7878.5370000000003</v>
      </c>
      <c r="O33" s="121"/>
      <c r="P33" s="121"/>
      <c r="Q33" s="121"/>
      <c r="R33" s="121">
        <v>9239.8639999999996</v>
      </c>
      <c r="S33" s="121"/>
      <c r="T33" s="121">
        <v>15066.094999999999</v>
      </c>
      <c r="U33" s="121"/>
      <c r="V33" s="121">
        <v>15066.094999999999</v>
      </c>
      <c r="W33" s="121"/>
      <c r="X33" s="121">
        <v>14342.359</v>
      </c>
      <c r="Y33" s="121"/>
      <c r="Z33" s="121">
        <v>16522.647000000001</v>
      </c>
      <c r="AA33" s="121"/>
      <c r="AB33" s="121">
        <v>16111.749</v>
      </c>
      <c r="AC33" s="121"/>
      <c r="AD33" s="121">
        <v>16651.605</v>
      </c>
      <c r="AE33" s="121"/>
      <c r="AF33" s="121"/>
    </row>
    <row r="34" spans="1:32" ht="18" hidden="1" customHeight="1" thickBot="1" x14ac:dyDescent="0.25">
      <c r="A34" s="120" t="s">
        <v>955</v>
      </c>
      <c r="B34" s="120"/>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c r="AD34" s="122"/>
      <c r="AE34" s="122"/>
      <c r="AF34" s="122"/>
    </row>
    <row r="35" spans="1:32" ht="35" hidden="1" customHeight="1" thickBot="1" x14ac:dyDescent="0.25">
      <c r="A35" s="120" t="s">
        <v>956</v>
      </c>
      <c r="B35" s="120"/>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c r="AE35" s="122"/>
      <c r="AF35" s="122"/>
    </row>
    <row r="36" spans="1:32" ht="18" hidden="1" customHeight="1" thickBot="1" x14ac:dyDescent="0.25">
      <c r="A36" s="120" t="s">
        <v>957</v>
      </c>
      <c r="B36" s="120"/>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c r="AE36" s="122"/>
      <c r="AF36" s="122"/>
    </row>
    <row r="37" spans="1:32" ht="18" customHeight="1" thickBot="1" x14ac:dyDescent="0.25">
      <c r="A37" s="120" t="s">
        <v>958</v>
      </c>
      <c r="B37" s="120"/>
      <c r="C37" s="122"/>
      <c r="D37" s="122"/>
      <c r="E37" s="122"/>
      <c r="F37" s="122"/>
      <c r="G37" s="122"/>
      <c r="H37" s="122"/>
      <c r="I37" s="122"/>
      <c r="J37" s="122"/>
      <c r="K37" s="122"/>
      <c r="L37" s="122"/>
      <c r="M37" s="122"/>
      <c r="N37" s="122"/>
      <c r="O37" s="122"/>
      <c r="P37" s="122"/>
      <c r="Q37" s="122"/>
      <c r="R37" s="122"/>
      <c r="S37" s="122">
        <v>20941.361000000001</v>
      </c>
      <c r="T37" s="122"/>
      <c r="U37" s="122">
        <v>66258.815000000002</v>
      </c>
      <c r="V37" s="122"/>
      <c r="W37" s="122">
        <v>26216.555</v>
      </c>
      <c r="X37" s="122"/>
      <c r="Y37" s="122">
        <v>71923.601999999999</v>
      </c>
      <c r="Z37" s="122">
        <v>53.912999999999997</v>
      </c>
      <c r="AA37" s="122">
        <v>24225.59</v>
      </c>
      <c r="AB37" s="122"/>
      <c r="AC37" s="122">
        <v>73841.846999999994</v>
      </c>
      <c r="AD37" s="122"/>
      <c r="AE37" s="122">
        <v>27188.657999999999</v>
      </c>
      <c r="AF37" s="122"/>
    </row>
    <row r="38" spans="1:32" ht="35" customHeight="1" thickBot="1" x14ac:dyDescent="0.25">
      <c r="A38" s="123" t="s">
        <v>658</v>
      </c>
      <c r="B38" s="123"/>
      <c r="C38" s="124">
        <v>14558.181</v>
      </c>
      <c r="D38" s="124">
        <v>29683.11</v>
      </c>
      <c r="E38" s="124">
        <v>46046.451999999997</v>
      </c>
      <c r="F38" s="124">
        <v>63422.207000000002</v>
      </c>
      <c r="G38" s="124">
        <v>16921.812999999998</v>
      </c>
      <c r="H38" s="124">
        <v>32681.059000000001</v>
      </c>
      <c r="I38" s="124">
        <v>49394.510999999999</v>
      </c>
      <c r="J38" s="124">
        <v>63199.824999999997</v>
      </c>
      <c r="K38" s="124">
        <v>14056.183000000001</v>
      </c>
      <c r="L38" s="124">
        <v>25930.777999999998</v>
      </c>
      <c r="M38" s="124">
        <v>36315.589999999997</v>
      </c>
      <c r="N38" s="124">
        <v>47357.491000000002</v>
      </c>
      <c r="O38" s="124">
        <v>14361.496999999999</v>
      </c>
      <c r="P38" s="124">
        <v>29286.131000000001</v>
      </c>
      <c r="Q38" s="124">
        <v>44300.002999999997</v>
      </c>
      <c r="R38" s="124">
        <v>59795.542000000001</v>
      </c>
      <c r="S38" s="124">
        <v>20941.361000000001</v>
      </c>
      <c r="T38" s="124">
        <v>43935.588000000003</v>
      </c>
      <c r="U38" s="124">
        <v>66258.815000000002</v>
      </c>
      <c r="V38" s="124">
        <v>88848.771999999997</v>
      </c>
      <c r="W38" s="124">
        <v>26216.555</v>
      </c>
      <c r="X38" s="124">
        <v>49985.106</v>
      </c>
      <c r="Y38" s="124">
        <v>71923.601999999999</v>
      </c>
      <c r="Z38" s="124">
        <v>92797.027000000002</v>
      </c>
      <c r="AA38" s="124">
        <v>24225.59</v>
      </c>
      <c r="AB38" s="124">
        <v>47645.523999999998</v>
      </c>
      <c r="AC38" s="124">
        <v>73841.846999999994</v>
      </c>
      <c r="AD38" s="124">
        <v>100595.43799999999</v>
      </c>
      <c r="AE38" s="124">
        <v>27188.657999999999</v>
      </c>
      <c r="AF38" s="124"/>
    </row>
  </sheetData>
  <mergeCells count="1">
    <mergeCell ref="A1:C1"/>
  </mergeCells>
  <dataValidations count="1">
    <dataValidation type="decimal" allowBlank="1" showInputMessage="1" showErrorMessage="1" errorTitle="Invalid Data Type" error="Please input data in Numeric Data Type" sqref="C5:AF38" xr:uid="{00000000-0002-0000-0D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38"/>
  <sheetViews>
    <sheetView showGridLines="0"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x14ac:dyDescent="0.2"/>
  <cols>
    <col min="1" max="1" width="42.59765625" style="114" bestFit="1" customWidth="1" collapsed="1"/>
    <col min="2" max="2" width="26" style="114" customWidth="1"/>
    <col min="3" max="29" width="26" style="114" customWidth="1" collapsed="1"/>
    <col min="30" max="30" width="9.3984375" style="114" customWidth="1" collapsed="1"/>
    <col min="31" max="16384" width="9.3984375" style="114" collapsed="1"/>
  </cols>
  <sheetData>
    <row r="1" spans="1:31" ht="18" customHeight="1" x14ac:dyDescent="0.2">
      <c r="A1" s="194" t="s">
        <v>925</v>
      </c>
      <c r="B1" s="195"/>
      <c r="C1" s="195"/>
    </row>
    <row r="2" spans="1:31" hidden="1" x14ac:dyDescent="0.2">
      <c r="A2" s="115">
        <v>1</v>
      </c>
      <c r="B2" s="115"/>
    </row>
    <row r="3" spans="1:31" ht="17" customHeight="1" x14ac:dyDescent="0.2">
      <c r="A3" s="116" t="s">
        <v>22</v>
      </c>
      <c r="B3" s="116"/>
      <c r="C3" s="117" t="s">
        <v>101</v>
      </c>
      <c r="D3" s="117" t="s">
        <v>102</v>
      </c>
      <c r="E3" s="117" t="s">
        <v>103</v>
      </c>
      <c r="F3" s="117" t="s">
        <v>97</v>
      </c>
      <c r="G3" s="117" t="s">
        <v>23</v>
      </c>
      <c r="H3" s="117" t="s">
        <v>24</v>
      </c>
      <c r="I3" s="117" t="s">
        <v>25</v>
      </c>
      <c r="J3" s="117" t="s">
        <v>26</v>
      </c>
      <c r="K3" s="117" t="s">
        <v>27</v>
      </c>
      <c r="L3" s="117" t="s">
        <v>28</v>
      </c>
      <c r="M3" s="117" t="s">
        <v>29</v>
      </c>
      <c r="N3" s="117" t="s">
        <v>30</v>
      </c>
      <c r="O3" s="117" t="s">
        <v>31</v>
      </c>
      <c r="P3" s="117" t="s">
        <v>32</v>
      </c>
      <c r="Q3" s="117" t="s">
        <v>33</v>
      </c>
      <c r="R3" s="117" t="s">
        <v>34</v>
      </c>
      <c r="S3" s="117" t="s">
        <v>35</v>
      </c>
      <c r="T3" s="117" t="s">
        <v>36</v>
      </c>
      <c r="U3" s="117" t="s">
        <v>37</v>
      </c>
      <c r="V3" s="117" t="s">
        <v>38</v>
      </c>
      <c r="W3" s="117" t="s">
        <v>39</v>
      </c>
      <c r="X3" s="117" t="s">
        <v>40</v>
      </c>
      <c r="Y3" s="117" t="s">
        <v>41</v>
      </c>
      <c r="Z3" s="117" t="s">
        <v>42</v>
      </c>
      <c r="AA3" s="117" t="s">
        <v>104</v>
      </c>
      <c r="AB3" s="117" t="s">
        <v>43</v>
      </c>
      <c r="AC3" s="117" t="s">
        <v>44</v>
      </c>
      <c r="AD3" t="s">
        <v>45</v>
      </c>
      <c r="AE3" t="s">
        <v>46</v>
      </c>
    </row>
    <row r="4" spans="1:31" ht="18" customHeight="1" thickBot="1" x14ac:dyDescent="0.25">
      <c r="A4" s="118" t="s">
        <v>925</v>
      </c>
      <c r="B4" s="118"/>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row>
    <row r="5" spans="1:31" ht="18" customHeight="1" thickBot="1" x14ac:dyDescent="0.25">
      <c r="A5" s="120" t="s">
        <v>926</v>
      </c>
      <c r="B5" s="120"/>
      <c r="C5" s="121"/>
      <c r="D5" s="121">
        <f t="shared" ref="D5:AC5" si="0">C7</f>
        <v>0</v>
      </c>
      <c r="E5" s="121">
        <f t="shared" si="0"/>
        <v>0</v>
      </c>
      <c r="F5" s="121">
        <f t="shared" si="0"/>
        <v>0</v>
      </c>
      <c r="G5" s="121">
        <f t="shared" si="0"/>
        <v>0</v>
      </c>
      <c r="H5" s="121">
        <f t="shared" si="0"/>
        <v>0</v>
      </c>
      <c r="I5" s="121">
        <f t="shared" si="0"/>
        <v>0</v>
      </c>
      <c r="J5" s="121">
        <f t="shared" si="0"/>
        <v>0</v>
      </c>
      <c r="K5" s="121">
        <f t="shared" si="0"/>
        <v>0</v>
      </c>
      <c r="L5" s="121">
        <f t="shared" si="0"/>
        <v>0</v>
      </c>
      <c r="M5" s="121">
        <f t="shared" si="0"/>
        <v>0</v>
      </c>
      <c r="N5" s="121">
        <f t="shared" si="0"/>
        <v>0</v>
      </c>
      <c r="O5" s="121">
        <f t="shared" si="0"/>
        <v>0</v>
      </c>
      <c r="P5" s="121">
        <f t="shared" si="0"/>
        <v>0</v>
      </c>
      <c r="Q5" s="121">
        <f t="shared" si="0"/>
        <v>0</v>
      </c>
      <c r="R5" s="121">
        <f t="shared" si="0"/>
        <v>0</v>
      </c>
      <c r="S5" s="121">
        <f t="shared" si="0"/>
        <v>0</v>
      </c>
      <c r="T5" s="121">
        <f t="shared" si="0"/>
        <v>0</v>
      </c>
      <c r="U5" s="121">
        <f t="shared" si="0"/>
        <v>0</v>
      </c>
      <c r="V5" s="121">
        <f t="shared" si="0"/>
        <v>0</v>
      </c>
      <c r="W5" s="121">
        <f t="shared" si="0"/>
        <v>0</v>
      </c>
      <c r="X5" s="121">
        <f t="shared" si="0"/>
        <v>0</v>
      </c>
      <c r="Y5" s="121">
        <f t="shared" si="0"/>
        <v>0</v>
      </c>
      <c r="Z5" s="121">
        <f t="shared" si="0"/>
        <v>0</v>
      </c>
      <c r="AA5" s="121">
        <f t="shared" si="0"/>
        <v>0</v>
      </c>
      <c r="AB5" s="121">
        <f t="shared" si="0"/>
        <v>0</v>
      </c>
      <c r="AC5" s="121">
        <f t="shared" si="0"/>
        <v>0</v>
      </c>
    </row>
    <row r="6" spans="1:31" ht="18" hidden="1" customHeight="1" thickBot="1" x14ac:dyDescent="0.25">
      <c r="A6" s="120" t="s">
        <v>927</v>
      </c>
      <c r="B6" s="120"/>
      <c r="C6" s="122"/>
      <c r="D6" s="122"/>
      <c r="E6" s="122"/>
      <c r="F6" s="122"/>
      <c r="G6" s="122"/>
      <c r="H6" s="122"/>
      <c r="I6" s="122"/>
      <c r="J6" s="122"/>
      <c r="K6" s="122"/>
      <c r="L6" s="122"/>
      <c r="M6" s="122"/>
      <c r="N6" s="122"/>
      <c r="O6" s="122"/>
      <c r="P6" s="122"/>
      <c r="Q6" s="122"/>
      <c r="R6" s="122"/>
      <c r="S6" s="122"/>
      <c r="T6" s="122"/>
      <c r="U6" s="122"/>
      <c r="V6" s="122"/>
      <c r="W6" s="122"/>
      <c r="X6" s="122"/>
      <c r="Y6" s="122"/>
      <c r="Z6" s="122"/>
      <c r="AA6" s="122"/>
      <c r="AB6" s="122"/>
      <c r="AC6" s="122"/>
      <c r="AD6"/>
      <c r="AE6"/>
    </row>
    <row r="7" spans="1:31" ht="18" hidden="1" customHeight="1" thickBot="1" x14ac:dyDescent="0.25">
      <c r="A7" s="120" t="s">
        <v>928</v>
      </c>
      <c r="B7" s="120"/>
      <c r="C7" s="121"/>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c r="AE7"/>
    </row>
    <row r="8" spans="1:31" ht="18" customHeight="1" thickBot="1" x14ac:dyDescent="0.25">
      <c r="A8" s="123" t="s">
        <v>929</v>
      </c>
      <c r="B8" s="123"/>
      <c r="C8" s="124"/>
      <c r="D8" s="124"/>
      <c r="E8" s="124"/>
      <c r="F8" s="124"/>
      <c r="G8" s="124"/>
      <c r="H8" s="124"/>
      <c r="I8" s="124"/>
      <c r="J8" s="124"/>
      <c r="K8" s="124"/>
      <c r="L8" s="124"/>
      <c r="M8" s="124"/>
      <c r="N8" s="124"/>
      <c r="O8" s="124"/>
      <c r="P8" s="124"/>
      <c r="Q8" s="124"/>
      <c r="R8" s="124"/>
      <c r="S8" s="124"/>
      <c r="T8" s="124"/>
      <c r="U8" s="124">
        <v>-729.82799999999997</v>
      </c>
      <c r="V8" s="124">
        <v>1507.0440000000001</v>
      </c>
      <c r="W8" s="124"/>
      <c r="X8" s="124"/>
      <c r="Y8" s="124">
        <v>-539.08500000000004</v>
      </c>
      <c r="Z8" s="124">
        <v>1201.059</v>
      </c>
      <c r="AA8" s="124"/>
      <c r="AB8" s="124"/>
      <c r="AC8" s="124"/>
      <c r="AD8"/>
      <c r="AE8"/>
    </row>
    <row r="9" spans="1:31" ht="18" hidden="1" customHeight="1" thickBot="1" x14ac:dyDescent="0.25">
      <c r="A9" s="120" t="s">
        <v>930</v>
      </c>
      <c r="B9" s="120"/>
      <c r="C9" s="122"/>
      <c r="D9" s="122"/>
      <c r="E9" s="122"/>
      <c r="F9" s="122"/>
      <c r="G9" s="122"/>
      <c r="H9" s="122"/>
      <c r="I9" s="122"/>
      <c r="J9" s="122"/>
      <c r="K9" s="122"/>
      <c r="L9" s="122"/>
      <c r="M9" s="122"/>
      <c r="N9" s="122"/>
      <c r="O9" s="122"/>
      <c r="P9" s="122"/>
      <c r="Q9" s="122"/>
      <c r="R9" s="122"/>
      <c r="S9" s="122"/>
      <c r="T9" s="122"/>
      <c r="U9" s="122"/>
      <c r="V9" s="122"/>
      <c r="W9" s="122"/>
      <c r="X9" s="122"/>
      <c r="Y9" s="122"/>
      <c r="Z9" s="122"/>
      <c r="AA9" s="122"/>
      <c r="AB9" s="122"/>
      <c r="AC9" s="122"/>
      <c r="AD9"/>
      <c r="AE9"/>
    </row>
    <row r="10" spans="1:31" ht="18" hidden="1" customHeight="1" thickBot="1" x14ac:dyDescent="0.25">
      <c r="A10" s="120" t="s">
        <v>931</v>
      </c>
      <c r="B10" s="120"/>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c r="AE10"/>
    </row>
    <row r="11" spans="1:31" ht="18" hidden="1" customHeight="1" thickBot="1" x14ac:dyDescent="0.25">
      <c r="A11" s="120" t="s">
        <v>932</v>
      </c>
      <c r="B11" s="120"/>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c r="AE11"/>
    </row>
    <row r="12" spans="1:31" ht="18" hidden="1" customHeight="1" thickBot="1" x14ac:dyDescent="0.25">
      <c r="A12" s="120" t="s">
        <v>933</v>
      </c>
      <c r="B12" s="120"/>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c r="AE12"/>
    </row>
    <row r="13" spans="1:31" ht="18" hidden="1" customHeight="1" thickBot="1" x14ac:dyDescent="0.25">
      <c r="A13" s="120" t="s">
        <v>934</v>
      </c>
      <c r="B13" s="120"/>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c r="AE13"/>
    </row>
    <row r="14" spans="1:31" ht="18" hidden="1" customHeight="1" thickBot="1" x14ac:dyDescent="0.25">
      <c r="A14" s="120" t="s">
        <v>935</v>
      </c>
      <c r="B14" s="120"/>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c r="AE14"/>
    </row>
    <row r="15" spans="1:31" ht="35" hidden="1" customHeight="1" thickBot="1" x14ac:dyDescent="0.25">
      <c r="A15" s="120" t="s">
        <v>936</v>
      </c>
      <c r="B15" s="120"/>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c r="AB15" s="122"/>
      <c r="AC15" s="122"/>
      <c r="AD15"/>
      <c r="AE15"/>
    </row>
    <row r="16" spans="1:31" ht="18" hidden="1" customHeight="1" thickBot="1" x14ac:dyDescent="0.25">
      <c r="A16" s="120" t="s">
        <v>937</v>
      </c>
      <c r="B16" s="120"/>
      <c r="C16" s="122"/>
      <c r="D16" s="122"/>
      <c r="E16" s="122"/>
      <c r="F16" s="122"/>
      <c r="G16" s="122"/>
      <c r="H16" s="122"/>
      <c r="I16" s="122"/>
      <c r="J16" s="122"/>
      <c r="K16" s="122"/>
      <c r="L16" s="122"/>
      <c r="M16" s="122"/>
      <c r="N16" s="122"/>
      <c r="O16" s="122"/>
      <c r="P16" s="122"/>
      <c r="Q16" s="122"/>
      <c r="R16" s="122"/>
      <c r="S16" s="122"/>
      <c r="T16" s="122"/>
      <c r="U16" s="122"/>
      <c r="V16" s="122"/>
      <c r="W16" s="122"/>
      <c r="X16" s="122"/>
      <c r="Y16" s="122"/>
      <c r="Z16" s="122"/>
      <c r="AA16" s="122"/>
      <c r="AB16" s="122"/>
      <c r="AC16" s="122"/>
      <c r="AD16"/>
      <c r="AE16"/>
    </row>
    <row r="17" spans="1:31" ht="18" hidden="1" customHeight="1" thickBot="1" x14ac:dyDescent="0.25">
      <c r="A17" s="120" t="s">
        <v>938</v>
      </c>
      <c r="B17" s="120"/>
      <c r="C17" s="122"/>
      <c r="D17" s="122"/>
      <c r="E17" s="122"/>
      <c r="F17" s="122"/>
      <c r="G17" s="122"/>
      <c r="H17" s="122"/>
      <c r="I17" s="122"/>
      <c r="J17" s="122"/>
      <c r="K17" s="122"/>
      <c r="L17" s="122"/>
      <c r="M17" s="122"/>
      <c r="N17" s="122"/>
      <c r="O17" s="122"/>
      <c r="P17" s="122"/>
      <c r="Q17" s="122"/>
      <c r="R17" s="122"/>
      <c r="S17" s="122"/>
      <c r="T17" s="122"/>
      <c r="U17" s="122"/>
      <c r="V17" s="122"/>
      <c r="W17" s="122"/>
      <c r="X17" s="122"/>
      <c r="Y17" s="122"/>
      <c r="Z17" s="122"/>
      <c r="AA17" s="122"/>
      <c r="AB17" s="122"/>
      <c r="AC17" s="122"/>
      <c r="AD17"/>
      <c r="AE17"/>
    </row>
    <row r="18" spans="1:31" ht="18" hidden="1" customHeight="1" thickBot="1" x14ac:dyDescent="0.25">
      <c r="A18" s="120" t="s">
        <v>939</v>
      </c>
      <c r="B18" s="120"/>
      <c r="C18" s="122"/>
      <c r="D18" s="122"/>
      <c r="E18" s="122"/>
      <c r="F18" s="122"/>
      <c r="G18" s="122"/>
      <c r="H18" s="122"/>
      <c r="I18" s="122"/>
      <c r="J18" s="122"/>
      <c r="K18" s="122"/>
      <c r="L18" s="122"/>
      <c r="M18" s="122"/>
      <c r="N18" s="122"/>
      <c r="O18" s="122"/>
      <c r="P18" s="122"/>
      <c r="Q18" s="122"/>
      <c r="R18" s="122"/>
      <c r="S18" s="122"/>
      <c r="T18" s="122"/>
      <c r="U18" s="122"/>
      <c r="V18" s="122"/>
      <c r="W18" s="122"/>
      <c r="X18" s="122"/>
      <c r="Y18" s="122"/>
      <c r="Z18" s="122"/>
      <c r="AA18" s="122"/>
      <c r="AB18" s="122"/>
      <c r="AC18" s="122"/>
      <c r="AD18"/>
      <c r="AE18"/>
    </row>
    <row r="19" spans="1:31" ht="18" hidden="1" customHeight="1" thickBot="1" x14ac:dyDescent="0.25">
      <c r="A19" s="120" t="s">
        <v>940</v>
      </c>
      <c r="B19" s="120"/>
      <c r="C19" s="122"/>
      <c r="D19" s="122"/>
      <c r="E19" s="122"/>
      <c r="F19" s="122"/>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c r="AE19"/>
    </row>
    <row r="20" spans="1:31" ht="18" hidden="1" customHeight="1" thickBot="1" x14ac:dyDescent="0.25">
      <c r="A20" s="120" t="s">
        <v>941</v>
      </c>
      <c r="B20" s="120"/>
      <c r="C20" s="122"/>
      <c r="D20" s="122"/>
      <c r="E20" s="122"/>
      <c r="F20" s="122"/>
      <c r="G20" s="122"/>
      <c r="H20" s="122"/>
      <c r="I20" s="122"/>
      <c r="J20" s="122"/>
      <c r="K20" s="122"/>
      <c r="L20" s="122"/>
      <c r="M20" s="122"/>
      <c r="N20" s="122"/>
      <c r="O20" s="122"/>
      <c r="P20" s="122"/>
      <c r="Q20" s="122"/>
      <c r="R20" s="122"/>
      <c r="S20" s="122"/>
      <c r="T20" s="122"/>
      <c r="U20" s="122"/>
      <c r="V20" s="122"/>
      <c r="W20" s="122"/>
      <c r="X20" s="122"/>
      <c r="Y20" s="122"/>
      <c r="Z20" s="122"/>
      <c r="AA20" s="122"/>
      <c r="AB20" s="122"/>
      <c r="AC20" s="122"/>
      <c r="AD20"/>
      <c r="AE20"/>
    </row>
    <row r="21" spans="1:31" ht="18" hidden="1" customHeight="1" thickBot="1" x14ac:dyDescent="0.25">
      <c r="A21" s="120" t="s">
        <v>942</v>
      </c>
      <c r="B21" s="120"/>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c r="AE21"/>
    </row>
    <row r="22" spans="1:31" ht="18" hidden="1" customHeight="1" thickBot="1" x14ac:dyDescent="0.25">
      <c r="A22" s="120" t="s">
        <v>943</v>
      </c>
      <c r="B22" s="120"/>
      <c r="C22" s="122"/>
      <c r="D22" s="122"/>
      <c r="E22" s="122"/>
      <c r="F22" s="122"/>
      <c r="G22" s="122"/>
      <c r="H22" s="122"/>
      <c r="I22" s="122"/>
      <c r="J22" s="122"/>
      <c r="K22" s="122"/>
      <c r="L22" s="122"/>
      <c r="M22" s="122"/>
      <c r="N22" s="122"/>
      <c r="O22" s="122"/>
      <c r="P22" s="122"/>
      <c r="Q22" s="122"/>
      <c r="R22" s="122"/>
      <c r="S22" s="122"/>
      <c r="T22" s="122"/>
      <c r="U22" s="122"/>
      <c r="V22" s="122"/>
      <c r="W22" s="122"/>
      <c r="X22" s="122"/>
      <c r="Y22" s="122"/>
      <c r="Z22" s="122"/>
      <c r="AA22" s="122"/>
      <c r="AB22" s="122"/>
      <c r="AC22" s="122"/>
      <c r="AD22"/>
      <c r="AE22"/>
    </row>
    <row r="23" spans="1:31" ht="18" hidden="1" customHeight="1" thickBot="1" x14ac:dyDescent="0.25">
      <c r="A23" s="120" t="s">
        <v>944</v>
      </c>
      <c r="B23" s="120"/>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c r="AA23" s="122"/>
      <c r="AB23" s="122"/>
      <c r="AC23" s="122"/>
      <c r="AD23"/>
      <c r="AE23"/>
    </row>
    <row r="24" spans="1:31" ht="18" hidden="1" customHeight="1" thickBot="1" x14ac:dyDescent="0.25">
      <c r="A24" s="120" t="s">
        <v>945</v>
      </c>
      <c r="B24" s="120"/>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c r="AE24"/>
    </row>
    <row r="25" spans="1:31" ht="18" hidden="1" customHeight="1" thickBot="1" x14ac:dyDescent="0.25">
      <c r="A25" s="120" t="s">
        <v>946</v>
      </c>
      <c r="B25" s="120"/>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c r="AA25" s="122"/>
      <c r="AB25" s="122"/>
      <c r="AC25" s="122"/>
      <c r="AD25"/>
      <c r="AE25"/>
    </row>
    <row r="26" spans="1:31" ht="18" hidden="1" customHeight="1" thickBot="1" x14ac:dyDescent="0.25">
      <c r="A26" s="120" t="s">
        <v>947</v>
      </c>
      <c r="B26" s="120"/>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c r="AE26"/>
    </row>
    <row r="27" spans="1:31" ht="18" customHeight="1" thickBot="1" x14ac:dyDescent="0.25">
      <c r="A27" s="123" t="s">
        <v>948</v>
      </c>
      <c r="B27" s="123"/>
      <c r="C27" s="124"/>
      <c r="D27" s="124"/>
      <c r="E27" s="124"/>
      <c r="F27" s="124"/>
      <c r="G27" s="124"/>
      <c r="H27" s="124"/>
      <c r="I27" s="124"/>
      <c r="J27" s="124"/>
      <c r="K27" s="124"/>
      <c r="L27" s="124"/>
      <c r="M27" s="124"/>
      <c r="N27" s="124"/>
      <c r="O27" s="124"/>
      <c r="P27" s="124"/>
      <c r="Q27" s="124"/>
      <c r="R27" s="124"/>
      <c r="S27" s="124"/>
      <c r="T27" s="124"/>
      <c r="U27" s="124">
        <v>-31297.264999999999</v>
      </c>
      <c r="V27" s="124">
        <v>63855.561999999998</v>
      </c>
      <c r="W27" s="124"/>
      <c r="X27" s="124"/>
      <c r="Y27" s="124">
        <v>-35127.194000000003</v>
      </c>
      <c r="Z27" s="124">
        <v>69139.653999999995</v>
      </c>
      <c r="AA27" s="124"/>
      <c r="AB27" s="124"/>
      <c r="AC27" s="124"/>
      <c r="AD27"/>
      <c r="AE27"/>
    </row>
    <row r="28" spans="1:31" ht="18" customHeight="1" thickBot="1" x14ac:dyDescent="0.25">
      <c r="A28" s="120" t="s">
        <v>949</v>
      </c>
      <c r="B28" s="120"/>
      <c r="C28" s="121"/>
      <c r="D28" s="121">
        <f t="shared" ref="D28:AC28" si="1">C29</f>
        <v>0</v>
      </c>
      <c r="E28" s="121">
        <f t="shared" si="1"/>
        <v>0</v>
      </c>
      <c r="F28" s="121">
        <f t="shared" si="1"/>
        <v>0</v>
      </c>
      <c r="G28" s="121">
        <f t="shared" si="1"/>
        <v>0</v>
      </c>
      <c r="H28" s="121">
        <f t="shared" si="1"/>
        <v>0</v>
      </c>
      <c r="I28" s="121">
        <f t="shared" si="1"/>
        <v>0</v>
      </c>
      <c r="J28" s="121">
        <f t="shared" si="1"/>
        <v>0</v>
      </c>
      <c r="K28" s="121">
        <f t="shared" si="1"/>
        <v>0</v>
      </c>
      <c r="L28" s="121">
        <f t="shared" si="1"/>
        <v>0</v>
      </c>
      <c r="M28" s="121">
        <f t="shared" si="1"/>
        <v>0</v>
      </c>
      <c r="N28" s="121">
        <f t="shared" si="1"/>
        <v>0</v>
      </c>
      <c r="O28" s="121">
        <f t="shared" si="1"/>
        <v>0</v>
      </c>
      <c r="P28" s="121">
        <f t="shared" si="1"/>
        <v>0</v>
      </c>
      <c r="Q28" s="121">
        <f t="shared" si="1"/>
        <v>0</v>
      </c>
      <c r="R28" s="121">
        <f t="shared" si="1"/>
        <v>0</v>
      </c>
      <c r="S28" s="121">
        <f t="shared" si="1"/>
        <v>0</v>
      </c>
      <c r="T28" s="121">
        <f t="shared" si="1"/>
        <v>0</v>
      </c>
      <c r="U28" s="121">
        <f t="shared" si="1"/>
        <v>0</v>
      </c>
      <c r="V28" s="121">
        <f t="shared" si="1"/>
        <v>0</v>
      </c>
      <c r="W28" s="121">
        <f t="shared" si="1"/>
        <v>0</v>
      </c>
      <c r="X28" s="121">
        <f t="shared" si="1"/>
        <v>0</v>
      </c>
      <c r="Y28" s="121">
        <f t="shared" si="1"/>
        <v>0</v>
      </c>
      <c r="Z28" s="121">
        <f t="shared" si="1"/>
        <v>0</v>
      </c>
      <c r="AA28" s="121">
        <f t="shared" si="1"/>
        <v>0</v>
      </c>
      <c r="AB28" s="121">
        <f t="shared" si="1"/>
        <v>0</v>
      </c>
      <c r="AC28" s="121">
        <f t="shared" si="1"/>
        <v>0</v>
      </c>
    </row>
    <row r="29" spans="1:31" ht="18" hidden="1" customHeight="1" thickBot="1" x14ac:dyDescent="0.25">
      <c r="A29" s="120" t="s">
        <v>950</v>
      </c>
      <c r="B29" s="120"/>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c r="AA29" s="121"/>
      <c r="AB29" s="121"/>
      <c r="AC29" s="121"/>
      <c r="AD29"/>
      <c r="AE29"/>
    </row>
    <row r="30" spans="1:31" ht="18" customHeight="1" thickBot="1" x14ac:dyDescent="0.25">
      <c r="A30" s="123" t="s">
        <v>951</v>
      </c>
      <c r="B30" s="123"/>
      <c r="C30" s="124"/>
      <c r="D30" s="124"/>
      <c r="E30" s="124"/>
      <c r="F30" s="124"/>
      <c r="G30" s="124"/>
      <c r="H30" s="124"/>
      <c r="I30" s="124"/>
      <c r="J30" s="124"/>
      <c r="K30" s="124"/>
      <c r="L30" s="124"/>
      <c r="M30" s="124"/>
      <c r="N30" s="124"/>
      <c r="O30" s="124"/>
      <c r="P30" s="124"/>
      <c r="Q30" s="124"/>
      <c r="R30" s="124"/>
      <c r="S30" s="124"/>
      <c r="T30" s="124"/>
      <c r="U30" s="124">
        <v>-31226.344000000001</v>
      </c>
      <c r="V30" s="124">
        <v>63671.432999999997</v>
      </c>
      <c r="W30" s="124"/>
      <c r="X30" s="124"/>
      <c r="Y30" s="124">
        <v>-35236.906999999999</v>
      </c>
      <c r="Z30" s="124">
        <v>69255.357000000004</v>
      </c>
      <c r="AA30" s="124"/>
      <c r="AB30" s="124"/>
      <c r="AC30" s="124"/>
      <c r="AD30"/>
      <c r="AE30"/>
    </row>
    <row r="31" spans="1:31" ht="18" customHeight="1" thickBot="1" x14ac:dyDescent="0.25">
      <c r="A31" s="120" t="s">
        <v>952</v>
      </c>
      <c r="B31" s="120"/>
      <c r="C31" s="121"/>
      <c r="D31" s="121">
        <f t="shared" ref="D31:AC31" si="2">C33</f>
        <v>0</v>
      </c>
      <c r="E31" s="121">
        <f t="shared" si="2"/>
        <v>0</v>
      </c>
      <c r="F31" s="121">
        <f t="shared" si="2"/>
        <v>0</v>
      </c>
      <c r="G31" s="121">
        <f t="shared" si="2"/>
        <v>0</v>
      </c>
      <c r="H31" s="121">
        <f t="shared" si="2"/>
        <v>0</v>
      </c>
      <c r="I31" s="121">
        <f t="shared" si="2"/>
        <v>0</v>
      </c>
      <c r="J31" s="121">
        <f t="shared" si="2"/>
        <v>0</v>
      </c>
      <c r="K31" s="121">
        <f t="shared" si="2"/>
        <v>0</v>
      </c>
      <c r="L31" s="121">
        <f t="shared" si="2"/>
        <v>0</v>
      </c>
      <c r="M31" s="121">
        <f t="shared" si="2"/>
        <v>0</v>
      </c>
      <c r="N31" s="121">
        <f t="shared" si="2"/>
        <v>0</v>
      </c>
      <c r="O31" s="121">
        <f t="shared" si="2"/>
        <v>0</v>
      </c>
      <c r="P31" s="121">
        <f t="shared" si="2"/>
        <v>0</v>
      </c>
      <c r="Q31" s="121">
        <f t="shared" si="2"/>
        <v>0</v>
      </c>
      <c r="R31" s="121">
        <f t="shared" si="2"/>
        <v>0</v>
      </c>
      <c r="S31" s="121">
        <f t="shared" si="2"/>
        <v>0</v>
      </c>
      <c r="T31" s="121">
        <f t="shared" si="2"/>
        <v>0</v>
      </c>
      <c r="U31" s="121">
        <f t="shared" si="2"/>
        <v>0</v>
      </c>
      <c r="V31" s="121">
        <f t="shared" si="2"/>
        <v>0</v>
      </c>
      <c r="W31" s="121">
        <f t="shared" si="2"/>
        <v>0</v>
      </c>
      <c r="X31" s="121">
        <f t="shared" si="2"/>
        <v>0</v>
      </c>
      <c r="Y31" s="121">
        <f t="shared" si="2"/>
        <v>0</v>
      </c>
      <c r="Z31" s="121">
        <f t="shared" si="2"/>
        <v>0</v>
      </c>
      <c r="AA31" s="121">
        <f t="shared" si="2"/>
        <v>0</v>
      </c>
      <c r="AB31" s="121">
        <f t="shared" si="2"/>
        <v>0</v>
      </c>
      <c r="AC31" s="121">
        <f t="shared" si="2"/>
        <v>0</v>
      </c>
    </row>
    <row r="32" spans="1:31" ht="18" hidden="1" customHeight="1" thickBot="1" x14ac:dyDescent="0.25">
      <c r="A32" s="120" t="s">
        <v>953</v>
      </c>
      <c r="B32" s="120"/>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c r="AB32" s="122"/>
      <c r="AC32" s="122"/>
      <c r="AD32"/>
      <c r="AE32"/>
    </row>
    <row r="33" spans="1:31" ht="18" hidden="1" customHeight="1" thickBot="1" x14ac:dyDescent="0.25">
      <c r="A33" s="120" t="s">
        <v>954</v>
      </c>
      <c r="B33" s="120"/>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c r="AE33"/>
    </row>
    <row r="34" spans="1:31" ht="18" hidden="1" customHeight="1" thickBot="1" x14ac:dyDescent="0.25">
      <c r="A34" s="120" t="s">
        <v>955</v>
      </c>
      <c r="B34" s="120"/>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c r="AD34"/>
      <c r="AE34"/>
    </row>
    <row r="35" spans="1:31" ht="35" hidden="1" customHeight="1" thickBot="1" x14ac:dyDescent="0.25">
      <c r="A35" s="120" t="s">
        <v>956</v>
      </c>
      <c r="B35" s="120"/>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c r="AE35"/>
    </row>
    <row r="36" spans="1:31" ht="18" hidden="1" customHeight="1" thickBot="1" x14ac:dyDescent="0.25">
      <c r="A36" s="120" t="s">
        <v>957</v>
      </c>
      <c r="B36" s="120"/>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c r="AE36"/>
    </row>
    <row r="37" spans="1:31" ht="18" customHeight="1" thickBot="1" x14ac:dyDescent="0.25">
      <c r="A37" s="120" t="s">
        <v>958</v>
      </c>
      <c r="B37" s="120"/>
      <c r="C37" s="122"/>
      <c r="D37" s="122"/>
      <c r="E37" s="122"/>
      <c r="F37" s="122"/>
      <c r="G37" s="122"/>
      <c r="H37" s="122"/>
      <c r="I37" s="122"/>
      <c r="J37" s="122"/>
      <c r="K37" s="122"/>
      <c r="L37" s="122"/>
      <c r="M37" s="122"/>
      <c r="N37" s="122"/>
      <c r="O37" s="122"/>
      <c r="P37" s="122"/>
      <c r="Q37" s="122"/>
      <c r="R37" s="122"/>
      <c r="S37" s="122">
        <v>20941.361000000001</v>
      </c>
      <c r="T37" s="122"/>
      <c r="U37" s="122"/>
      <c r="V37" s="122"/>
      <c r="W37" s="122">
        <v>26216.555</v>
      </c>
      <c r="X37" s="122"/>
      <c r="Y37" s="122"/>
      <c r="Z37" s="122">
        <v>-71869.688999999998</v>
      </c>
      <c r="AA37" s="122">
        <v>24225.59</v>
      </c>
      <c r="AB37" s="122"/>
      <c r="AC37" s="122"/>
      <c r="AD37"/>
      <c r="AE37">
        <v>27188.657999999999</v>
      </c>
    </row>
    <row r="38" spans="1:31" ht="35" customHeight="1" thickBot="1" x14ac:dyDescent="0.25">
      <c r="A38" s="123" t="s">
        <v>658</v>
      </c>
      <c r="B38" s="123"/>
      <c r="C38" s="124">
        <v>14558.181</v>
      </c>
      <c r="D38" s="124">
        <v>15124.929</v>
      </c>
      <c r="E38" s="124">
        <v>16363.342000000001</v>
      </c>
      <c r="F38" s="124">
        <v>17375.755000000001</v>
      </c>
      <c r="G38" s="124">
        <v>16921.812999999998</v>
      </c>
      <c r="H38" s="124">
        <v>15759.245999999999</v>
      </c>
      <c r="I38" s="124">
        <v>16713.452000000001</v>
      </c>
      <c r="J38" s="124">
        <v>13805.314</v>
      </c>
      <c r="K38" s="124">
        <v>14056.183000000001</v>
      </c>
      <c r="L38" s="124">
        <v>11874.594999999999</v>
      </c>
      <c r="M38" s="124">
        <v>10384.812</v>
      </c>
      <c r="N38" s="124">
        <v>11041.901000000011</v>
      </c>
      <c r="O38" s="124">
        <v>14361.496999999999</v>
      </c>
      <c r="P38" s="124">
        <v>14924.634</v>
      </c>
      <c r="Q38" s="124">
        <v>15013.871999999999</v>
      </c>
      <c r="R38" s="124">
        <v>15495.539000000001</v>
      </c>
      <c r="S38" s="124">
        <v>20941.361000000001</v>
      </c>
      <c r="T38" s="124">
        <v>22994.226999999999</v>
      </c>
      <c r="U38" s="124">
        <v>22323.226999999999</v>
      </c>
      <c r="V38" s="124">
        <v>22589.956999999991</v>
      </c>
      <c r="W38" s="124">
        <v>26216.555</v>
      </c>
      <c r="X38" s="124">
        <v>23768.550999999999</v>
      </c>
      <c r="Y38" s="124">
        <v>21938.495999999999</v>
      </c>
      <c r="Z38" s="124">
        <v>20873.424999999999</v>
      </c>
      <c r="AA38" s="124">
        <v>24225.59</v>
      </c>
      <c r="AB38" s="124">
        <v>23419.934000000001</v>
      </c>
      <c r="AC38" s="124">
        <v>26196.323</v>
      </c>
      <c r="AD38">
        <v>26753.591</v>
      </c>
      <c r="AE38">
        <v>27188.657999999999</v>
      </c>
    </row>
  </sheetData>
  <mergeCells count="1">
    <mergeCell ref="A1:C1"/>
  </mergeCells>
  <dataValidations count="1">
    <dataValidation type="decimal" allowBlank="1" showInputMessage="1" showErrorMessage="1" errorTitle="Invalid Data Type" error="Please input data in Numeric Data Type" sqref="C5:AC38" xr:uid="{00000000-0002-0000-0E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showGridLines="0"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x14ac:dyDescent="0.2"/>
  <cols>
    <col min="1" max="1" width="42.59765625" style="125" bestFit="1" customWidth="1" collapsed="1"/>
    <col min="2" max="2" width="26" style="125" customWidth="1"/>
    <col min="3" max="13" width="31" style="125" customWidth="1" collapsed="1"/>
    <col min="14" max="14" width="9.3984375" style="125" customWidth="1" collapsed="1"/>
    <col min="15" max="16384" width="9.3984375" style="125" collapsed="1"/>
  </cols>
  <sheetData>
    <row r="1" spans="1:13" ht="34.5" customHeight="1" x14ac:dyDescent="0.2">
      <c r="A1" s="196" t="s">
        <v>959</v>
      </c>
      <c r="B1" s="197"/>
      <c r="C1" s="197"/>
    </row>
    <row r="2" spans="1:13" x14ac:dyDescent="0.2">
      <c r="A2" s="126" t="s">
        <v>960</v>
      </c>
      <c r="B2" s="126"/>
    </row>
    <row r="3" spans="1:13" ht="17" customHeight="1" x14ac:dyDescent="0.2">
      <c r="A3" s="127" t="s">
        <v>22</v>
      </c>
      <c r="B3" s="127"/>
      <c r="C3" s="128" t="s">
        <v>38</v>
      </c>
      <c r="D3" s="128" t="s">
        <v>39</v>
      </c>
      <c r="E3" s="128" t="s">
        <v>40</v>
      </c>
      <c r="F3" s="128" t="s">
        <v>41</v>
      </c>
      <c r="G3" s="128" t="s">
        <v>42</v>
      </c>
      <c r="H3" s="128" t="s">
        <v>43</v>
      </c>
      <c r="I3" s="128" t="s">
        <v>44</v>
      </c>
      <c r="J3" s="128" t="s">
        <v>45</v>
      </c>
      <c r="K3" s="128" t="s">
        <v>46</v>
      </c>
      <c r="L3" s="128"/>
      <c r="M3" s="128"/>
    </row>
    <row r="4" spans="1:13" ht="18" customHeight="1" thickBot="1" x14ac:dyDescent="0.25">
      <c r="A4" s="129" t="s">
        <v>961</v>
      </c>
      <c r="B4" s="129"/>
      <c r="C4" s="130"/>
      <c r="D4" s="130"/>
      <c r="E4" s="130"/>
      <c r="F4" s="130"/>
      <c r="G4" s="130"/>
      <c r="H4" s="130"/>
      <c r="I4" s="130"/>
      <c r="J4" s="130"/>
      <c r="K4" s="130"/>
      <c r="L4" s="130"/>
      <c r="M4" s="130"/>
    </row>
    <row r="5" spans="1:13" ht="75" customHeight="1" thickBot="1" x14ac:dyDescent="0.25">
      <c r="A5" s="131" t="s">
        <v>962</v>
      </c>
      <c r="B5" s="131"/>
      <c r="C5" s="132" t="s">
        <v>963</v>
      </c>
      <c r="D5" s="132" t="s">
        <v>964</v>
      </c>
      <c r="E5" s="132" t="s">
        <v>965</v>
      </c>
      <c r="F5" s="132" t="s">
        <v>966</v>
      </c>
      <c r="G5" s="132"/>
      <c r="H5" s="132" t="s">
        <v>967</v>
      </c>
      <c r="I5" s="132" t="s">
        <v>968</v>
      </c>
      <c r="J5" s="132" t="s">
        <v>969</v>
      </c>
      <c r="K5" s="132" t="s">
        <v>970</v>
      </c>
      <c r="L5" s="132"/>
      <c r="M5" s="132"/>
    </row>
  </sheetData>
  <mergeCells count="1">
    <mergeCell ref="A1:C1"/>
  </mergeCells>
  <dataValidations count="1">
    <dataValidation type="textLength" operator="greaterThan" allowBlank="1" showInputMessage="1" showErrorMessage="1" errorTitle="Invalid Data Type" error="Please input data in String Data Type" sqref="C5:M5" xr:uid="{00000000-0002-0000-0F00-000000000000}">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179"/>
  <sheetViews>
    <sheetView showGridLines="0" workbookViewId="0">
      <pane xSplit="2" ySplit="3" topLeftCell="C4" activePane="bottomRight" state="frozen"/>
      <selection pane="topRight"/>
      <selection pane="bottomLeft"/>
      <selection pane="bottomRight" activeCell="AF1" sqref="AF1:AH1048576"/>
    </sheetView>
  </sheetViews>
  <sheetFormatPr baseColWidth="10" defaultColWidth="9.3984375" defaultRowHeight="15" x14ac:dyDescent="0.2"/>
  <cols>
    <col min="1" max="1" width="42.59765625" style="65" bestFit="1" customWidth="1" collapsed="1"/>
    <col min="2" max="2" width="31" style="65" customWidth="1"/>
    <col min="3" max="34" width="25" style="65" customWidth="1" collapsed="1"/>
    <col min="35" max="35" width="9.3984375" style="65" customWidth="1" collapsed="1"/>
    <col min="36" max="16384" width="9.3984375" style="65" collapsed="1"/>
  </cols>
  <sheetData>
    <row r="1" spans="1:34" ht="18" customHeight="1" x14ac:dyDescent="0.2">
      <c r="A1" s="198" t="s">
        <v>971</v>
      </c>
      <c r="B1" s="199"/>
    </row>
    <row r="2" spans="1:34" x14ac:dyDescent="0.2">
      <c r="A2" s="66">
        <v>1</v>
      </c>
      <c r="B2" s="66"/>
    </row>
    <row r="3" spans="1:34" ht="17" customHeight="1" x14ac:dyDescent="0.2">
      <c r="A3" s="67" t="s">
        <v>22</v>
      </c>
      <c r="B3" s="67"/>
      <c r="C3" s="68"/>
      <c r="D3" s="68" t="s">
        <v>101</v>
      </c>
      <c r="E3" s="68" t="s">
        <v>102</v>
      </c>
      <c r="F3" s="68" t="s">
        <v>103</v>
      </c>
      <c r="G3" s="68" t="s">
        <v>97</v>
      </c>
      <c r="H3" s="68" t="s">
        <v>23</v>
      </c>
      <c r="I3" s="68" t="s">
        <v>24</v>
      </c>
      <c r="J3" s="68" t="s">
        <v>25</v>
      </c>
      <c r="K3" s="68" t="s">
        <v>26</v>
      </c>
      <c r="L3" s="68" t="s">
        <v>27</v>
      </c>
      <c r="M3" s="68" t="s">
        <v>28</v>
      </c>
      <c r="N3" s="68" t="s">
        <v>29</v>
      </c>
      <c r="O3" s="68" t="s">
        <v>30</v>
      </c>
      <c r="P3" s="68" t="s">
        <v>31</v>
      </c>
      <c r="Q3" s="68" t="s">
        <v>32</v>
      </c>
      <c r="R3" s="68" t="s">
        <v>33</v>
      </c>
      <c r="S3" s="68" t="s">
        <v>34</v>
      </c>
      <c r="T3" s="68" t="s">
        <v>35</v>
      </c>
      <c r="U3" s="68" t="s">
        <v>36</v>
      </c>
      <c r="V3" s="68" t="s">
        <v>37</v>
      </c>
      <c r="W3" s="68" t="s">
        <v>38</v>
      </c>
      <c r="X3" s="68" t="s">
        <v>39</v>
      </c>
      <c r="Y3" s="68" t="s">
        <v>40</v>
      </c>
      <c r="Z3" s="68" t="s">
        <v>41</v>
      </c>
      <c r="AA3" s="68" t="s">
        <v>42</v>
      </c>
      <c r="AB3" s="68" t="s">
        <v>104</v>
      </c>
      <c r="AC3" s="68" t="s">
        <v>43</v>
      </c>
      <c r="AD3" s="68" t="s">
        <v>44</v>
      </c>
      <c r="AE3" s="68" t="s">
        <v>45</v>
      </c>
      <c r="AF3" s="68" t="s">
        <v>46</v>
      </c>
      <c r="AG3" s="68"/>
      <c r="AH3" s="68"/>
    </row>
    <row r="4" spans="1:34" ht="18" customHeight="1" thickBot="1" x14ac:dyDescent="0.25">
      <c r="A4" s="69" t="s">
        <v>971</v>
      </c>
      <c r="B4" s="69"/>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row>
    <row r="5" spans="1:34" ht="18" customHeight="1" thickBot="1" x14ac:dyDescent="0.25">
      <c r="A5" s="71" t="s">
        <v>972</v>
      </c>
      <c r="B5" s="71"/>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row>
    <row r="6" spans="1:34" ht="35" customHeight="1" thickBot="1" x14ac:dyDescent="0.25">
      <c r="A6" s="72" t="s">
        <v>973</v>
      </c>
      <c r="B6" s="72"/>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row>
    <row r="7" spans="1:34" ht="18" customHeight="1" thickBot="1" x14ac:dyDescent="0.25">
      <c r="A7" s="73" t="s">
        <v>974</v>
      </c>
      <c r="B7" s="73"/>
      <c r="C7" s="74"/>
      <c r="D7" s="74">
        <v>17539.009999999998</v>
      </c>
      <c r="E7" s="74">
        <v>36099.461000000003</v>
      </c>
      <c r="F7" s="74">
        <v>57529.135000000002</v>
      </c>
      <c r="G7" s="74">
        <v>80320.433999999994</v>
      </c>
      <c r="H7" s="74">
        <v>22509.055</v>
      </c>
      <c r="I7" s="74">
        <v>42491.303</v>
      </c>
      <c r="J7" s="74">
        <v>64481.826000000001</v>
      </c>
      <c r="K7" s="74">
        <v>85793.544999999998</v>
      </c>
      <c r="L7" s="74">
        <v>24541.136999999999</v>
      </c>
      <c r="M7" s="74">
        <v>40829.777000000002</v>
      </c>
      <c r="N7" s="74">
        <v>54857.682000000001</v>
      </c>
      <c r="O7" s="74">
        <v>68715.87</v>
      </c>
      <c r="P7" s="74">
        <v>16844.964</v>
      </c>
      <c r="Q7" s="74">
        <v>34394.841</v>
      </c>
      <c r="R7" s="74">
        <v>55252.137999999999</v>
      </c>
      <c r="S7" s="74">
        <v>77190.959000000003</v>
      </c>
      <c r="T7" s="74">
        <v>25144.786</v>
      </c>
      <c r="U7" s="74">
        <v>55288.245999999999</v>
      </c>
      <c r="V7" s="74">
        <v>86425.256999999998</v>
      </c>
      <c r="W7" s="74">
        <v>118488.13400000001</v>
      </c>
      <c r="X7" s="74">
        <v>35494.332000000002</v>
      </c>
      <c r="Y7" s="74">
        <v>66428.816000000006</v>
      </c>
      <c r="Z7" s="74">
        <v>95835.43</v>
      </c>
      <c r="AA7" s="74">
        <v>125717.48299999999</v>
      </c>
      <c r="AB7" s="74">
        <v>33177.4</v>
      </c>
      <c r="AC7" s="74">
        <v>65300.631999999998</v>
      </c>
      <c r="AD7" s="74">
        <v>98439.869000000006</v>
      </c>
      <c r="AE7" s="74">
        <v>134590.64799999999</v>
      </c>
      <c r="AF7" s="74">
        <v>32496.612000000001</v>
      </c>
      <c r="AG7" s="74"/>
      <c r="AH7" s="74"/>
    </row>
    <row r="8" spans="1:34" ht="69" hidden="1" customHeight="1" thickBot="1" x14ac:dyDescent="0.25">
      <c r="A8" s="73" t="s">
        <v>975</v>
      </c>
      <c r="B8" s="73"/>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ht="18" hidden="1" customHeight="1" thickBot="1" x14ac:dyDescent="0.25">
      <c r="A9" s="73" t="s">
        <v>976</v>
      </c>
      <c r="B9" s="73"/>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35" hidden="1" customHeight="1" thickBot="1" x14ac:dyDescent="0.25">
      <c r="A10" s="73" t="s">
        <v>977</v>
      </c>
      <c r="B10" s="73"/>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row>
    <row r="11" spans="1:34" ht="69" hidden="1" customHeight="1" thickBot="1" x14ac:dyDescent="0.25">
      <c r="A11" s="73" t="s">
        <v>978</v>
      </c>
      <c r="B11" s="73"/>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row>
    <row r="12" spans="1:34" ht="35" hidden="1" customHeight="1" thickBot="1" x14ac:dyDescent="0.25">
      <c r="A12" s="73" t="s">
        <v>979</v>
      </c>
      <c r="B12" s="73"/>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row>
    <row r="13" spans="1:34" ht="35" hidden="1" customHeight="1" thickBot="1" x14ac:dyDescent="0.25">
      <c r="A13" s="73" t="s">
        <v>980</v>
      </c>
      <c r="B13" s="73"/>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row>
    <row r="14" spans="1:34" ht="35" customHeight="1" thickBot="1" x14ac:dyDescent="0.25">
      <c r="A14" s="72" t="s">
        <v>981</v>
      </c>
      <c r="B14" s="72"/>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row>
    <row r="15" spans="1:34" ht="35" customHeight="1" thickBot="1" x14ac:dyDescent="0.25">
      <c r="A15" s="73" t="s">
        <v>982</v>
      </c>
      <c r="B15" s="73"/>
      <c r="C15" s="75"/>
      <c r="D15" s="75">
        <v>14799.007</v>
      </c>
      <c r="E15" s="75">
        <v>27073.546999999999</v>
      </c>
      <c r="F15" s="75">
        <v>35559.881000000001</v>
      </c>
      <c r="G15" s="75">
        <v>49126.114000000001</v>
      </c>
      <c r="H15" s="75">
        <v>16395.195</v>
      </c>
      <c r="I15" s="75">
        <v>31445.394</v>
      </c>
      <c r="J15" s="75">
        <v>43465.508999999998</v>
      </c>
      <c r="K15" s="75">
        <v>60002.544999999998</v>
      </c>
      <c r="L15" s="75">
        <v>15987.092000000001</v>
      </c>
      <c r="M15" s="75">
        <v>26117.473999999998</v>
      </c>
      <c r="N15" s="75">
        <v>32945.667000000001</v>
      </c>
      <c r="O15" s="75">
        <v>39740.582999999999</v>
      </c>
      <c r="P15" s="75">
        <v>8914.0229999999992</v>
      </c>
      <c r="Q15" s="75">
        <v>18529.746999999999</v>
      </c>
      <c r="R15" s="75">
        <v>30380.724999999999</v>
      </c>
      <c r="S15" s="75">
        <v>43653.095000000001</v>
      </c>
      <c r="T15" s="75">
        <v>14919.458000000001</v>
      </c>
      <c r="U15" s="75">
        <v>31270.638999999999</v>
      </c>
      <c r="V15" s="75">
        <v>50436.15</v>
      </c>
      <c r="W15" s="75">
        <v>70639.129000000001</v>
      </c>
      <c r="X15" s="75">
        <v>17156.739000000001</v>
      </c>
      <c r="Y15" s="75">
        <v>35894.487999999998</v>
      </c>
      <c r="Z15" s="75">
        <v>54323.336000000003</v>
      </c>
      <c r="AA15" s="75">
        <v>79769.361000000004</v>
      </c>
      <c r="AB15" s="75">
        <v>20955.002</v>
      </c>
      <c r="AC15" s="75">
        <v>35933.065999999999</v>
      </c>
      <c r="AD15" s="75">
        <v>62110.99</v>
      </c>
      <c r="AE15" s="75">
        <v>83212.97</v>
      </c>
      <c r="AF15" s="75">
        <v>19925.690999999999</v>
      </c>
      <c r="AG15" s="75"/>
      <c r="AH15" s="75"/>
    </row>
    <row r="16" spans="1:34" ht="18" customHeight="1" thickBot="1" x14ac:dyDescent="0.25">
      <c r="A16" s="73" t="s">
        <v>983</v>
      </c>
      <c r="B16" s="73"/>
      <c r="C16" s="75"/>
      <c r="D16" s="75">
        <v>1881.904</v>
      </c>
      <c r="E16" s="75">
        <v>3852.6320000000001</v>
      </c>
      <c r="F16" s="75">
        <v>5449.7569999999996</v>
      </c>
      <c r="G16" s="75">
        <v>7747.0479999999998</v>
      </c>
      <c r="H16" s="75">
        <v>2099.1410000000001</v>
      </c>
      <c r="I16" s="75">
        <v>4284.0420000000004</v>
      </c>
      <c r="J16" s="75">
        <v>6186.0940000000001</v>
      </c>
      <c r="K16" s="75">
        <v>8770.4419999999991</v>
      </c>
      <c r="L16" s="75">
        <v>2023.4905508050001</v>
      </c>
      <c r="M16" s="75">
        <v>4121.7420000000002</v>
      </c>
      <c r="N16" s="75">
        <v>5958.9650000000001</v>
      </c>
      <c r="O16" s="75">
        <v>7721.1850000000004</v>
      </c>
      <c r="P16" s="75">
        <v>1849.4770000000001</v>
      </c>
      <c r="Q16" s="75">
        <v>4110.0039999999999</v>
      </c>
      <c r="R16" s="75">
        <v>5955.2960000000003</v>
      </c>
      <c r="S16" s="75">
        <v>8374.9940000000006</v>
      </c>
      <c r="T16" s="75">
        <v>1979.981</v>
      </c>
      <c r="U16" s="75">
        <v>4303.5469999999996</v>
      </c>
      <c r="V16" s="75">
        <v>6446.0879999999997</v>
      </c>
      <c r="W16" s="75">
        <v>9307.3510000000006</v>
      </c>
      <c r="X16" s="75">
        <v>2805.27</v>
      </c>
      <c r="Y16" s="75">
        <v>5279.8490000000002</v>
      </c>
      <c r="Z16" s="75">
        <v>7520.4539999999997</v>
      </c>
      <c r="AA16" s="75">
        <v>10880.592000000001</v>
      </c>
      <c r="AB16" s="75">
        <v>3311.6489999999999</v>
      </c>
      <c r="AC16" s="75">
        <v>6042.2610000000004</v>
      </c>
      <c r="AD16" s="75">
        <v>8622.8860000000004</v>
      </c>
      <c r="AE16" s="75">
        <v>12231.507</v>
      </c>
      <c r="AF16" s="75">
        <v>3195.4180000000001</v>
      </c>
      <c r="AG16" s="75"/>
      <c r="AH16" s="75"/>
    </row>
    <row r="17" spans="1:34" ht="35" hidden="1" customHeight="1" thickBot="1" x14ac:dyDescent="0.25">
      <c r="A17" s="73" t="s">
        <v>984</v>
      </c>
      <c r="B17" s="73"/>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row>
    <row r="18" spans="1:34" ht="35" hidden="1" customHeight="1" thickBot="1" x14ac:dyDescent="0.25">
      <c r="A18" s="73" t="s">
        <v>985</v>
      </c>
      <c r="B18" s="73"/>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row>
    <row r="19" spans="1:34" ht="18" hidden="1" customHeight="1" thickBot="1" x14ac:dyDescent="0.25">
      <c r="A19" s="73" t="s">
        <v>986</v>
      </c>
      <c r="B19" s="73"/>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row>
    <row r="20" spans="1:34" ht="18" hidden="1" customHeight="1" thickBot="1" x14ac:dyDescent="0.25">
      <c r="A20" s="73" t="s">
        <v>987</v>
      </c>
      <c r="B20" s="73"/>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row>
    <row r="21" spans="1:34" ht="35" hidden="1" customHeight="1" thickBot="1" x14ac:dyDescent="0.25">
      <c r="A21" s="73" t="s">
        <v>988</v>
      </c>
      <c r="B21" s="73"/>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row>
    <row r="22" spans="1:34" ht="69" hidden="1" customHeight="1" thickBot="1" x14ac:dyDescent="0.25">
      <c r="A22" s="73" t="s">
        <v>989</v>
      </c>
      <c r="B22" s="73"/>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row>
    <row r="23" spans="1:34" ht="35" customHeight="1" thickBot="1" x14ac:dyDescent="0.25">
      <c r="A23" s="72" t="s">
        <v>990</v>
      </c>
      <c r="B23" s="72"/>
      <c r="C23" s="76"/>
      <c r="D23" s="76">
        <v>858.09900000000005</v>
      </c>
      <c r="E23" s="76">
        <v>5173.2820000000002</v>
      </c>
      <c r="F23" s="76">
        <v>16519.496999999999</v>
      </c>
      <c r="G23" s="76">
        <v>23447.272000000001</v>
      </c>
      <c r="H23" s="76">
        <v>4014.7190000000001</v>
      </c>
      <c r="I23" s="76">
        <v>6761.8670000000002</v>
      </c>
      <c r="J23" s="76">
        <v>14830.223</v>
      </c>
      <c r="K23" s="76">
        <v>17020.558000000001</v>
      </c>
      <c r="L23" s="76">
        <v>6530.5540000000001</v>
      </c>
      <c r="M23" s="76">
        <v>10590.561</v>
      </c>
      <c r="N23" s="76">
        <v>15953.05</v>
      </c>
      <c r="O23" s="76">
        <v>21254.101999999999</v>
      </c>
      <c r="P23" s="76">
        <v>6081.4639999999999</v>
      </c>
      <c r="Q23" s="76">
        <v>11755.09</v>
      </c>
      <c r="R23" s="76">
        <v>18916.116999999998</v>
      </c>
      <c r="S23" s="76">
        <v>25162.87</v>
      </c>
      <c r="T23" s="76">
        <v>8245.3469999999998</v>
      </c>
      <c r="U23" s="76">
        <v>19714.060000000001</v>
      </c>
      <c r="V23" s="76">
        <v>29543.019</v>
      </c>
      <c r="W23" s="76">
        <v>38541.654000000002</v>
      </c>
      <c r="X23" s="76">
        <v>15532.323</v>
      </c>
      <c r="Y23" s="76">
        <v>25254.478999999999</v>
      </c>
      <c r="Z23" s="76">
        <v>33991.64</v>
      </c>
      <c r="AA23" s="76">
        <v>35067.53</v>
      </c>
      <c r="AB23" s="76">
        <v>8910.7489999999998</v>
      </c>
      <c r="AC23" s="76">
        <v>23325.305</v>
      </c>
      <c r="AD23" s="76">
        <v>27705.992999999999</v>
      </c>
      <c r="AE23" s="76">
        <v>39146.171000000002</v>
      </c>
      <c r="AF23" s="76">
        <v>9375.5030000000006</v>
      </c>
      <c r="AG23" s="76"/>
      <c r="AH23" s="76"/>
    </row>
    <row r="24" spans="1:34" ht="35" customHeight="1" thickBot="1" x14ac:dyDescent="0.25">
      <c r="A24" s="77" t="s">
        <v>991</v>
      </c>
      <c r="B24" s="77"/>
      <c r="C24" s="74"/>
      <c r="D24" s="74"/>
      <c r="E24" s="74"/>
      <c r="F24" s="74"/>
      <c r="G24" s="74"/>
      <c r="H24" s="74"/>
      <c r="I24" s="74"/>
      <c r="J24" s="74"/>
      <c r="K24" s="74"/>
      <c r="L24" s="74"/>
      <c r="M24" s="74"/>
      <c r="N24" s="74"/>
      <c r="O24" s="74"/>
      <c r="P24" s="74"/>
      <c r="Q24" s="74"/>
      <c r="R24" s="74"/>
      <c r="S24" s="74"/>
      <c r="T24" s="74"/>
      <c r="U24" s="74"/>
      <c r="V24" s="74"/>
      <c r="W24" s="74"/>
      <c r="X24" s="74"/>
      <c r="Y24" s="74"/>
      <c r="Z24" s="74"/>
      <c r="AA24" s="74">
        <v>951.59900000000005</v>
      </c>
      <c r="AB24" s="74"/>
      <c r="AC24" s="74"/>
      <c r="AD24" s="74"/>
      <c r="AE24" s="74">
        <v>978.41600000000005</v>
      </c>
      <c r="AF24" s="74"/>
      <c r="AG24" s="74"/>
      <c r="AH24" s="74"/>
    </row>
    <row r="25" spans="1:34" ht="35" customHeight="1" thickBot="1" x14ac:dyDescent="0.25">
      <c r="A25" s="77" t="s">
        <v>992</v>
      </c>
      <c r="B25" s="77"/>
      <c r="C25" s="75"/>
      <c r="D25" s="75"/>
      <c r="E25" s="75"/>
      <c r="F25" s="75"/>
      <c r="G25" s="75"/>
      <c r="H25" s="75"/>
      <c r="I25" s="75"/>
      <c r="J25" s="75"/>
      <c r="K25" s="75"/>
      <c r="L25" s="75"/>
      <c r="M25" s="75"/>
      <c r="N25" s="75"/>
      <c r="O25" s="75"/>
      <c r="P25" s="75"/>
      <c r="Q25" s="75"/>
      <c r="R25" s="75"/>
      <c r="S25" s="75"/>
      <c r="T25" s="75"/>
      <c r="U25" s="75"/>
      <c r="V25" s="75"/>
      <c r="W25" s="75"/>
      <c r="X25" s="75"/>
      <c r="Y25" s="75"/>
      <c r="Z25" s="75"/>
      <c r="AA25" s="75">
        <v>2098.038</v>
      </c>
      <c r="AB25" s="75"/>
      <c r="AC25" s="75"/>
      <c r="AD25" s="75"/>
      <c r="AE25" s="75">
        <v>2757.5120000000002</v>
      </c>
      <c r="AF25" s="75"/>
      <c r="AG25" s="75"/>
      <c r="AH25" s="75"/>
    </row>
    <row r="26" spans="1:34" ht="86" hidden="1" customHeight="1" thickBot="1" x14ac:dyDescent="0.25">
      <c r="A26" s="77" t="s">
        <v>993</v>
      </c>
      <c r="B26" s="77"/>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4" ht="35" hidden="1" customHeight="1" thickBot="1" x14ac:dyDescent="0.25">
      <c r="A27" s="77" t="s">
        <v>994</v>
      </c>
      <c r="B27" s="77"/>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row>
    <row r="28" spans="1:34" ht="18" hidden="1" customHeight="1" thickBot="1" x14ac:dyDescent="0.25">
      <c r="A28" s="77" t="s">
        <v>995</v>
      </c>
      <c r="B28" s="77"/>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row>
    <row r="29" spans="1:34" ht="35" hidden="1" customHeight="1" thickBot="1" x14ac:dyDescent="0.25">
      <c r="A29" s="77" t="s">
        <v>996</v>
      </c>
      <c r="B29" s="77"/>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row>
    <row r="30" spans="1:34" ht="35" hidden="1" customHeight="1" thickBot="1" x14ac:dyDescent="0.25">
      <c r="A30" s="77" t="s">
        <v>997</v>
      </c>
      <c r="B30" s="77"/>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row>
    <row r="31" spans="1:34" ht="35" customHeight="1" thickBot="1" x14ac:dyDescent="0.25">
      <c r="A31" s="77" t="s">
        <v>998</v>
      </c>
      <c r="B31" s="77"/>
      <c r="C31" s="74"/>
      <c r="D31" s="74">
        <v>210.37799999999999</v>
      </c>
      <c r="E31" s="74">
        <v>389.25400000000002</v>
      </c>
      <c r="F31" s="74">
        <v>589.18499999999995</v>
      </c>
      <c r="G31" s="74">
        <v>803.21</v>
      </c>
      <c r="H31" s="74">
        <v>121.476</v>
      </c>
      <c r="I31" s="74">
        <v>240.994</v>
      </c>
      <c r="J31" s="74">
        <v>394.75299999999999</v>
      </c>
      <c r="K31" s="74">
        <v>576.56100000000004</v>
      </c>
      <c r="L31" s="74">
        <v>127.29</v>
      </c>
      <c r="M31" s="74">
        <v>314.70100000000002</v>
      </c>
      <c r="N31" s="74">
        <v>470.03</v>
      </c>
      <c r="O31" s="74">
        <v>706.13099999999997</v>
      </c>
      <c r="P31" s="74">
        <v>260.96899999999999</v>
      </c>
      <c r="Q31" s="74">
        <v>453.315</v>
      </c>
      <c r="R31" s="74">
        <v>571.447</v>
      </c>
      <c r="S31" s="74">
        <v>747.47299999999996</v>
      </c>
      <c r="T31" s="74">
        <v>157.215</v>
      </c>
      <c r="U31" s="74">
        <v>339.97500000000002</v>
      </c>
      <c r="V31" s="74">
        <v>547.53399999999999</v>
      </c>
      <c r="W31" s="74">
        <v>822.428</v>
      </c>
      <c r="X31" s="74">
        <v>263.56799999999998</v>
      </c>
      <c r="Y31" s="74">
        <v>492.41300000000001</v>
      </c>
      <c r="Z31" s="74">
        <v>721.71600000000001</v>
      </c>
      <c r="AA31" s="74"/>
      <c r="AB31" s="74">
        <v>202.63</v>
      </c>
      <c r="AC31" s="74">
        <v>445.101</v>
      </c>
      <c r="AD31" s="74">
        <v>713.93600000000004</v>
      </c>
      <c r="AE31" s="74"/>
      <c r="AF31" s="74">
        <v>260.35300000000001</v>
      </c>
      <c r="AG31" s="74"/>
      <c r="AH31" s="74"/>
    </row>
    <row r="32" spans="1:34" ht="35" customHeight="1" thickBot="1" x14ac:dyDescent="0.25">
      <c r="A32" s="77" t="s">
        <v>999</v>
      </c>
      <c r="B32" s="77"/>
      <c r="C32" s="75"/>
      <c r="D32" s="75">
        <v>233.18299999999999</v>
      </c>
      <c r="E32" s="75">
        <v>474.58199999999999</v>
      </c>
      <c r="F32" s="75">
        <v>795.24099999999999</v>
      </c>
      <c r="G32" s="75">
        <v>1282.7239999999999</v>
      </c>
      <c r="H32" s="75">
        <v>629.16200000000003</v>
      </c>
      <c r="I32" s="75">
        <v>1118.577</v>
      </c>
      <c r="J32" s="75">
        <v>1587.259</v>
      </c>
      <c r="K32" s="75">
        <v>2019.4570000000001</v>
      </c>
      <c r="L32" s="75">
        <v>257.52499999999998</v>
      </c>
      <c r="M32" s="75">
        <v>636.83399999999995</v>
      </c>
      <c r="N32" s="75">
        <v>852.36199999999997</v>
      </c>
      <c r="O32" s="75">
        <v>1342.0619999999999</v>
      </c>
      <c r="P32" s="75">
        <v>159.708</v>
      </c>
      <c r="Q32" s="75">
        <v>339.81200000000001</v>
      </c>
      <c r="R32" s="75">
        <v>549.74099999999999</v>
      </c>
      <c r="S32" s="75">
        <v>752.84699999999998</v>
      </c>
      <c r="T32" s="75">
        <v>154.19399999999999</v>
      </c>
      <c r="U32" s="75">
        <v>336.29899999999998</v>
      </c>
      <c r="V32" s="75">
        <v>490.61200000000002</v>
      </c>
      <c r="W32" s="75">
        <v>723.61099999999999</v>
      </c>
      <c r="X32" s="75">
        <v>493.673</v>
      </c>
      <c r="Y32" s="75">
        <v>973.81799999999998</v>
      </c>
      <c r="Z32" s="75">
        <v>1430.4390000000001</v>
      </c>
      <c r="AA32" s="75"/>
      <c r="AB32" s="75">
        <v>695.702</v>
      </c>
      <c r="AC32" s="75">
        <v>1483.654</v>
      </c>
      <c r="AD32" s="75">
        <v>2062.4670000000001</v>
      </c>
      <c r="AE32" s="75"/>
      <c r="AF32" s="75">
        <v>708.82</v>
      </c>
      <c r="AG32" s="75"/>
      <c r="AH32" s="75"/>
    </row>
    <row r="33" spans="1:34" ht="52" customHeight="1" thickBot="1" x14ac:dyDescent="0.25">
      <c r="A33" s="77" t="s">
        <v>1000</v>
      </c>
      <c r="B33" s="77"/>
      <c r="C33" s="74"/>
      <c r="D33" s="74">
        <v>-523.08100000000002</v>
      </c>
      <c r="E33" s="74">
        <v>-1705.1690000000001</v>
      </c>
      <c r="F33" s="74">
        <v>-2252.431</v>
      </c>
      <c r="G33" s="74">
        <v>-3758.0050000000001</v>
      </c>
      <c r="H33" s="74">
        <v>-1138.5450000000001</v>
      </c>
      <c r="I33" s="74">
        <v>-3906.0160000000001</v>
      </c>
      <c r="J33" s="74">
        <v>-4738.1930000000002</v>
      </c>
      <c r="K33" s="74">
        <v>-6141.6769999999997</v>
      </c>
      <c r="L33" s="74">
        <v>-499.76100000000002</v>
      </c>
      <c r="M33" s="74">
        <v>-1494.854</v>
      </c>
      <c r="N33" s="74">
        <v>-1420.384</v>
      </c>
      <c r="O33" s="74">
        <v>-2061.0830000000001</v>
      </c>
      <c r="P33" s="74">
        <v>-100.64700000000001</v>
      </c>
      <c r="Q33" s="74">
        <v>-482.46100000000001</v>
      </c>
      <c r="R33" s="74">
        <v>-1178.213</v>
      </c>
      <c r="S33" s="74">
        <v>-1872.6420000000001</v>
      </c>
      <c r="T33" s="74">
        <v>-1186.809</v>
      </c>
      <c r="U33" s="74">
        <v>-2894.9760000000001</v>
      </c>
      <c r="V33" s="74">
        <v>-4362.107</v>
      </c>
      <c r="W33" s="74">
        <v>-5748.8860000000004</v>
      </c>
      <c r="X33" s="74">
        <v>-1287.279</v>
      </c>
      <c r="Y33" s="74">
        <v>-4601.6679999999997</v>
      </c>
      <c r="Z33" s="74">
        <v>-6129.2579999999998</v>
      </c>
      <c r="AA33" s="74">
        <v>1312.1969999999999</v>
      </c>
      <c r="AB33" s="74">
        <v>-813.74599999999998</v>
      </c>
      <c r="AC33" s="74">
        <v>-3222.893</v>
      </c>
      <c r="AD33" s="74">
        <v>-4839.4849999999997</v>
      </c>
      <c r="AE33" s="74">
        <v>1468.693</v>
      </c>
      <c r="AF33" s="74">
        <v>-1429.19</v>
      </c>
      <c r="AG33" s="74"/>
      <c r="AH33" s="74"/>
    </row>
    <row r="34" spans="1:34" ht="18" hidden="1" customHeight="1" thickBot="1" x14ac:dyDescent="0.25">
      <c r="A34" s="77" t="s">
        <v>1001</v>
      </c>
      <c r="B34" s="77"/>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row>
    <row r="35" spans="1:34" ht="35" hidden="1" customHeight="1" thickBot="1" x14ac:dyDescent="0.25">
      <c r="A35" s="77" t="s">
        <v>1002</v>
      </c>
      <c r="B35" s="77"/>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row>
    <row r="36" spans="1:34" ht="35" customHeight="1" thickBot="1" x14ac:dyDescent="0.25">
      <c r="A36" s="77" t="s">
        <v>1003</v>
      </c>
      <c r="B36" s="77"/>
      <c r="C36" s="75"/>
      <c r="D36" s="75"/>
      <c r="E36" s="75"/>
      <c r="F36" s="75"/>
      <c r="G36" s="75"/>
      <c r="H36" s="75"/>
      <c r="I36" s="75"/>
      <c r="J36" s="75"/>
      <c r="K36" s="75"/>
      <c r="L36" s="75"/>
      <c r="M36" s="75"/>
      <c r="N36" s="75"/>
      <c r="O36" s="75"/>
      <c r="P36" s="75"/>
      <c r="Q36" s="75"/>
      <c r="R36" s="75"/>
      <c r="S36" s="75"/>
      <c r="T36" s="75"/>
      <c r="U36" s="75"/>
      <c r="V36" s="75"/>
      <c r="W36" s="75"/>
      <c r="X36" s="75"/>
      <c r="Y36" s="75"/>
      <c r="Z36" s="75"/>
      <c r="AA36" s="75">
        <v>8886.44</v>
      </c>
      <c r="AB36" s="75"/>
      <c r="AC36" s="75"/>
      <c r="AD36" s="75"/>
      <c r="AE36" s="75">
        <v>8790.9040000000005</v>
      </c>
      <c r="AF36" s="75"/>
      <c r="AG36" s="75"/>
      <c r="AH36" s="75"/>
    </row>
    <row r="37" spans="1:34" ht="35" hidden="1" customHeight="1" thickBot="1" x14ac:dyDescent="0.25">
      <c r="A37" s="77" t="s">
        <v>1004</v>
      </c>
      <c r="B37" s="77"/>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row>
    <row r="38" spans="1:34" ht="69" customHeight="1" thickBot="1" x14ac:dyDescent="0.25">
      <c r="A38" s="77" t="s">
        <v>1005</v>
      </c>
      <c r="B38" s="77"/>
      <c r="C38" s="74"/>
      <c r="D38" s="74"/>
      <c r="E38" s="74"/>
      <c r="F38" s="74"/>
      <c r="G38" s="74"/>
      <c r="H38" s="74"/>
      <c r="I38" s="74"/>
      <c r="J38" s="74"/>
      <c r="K38" s="74"/>
      <c r="L38" s="74"/>
      <c r="M38" s="74"/>
      <c r="N38" s="74"/>
      <c r="O38" s="74"/>
      <c r="P38" s="74"/>
      <c r="Q38" s="74"/>
      <c r="R38" s="74"/>
      <c r="S38" s="74"/>
      <c r="T38" s="74"/>
      <c r="U38" s="74"/>
      <c r="V38" s="74"/>
      <c r="W38" s="74">
        <v>32891.584999999999</v>
      </c>
      <c r="X38" s="74">
        <v>14014.939</v>
      </c>
      <c r="Y38" s="74">
        <v>20171.405999999999</v>
      </c>
      <c r="Z38" s="74">
        <v>27153.659</v>
      </c>
      <c r="AA38" s="74">
        <v>26346.848000000002</v>
      </c>
      <c r="AB38" s="74">
        <v>7603.9309999999996</v>
      </c>
      <c r="AC38" s="74">
        <v>19063.859</v>
      </c>
      <c r="AD38" s="74">
        <v>21517.976999999999</v>
      </c>
      <c r="AE38" s="74">
        <v>30044.864000000001</v>
      </c>
      <c r="AF38" s="74">
        <v>7497.8459999999995</v>
      </c>
      <c r="AG38" s="74"/>
      <c r="AH38" s="74"/>
    </row>
    <row r="39" spans="1:34" ht="35" customHeight="1" thickBot="1" x14ac:dyDescent="0.25">
      <c r="A39" s="72" t="s">
        <v>1006</v>
      </c>
      <c r="B39" s="72"/>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row>
    <row r="40" spans="1:34" ht="18" hidden="1" customHeight="1" thickBot="1" x14ac:dyDescent="0.25">
      <c r="A40" s="73" t="s">
        <v>1007</v>
      </c>
      <c r="B40" s="73"/>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18" hidden="1" customHeight="1" thickBot="1" x14ac:dyDescent="0.25">
      <c r="A41" s="73" t="s">
        <v>1008</v>
      </c>
      <c r="B41" s="73"/>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5" hidden="1" customHeight="1" thickBot="1" x14ac:dyDescent="0.25">
      <c r="A42" s="73" t="s">
        <v>1009</v>
      </c>
      <c r="B42" s="73"/>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18" customHeight="1" thickBot="1" x14ac:dyDescent="0.25">
      <c r="A43" s="72" t="s">
        <v>1010</v>
      </c>
      <c r="B43" s="72"/>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row>
    <row r="44" spans="1:34" ht="52" hidden="1" customHeight="1" thickBot="1" x14ac:dyDescent="0.25">
      <c r="A44" s="73" t="s">
        <v>1011</v>
      </c>
      <c r="B44" s="73"/>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row>
    <row r="45" spans="1:34" ht="35" hidden="1" customHeight="1" thickBot="1" x14ac:dyDescent="0.25">
      <c r="A45" s="73" t="s">
        <v>1012</v>
      </c>
      <c r="B45" s="73"/>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52" customHeight="1" thickBot="1" x14ac:dyDescent="0.25">
      <c r="A46" s="72" t="s">
        <v>1013</v>
      </c>
      <c r="B46" s="72"/>
      <c r="C46" s="76"/>
      <c r="D46" s="76">
        <v>312.21300000000002</v>
      </c>
      <c r="E46" s="76">
        <v>3382.7849999999999</v>
      </c>
      <c r="F46" s="76">
        <v>14061.01</v>
      </c>
      <c r="G46" s="76">
        <v>19209.753000000001</v>
      </c>
      <c r="H46" s="76">
        <v>2368.4879999999998</v>
      </c>
      <c r="I46" s="76">
        <v>1978.268</v>
      </c>
      <c r="J46" s="76">
        <v>8899.5239999999994</v>
      </c>
      <c r="K46" s="76">
        <v>9435.9850000000006</v>
      </c>
      <c r="L46" s="76">
        <v>5900.558</v>
      </c>
      <c r="M46" s="76">
        <v>8773.5740000000005</v>
      </c>
      <c r="N46" s="76">
        <v>14150.334000000001</v>
      </c>
      <c r="O46" s="76">
        <v>18557.088</v>
      </c>
      <c r="P46" s="76">
        <v>6082.0780000000004</v>
      </c>
      <c r="Q46" s="76">
        <v>11386.132</v>
      </c>
      <c r="R46" s="76">
        <v>17759.61</v>
      </c>
      <c r="S46" s="76">
        <v>23284.853999999999</v>
      </c>
      <c r="T46" s="76">
        <v>7061.5590000000002</v>
      </c>
      <c r="U46" s="76">
        <v>16822.759999999998</v>
      </c>
      <c r="V46" s="76">
        <v>25237.833999999999</v>
      </c>
      <c r="W46" s="76">
        <v>32891.584999999999</v>
      </c>
      <c r="X46" s="76">
        <v>14014.939</v>
      </c>
      <c r="Y46" s="76">
        <v>20171.405999999999</v>
      </c>
      <c r="Z46" s="76">
        <v>27153.659</v>
      </c>
      <c r="AA46" s="76">
        <v>26346.848000000002</v>
      </c>
      <c r="AB46" s="76">
        <v>7603.9309999999996</v>
      </c>
      <c r="AC46" s="76">
        <v>19063.859</v>
      </c>
      <c r="AD46" s="76">
        <v>21517.976999999999</v>
      </c>
      <c r="AE46" s="76">
        <v>30044.864000000001</v>
      </c>
      <c r="AF46" s="76">
        <v>7497.8459999999995</v>
      </c>
      <c r="AG46" s="76"/>
      <c r="AH46" s="76"/>
    </row>
    <row r="47" spans="1:34" ht="18" customHeight="1" thickBot="1" x14ac:dyDescent="0.25">
      <c r="A47" s="71" t="s">
        <v>1014</v>
      </c>
      <c r="B47" s="71"/>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row>
    <row r="48" spans="1:34" ht="35" hidden="1" customHeight="1" thickBot="1" x14ac:dyDescent="0.25">
      <c r="A48" s="77" t="s">
        <v>1015</v>
      </c>
      <c r="B48" s="77"/>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row>
    <row r="49" spans="1:34" ht="35" hidden="1" customHeight="1" thickBot="1" x14ac:dyDescent="0.25">
      <c r="A49" s="77" t="s">
        <v>1016</v>
      </c>
      <c r="B49" s="77"/>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row>
    <row r="50" spans="1:34" ht="18" customHeight="1" thickBot="1" x14ac:dyDescent="0.25">
      <c r="A50" s="77" t="s">
        <v>1017</v>
      </c>
      <c r="B50" s="77"/>
      <c r="C50" s="75"/>
      <c r="D50" s="75"/>
      <c r="E50" s="75"/>
      <c r="F50" s="75">
        <v>218.30699999999999</v>
      </c>
      <c r="G50" s="75">
        <v>250.01400000000001</v>
      </c>
      <c r="H50" s="75"/>
      <c r="I50" s="75"/>
      <c r="J50" s="75">
        <v>890.69500000000005</v>
      </c>
      <c r="K50" s="75">
        <v>559.41700000000003</v>
      </c>
      <c r="L50" s="75">
        <v>85.965999999999994</v>
      </c>
      <c r="M50" s="75">
        <v>126.843</v>
      </c>
      <c r="N50" s="75">
        <v>131.626</v>
      </c>
      <c r="O50" s="75">
        <v>151.666</v>
      </c>
      <c r="P50" s="75">
        <v>34.808999999999997</v>
      </c>
      <c r="Q50" s="75">
        <v>70.92</v>
      </c>
      <c r="R50" s="75">
        <v>126.77</v>
      </c>
      <c r="S50" s="75">
        <v>50.341999999999999</v>
      </c>
      <c r="T50" s="75">
        <v>24.696000000000002</v>
      </c>
      <c r="U50" s="75">
        <v>40.037999999999997</v>
      </c>
      <c r="V50" s="75">
        <v>49.093000000000004</v>
      </c>
      <c r="W50" s="75">
        <v>1151.42</v>
      </c>
      <c r="X50" s="75">
        <v>37.265999999999998</v>
      </c>
      <c r="Y50" s="75">
        <v>66.174999999999997</v>
      </c>
      <c r="Z50" s="75">
        <v>77.421000000000006</v>
      </c>
      <c r="AA50" s="75">
        <v>84.869</v>
      </c>
      <c r="AB50" s="75">
        <v>18.492000000000001</v>
      </c>
      <c r="AC50" s="75">
        <v>26.161999999999999</v>
      </c>
      <c r="AD50" s="75">
        <v>52.405999999999999</v>
      </c>
      <c r="AE50" s="75">
        <v>63.575000000000003</v>
      </c>
      <c r="AF50" s="75">
        <v>6.734</v>
      </c>
      <c r="AG50" s="75"/>
      <c r="AH50" s="75"/>
    </row>
    <row r="51" spans="1:34" ht="52" hidden="1" customHeight="1" thickBot="1" x14ac:dyDescent="0.25">
      <c r="A51" s="77" t="s">
        <v>1018</v>
      </c>
      <c r="B51" s="77"/>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row>
    <row r="52" spans="1:34" ht="35" customHeight="1" thickBot="1" x14ac:dyDescent="0.25">
      <c r="A52" s="77" t="s">
        <v>1019</v>
      </c>
      <c r="B52" s="77"/>
      <c r="C52" s="75"/>
      <c r="D52" s="75">
        <v>120.949</v>
      </c>
      <c r="E52" s="75">
        <v>383.47699999999998</v>
      </c>
      <c r="F52" s="75">
        <v>514.452</v>
      </c>
      <c r="G52" s="75">
        <v>538.45299999999997</v>
      </c>
      <c r="H52" s="75">
        <v>113.89700000000001</v>
      </c>
      <c r="I52" s="75">
        <v>131.16200000000001</v>
      </c>
      <c r="J52" s="75">
        <v>205.72</v>
      </c>
      <c r="K52" s="75">
        <v>219.43</v>
      </c>
      <c r="L52" s="75">
        <v>63.558</v>
      </c>
      <c r="M52" s="75">
        <v>72.19</v>
      </c>
      <c r="N52" s="75">
        <v>89.581000000000003</v>
      </c>
      <c r="O52" s="75">
        <v>110.462</v>
      </c>
      <c r="P52" s="75">
        <v>98.754999999999995</v>
      </c>
      <c r="Q52" s="75">
        <v>103.306</v>
      </c>
      <c r="R52" s="75">
        <v>117.93</v>
      </c>
      <c r="S52" s="75">
        <v>78.5</v>
      </c>
      <c r="T52" s="75">
        <v>19.556000000000001</v>
      </c>
      <c r="U52" s="75">
        <v>73.667000000000002</v>
      </c>
      <c r="V52" s="75">
        <v>435.08100000000002</v>
      </c>
      <c r="W52" s="75">
        <v>686.47299999999996</v>
      </c>
      <c r="X52" s="75">
        <v>163.22399999999999</v>
      </c>
      <c r="Y52" s="75">
        <v>332.80200000000002</v>
      </c>
      <c r="Z52" s="75">
        <v>917.24300000000005</v>
      </c>
      <c r="AA52" s="75">
        <v>475.74200000000002</v>
      </c>
      <c r="AB52" s="75">
        <v>75.617000000000004</v>
      </c>
      <c r="AC52" s="75">
        <v>258.54000000000002</v>
      </c>
      <c r="AD52" s="75">
        <v>647.49800000000005</v>
      </c>
      <c r="AE52" s="75">
        <v>719.08399999999995</v>
      </c>
      <c r="AF52" s="75">
        <v>29.952000000000002</v>
      </c>
      <c r="AG52" s="75"/>
      <c r="AH52" s="75"/>
    </row>
    <row r="53" spans="1:34" ht="52" hidden="1" customHeight="1" thickBot="1" x14ac:dyDescent="0.25">
      <c r="A53" s="77" t="s">
        <v>1020</v>
      </c>
      <c r="B53" s="77"/>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row>
    <row r="54" spans="1:34" ht="52" hidden="1" customHeight="1" thickBot="1" x14ac:dyDescent="0.25">
      <c r="A54" s="77" t="s">
        <v>1021</v>
      </c>
      <c r="B54" s="77"/>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row>
    <row r="55" spans="1:34" ht="35" hidden="1" customHeight="1" thickBot="1" x14ac:dyDescent="0.25">
      <c r="A55" s="77" t="s">
        <v>1022</v>
      </c>
      <c r="B55" s="77"/>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4" ht="35" hidden="1" customHeight="1" thickBot="1" x14ac:dyDescent="0.25">
      <c r="A56" s="77" t="s">
        <v>1023</v>
      </c>
      <c r="B56" s="77"/>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75"/>
    </row>
    <row r="57" spans="1:34" ht="35" hidden="1" customHeight="1" thickBot="1" x14ac:dyDescent="0.25">
      <c r="A57" s="77" t="s">
        <v>1024</v>
      </c>
      <c r="B57" s="77"/>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row>
    <row r="58" spans="1:34" ht="35" hidden="1" customHeight="1" thickBot="1" x14ac:dyDescent="0.25">
      <c r="A58" s="77" t="s">
        <v>1025</v>
      </c>
      <c r="B58" s="77"/>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row>
    <row r="59" spans="1:34" ht="35" hidden="1" customHeight="1" thickBot="1" x14ac:dyDescent="0.25">
      <c r="A59" s="77" t="s">
        <v>1026</v>
      </c>
      <c r="B59" s="77"/>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row>
    <row r="60" spans="1:34" ht="35" hidden="1" customHeight="1" thickBot="1" x14ac:dyDescent="0.25">
      <c r="A60" s="77" t="s">
        <v>1027</v>
      </c>
      <c r="B60" s="77"/>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row>
    <row r="61" spans="1:34" ht="35" hidden="1" customHeight="1" thickBot="1" x14ac:dyDescent="0.25">
      <c r="A61" s="77" t="s">
        <v>1028</v>
      </c>
      <c r="B61" s="77"/>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row>
    <row r="62" spans="1:34" ht="35" customHeight="1" thickBot="1" x14ac:dyDescent="0.25">
      <c r="A62" s="77" t="s">
        <v>1029</v>
      </c>
      <c r="B62" s="77"/>
      <c r="C62" s="75"/>
      <c r="D62" s="75"/>
      <c r="E62" s="75"/>
      <c r="F62" s="75"/>
      <c r="G62" s="75"/>
      <c r="H62" s="75"/>
      <c r="I62" s="75"/>
      <c r="J62" s="75"/>
      <c r="K62" s="75"/>
      <c r="L62" s="75"/>
      <c r="M62" s="75"/>
      <c r="N62" s="75"/>
      <c r="O62" s="75">
        <v>2.93</v>
      </c>
      <c r="P62" s="75"/>
      <c r="Q62" s="75"/>
      <c r="R62" s="75"/>
      <c r="S62" s="75">
        <v>0</v>
      </c>
      <c r="T62" s="75"/>
      <c r="U62" s="75"/>
      <c r="V62" s="75"/>
      <c r="W62" s="75"/>
      <c r="X62" s="75"/>
      <c r="Y62" s="75"/>
      <c r="Z62" s="75"/>
      <c r="AA62" s="75"/>
      <c r="AB62" s="75"/>
      <c r="AC62" s="75"/>
      <c r="AD62" s="75"/>
      <c r="AE62" s="75"/>
      <c r="AF62" s="75"/>
      <c r="AG62" s="75"/>
      <c r="AH62" s="75"/>
    </row>
    <row r="63" spans="1:34" ht="35" customHeight="1" thickBot="1" x14ac:dyDescent="0.25">
      <c r="A63" s="77" t="s">
        <v>1030</v>
      </c>
      <c r="B63" s="77"/>
      <c r="C63" s="74"/>
      <c r="D63" s="74">
        <v>11.132</v>
      </c>
      <c r="E63" s="74">
        <v>72.602999999999994</v>
      </c>
      <c r="F63" s="74">
        <v>95.25</v>
      </c>
      <c r="G63" s="74">
        <v>97.653999999999996</v>
      </c>
      <c r="H63" s="74">
        <v>15.977</v>
      </c>
      <c r="I63" s="74">
        <v>42.408999999999999</v>
      </c>
      <c r="J63" s="74">
        <v>70.826999999999998</v>
      </c>
      <c r="K63" s="74">
        <v>226.36600000000001</v>
      </c>
      <c r="L63" s="74">
        <v>259.00700000000001</v>
      </c>
      <c r="M63" s="74">
        <v>290.827</v>
      </c>
      <c r="N63" s="74">
        <v>310.91899999999998</v>
      </c>
      <c r="O63" s="74">
        <v>344.84500000000003</v>
      </c>
      <c r="P63" s="74">
        <v>31.77</v>
      </c>
      <c r="Q63" s="74">
        <v>172.333</v>
      </c>
      <c r="R63" s="74">
        <v>237.11199999999999</v>
      </c>
      <c r="S63" s="74">
        <v>280.09300000000002</v>
      </c>
      <c r="T63" s="74">
        <v>67.491</v>
      </c>
      <c r="U63" s="74">
        <v>256.11799999999999</v>
      </c>
      <c r="V63" s="74">
        <v>283.31599999999997</v>
      </c>
      <c r="W63" s="74">
        <v>341.15100000000001</v>
      </c>
      <c r="X63" s="74">
        <v>18.681000000000001</v>
      </c>
      <c r="Y63" s="74">
        <v>43.731999999999999</v>
      </c>
      <c r="Z63" s="74">
        <v>92.614999999999995</v>
      </c>
      <c r="AA63" s="74">
        <v>142.98400000000001</v>
      </c>
      <c r="AB63" s="74">
        <v>41.215000000000003</v>
      </c>
      <c r="AC63" s="74">
        <v>94.518000000000001</v>
      </c>
      <c r="AD63" s="74">
        <v>280.80500000000001</v>
      </c>
      <c r="AE63" s="74">
        <v>419.827</v>
      </c>
      <c r="AF63" s="74">
        <v>326.839</v>
      </c>
      <c r="AG63" s="74"/>
      <c r="AH63" s="74"/>
    </row>
    <row r="64" spans="1:34" ht="35" customHeight="1" thickBot="1" x14ac:dyDescent="0.25">
      <c r="A64" s="77" t="s">
        <v>1031</v>
      </c>
      <c r="B64" s="77"/>
      <c r="C64" s="75"/>
      <c r="D64" s="75">
        <v>2472.3220000000001</v>
      </c>
      <c r="E64" s="75">
        <v>4289.7920000000004</v>
      </c>
      <c r="F64" s="75">
        <v>7252.0959999999995</v>
      </c>
      <c r="G64" s="75">
        <v>9789.973</v>
      </c>
      <c r="H64" s="75">
        <v>3120.2379999999998</v>
      </c>
      <c r="I64" s="75">
        <v>5086.55</v>
      </c>
      <c r="J64" s="75">
        <v>6604.5990000000002</v>
      </c>
      <c r="K64" s="75">
        <v>8663.42</v>
      </c>
      <c r="L64" s="75">
        <v>787.65099999999995</v>
      </c>
      <c r="M64" s="75">
        <v>1394.809</v>
      </c>
      <c r="N64" s="75">
        <v>1850.691</v>
      </c>
      <c r="O64" s="75">
        <v>2493.7060000000001</v>
      </c>
      <c r="P64" s="75">
        <v>328.69</v>
      </c>
      <c r="Q64" s="75">
        <v>995.46699999999998</v>
      </c>
      <c r="R64" s="75">
        <v>1690.829</v>
      </c>
      <c r="S64" s="75">
        <v>2653.8969999999999</v>
      </c>
      <c r="T64" s="75">
        <v>1338.0619999999999</v>
      </c>
      <c r="U64" s="75">
        <v>3010.57</v>
      </c>
      <c r="V64" s="75">
        <v>5021.8599999999997</v>
      </c>
      <c r="W64" s="75">
        <v>7767.5870000000004</v>
      </c>
      <c r="X64" s="75">
        <v>4637.8940000000002</v>
      </c>
      <c r="Y64" s="75">
        <v>9054.1669999999995</v>
      </c>
      <c r="Z64" s="75">
        <v>13766.31</v>
      </c>
      <c r="AA64" s="75">
        <v>18012.101999999999</v>
      </c>
      <c r="AB64" s="75">
        <v>3114.2280000000001</v>
      </c>
      <c r="AC64" s="75">
        <v>6204.5739999999996</v>
      </c>
      <c r="AD64" s="75">
        <v>9291.2870000000003</v>
      </c>
      <c r="AE64" s="75">
        <v>12212.201999999999</v>
      </c>
      <c r="AF64" s="75">
        <v>3263.91</v>
      </c>
      <c r="AG64" s="75"/>
      <c r="AH64" s="75"/>
    </row>
    <row r="65" spans="1:34" ht="35" hidden="1" customHeight="1" thickBot="1" x14ac:dyDescent="0.25">
      <c r="A65" s="77" t="s">
        <v>1032</v>
      </c>
      <c r="B65" s="77"/>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row>
    <row r="66" spans="1:34" ht="35" hidden="1" customHeight="1" thickBot="1" x14ac:dyDescent="0.25">
      <c r="A66" s="77" t="s">
        <v>1033</v>
      </c>
      <c r="B66" s="77"/>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row>
    <row r="67" spans="1:34" ht="35" hidden="1" customHeight="1" thickBot="1" x14ac:dyDescent="0.25">
      <c r="A67" s="77" t="s">
        <v>1034</v>
      </c>
      <c r="B67" s="77"/>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1:34" ht="35" hidden="1" customHeight="1" thickBot="1" x14ac:dyDescent="0.25">
      <c r="A68" s="77" t="s">
        <v>1035</v>
      </c>
      <c r="B68" s="77"/>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ht="35" customHeight="1" thickBot="1" x14ac:dyDescent="0.25">
      <c r="A69" s="77" t="s">
        <v>1036</v>
      </c>
      <c r="B69" s="77"/>
      <c r="C69" s="75"/>
      <c r="D69" s="75">
        <v>16.161000000000001</v>
      </c>
      <c r="E69" s="75">
        <v>40.603000000000002</v>
      </c>
      <c r="F69" s="75">
        <v>53.537999999999997</v>
      </c>
      <c r="G69" s="75">
        <v>115.994</v>
      </c>
      <c r="H69" s="75">
        <v>440.87099999999998</v>
      </c>
      <c r="I69" s="75">
        <v>183.935</v>
      </c>
      <c r="J69" s="75">
        <v>532.88</v>
      </c>
      <c r="K69" s="75">
        <v>359.70600000000002</v>
      </c>
      <c r="L69" s="75">
        <v>93.137</v>
      </c>
      <c r="M69" s="75">
        <v>70.545000000000002</v>
      </c>
      <c r="N69" s="75">
        <v>212.95099999999999</v>
      </c>
      <c r="O69" s="75">
        <v>327.01299999999998</v>
      </c>
      <c r="P69" s="75">
        <v>103.33</v>
      </c>
      <c r="Q69" s="75">
        <v>209.477</v>
      </c>
      <c r="R69" s="75">
        <v>301.03100000000001</v>
      </c>
      <c r="S69" s="75">
        <v>406.78800000000001</v>
      </c>
      <c r="T69" s="75">
        <v>93.99</v>
      </c>
      <c r="U69" s="75">
        <v>186.18</v>
      </c>
      <c r="V69" s="75">
        <v>294.15600000000001</v>
      </c>
      <c r="W69" s="75">
        <v>397.38900000000001</v>
      </c>
      <c r="X69" s="75">
        <v>116.101</v>
      </c>
      <c r="Y69" s="75">
        <v>203.49100000000001</v>
      </c>
      <c r="Z69" s="75">
        <v>274.81200000000001</v>
      </c>
      <c r="AA69" s="75">
        <v>331.18200000000002</v>
      </c>
      <c r="AB69" s="75">
        <v>75.718999999999994</v>
      </c>
      <c r="AC69" s="75">
        <v>166.84399999999999</v>
      </c>
      <c r="AD69" s="75">
        <v>274.815</v>
      </c>
      <c r="AE69" s="75">
        <v>313.15199999999999</v>
      </c>
      <c r="AF69" s="75">
        <v>74.933999999999997</v>
      </c>
      <c r="AG69" s="75"/>
      <c r="AH69" s="75"/>
    </row>
    <row r="70" spans="1:34" ht="35" hidden="1" customHeight="1" thickBot="1" x14ac:dyDescent="0.25">
      <c r="A70" s="77" t="s">
        <v>1037</v>
      </c>
      <c r="B70" s="77"/>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35" hidden="1" customHeight="1" thickBot="1" x14ac:dyDescent="0.25">
      <c r="A71" s="77" t="s">
        <v>1038</v>
      </c>
      <c r="B71" s="77"/>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row>
    <row r="72" spans="1:34" ht="35" hidden="1" customHeight="1" thickBot="1" x14ac:dyDescent="0.25">
      <c r="A72" s="77" t="s">
        <v>1039</v>
      </c>
      <c r="B72" s="77"/>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row>
    <row r="73" spans="1:34" ht="35" customHeight="1" thickBot="1" x14ac:dyDescent="0.25">
      <c r="A73" s="77" t="s">
        <v>1040</v>
      </c>
      <c r="B73" s="77"/>
      <c r="C73" s="75"/>
      <c r="D73" s="75"/>
      <c r="E73" s="75"/>
      <c r="F73" s="75"/>
      <c r="G73" s="75"/>
      <c r="H73" s="75"/>
      <c r="I73" s="75"/>
      <c r="J73" s="75"/>
      <c r="K73" s="75"/>
      <c r="L73" s="75"/>
      <c r="M73" s="75"/>
      <c r="N73" s="75"/>
      <c r="O73" s="75"/>
      <c r="P73" s="75"/>
      <c r="Q73" s="75"/>
      <c r="R73" s="75"/>
      <c r="S73" s="75"/>
      <c r="T73" s="75"/>
      <c r="U73" s="75"/>
      <c r="V73" s="75"/>
      <c r="W73" s="75">
        <v>434.61399999999998</v>
      </c>
      <c r="X73" s="75"/>
      <c r="Y73" s="75"/>
      <c r="Z73" s="75"/>
      <c r="AA73" s="75">
        <v>326.69299999999998</v>
      </c>
      <c r="AB73" s="75"/>
      <c r="AC73" s="75"/>
      <c r="AD73" s="75"/>
      <c r="AE73" s="75">
        <v>442.315</v>
      </c>
      <c r="AF73" s="75"/>
      <c r="AG73" s="75"/>
      <c r="AH73" s="75"/>
    </row>
    <row r="74" spans="1:34" ht="35" hidden="1" customHeight="1" thickBot="1" x14ac:dyDescent="0.25">
      <c r="A74" s="77" t="s">
        <v>1041</v>
      </c>
      <c r="B74" s="77"/>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row>
    <row r="75" spans="1:34" ht="35" customHeight="1" thickBot="1" x14ac:dyDescent="0.25">
      <c r="A75" s="77" t="s">
        <v>1042</v>
      </c>
      <c r="B75" s="77"/>
      <c r="C75" s="75"/>
      <c r="D75" s="75"/>
      <c r="E75" s="75"/>
      <c r="F75" s="75">
        <v>0</v>
      </c>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row>
    <row r="76" spans="1:34" ht="35" hidden="1" customHeight="1" thickBot="1" x14ac:dyDescent="0.25">
      <c r="A76" s="77" t="s">
        <v>1043</v>
      </c>
      <c r="B76" s="77"/>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row>
    <row r="77" spans="1:34" ht="35" hidden="1" customHeight="1" thickBot="1" x14ac:dyDescent="0.25">
      <c r="A77" s="77" t="s">
        <v>1044</v>
      </c>
      <c r="B77" s="77"/>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row>
    <row r="78" spans="1:34" ht="35" hidden="1" customHeight="1" thickBot="1" x14ac:dyDescent="0.25">
      <c r="A78" s="77" t="s">
        <v>1045</v>
      </c>
      <c r="B78" s="77"/>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row>
    <row r="79" spans="1:34" ht="35" customHeight="1" thickBot="1" x14ac:dyDescent="0.25">
      <c r="A79" s="77" t="s">
        <v>1046</v>
      </c>
      <c r="B79" s="77"/>
      <c r="C79" s="75"/>
      <c r="D79" s="75"/>
      <c r="E79" s="75">
        <v>165.81100000000001</v>
      </c>
      <c r="F79" s="75"/>
      <c r="G79" s="75"/>
      <c r="H79" s="75"/>
      <c r="I79" s="75">
        <v>593.70699999999999</v>
      </c>
      <c r="J79" s="75"/>
      <c r="K79" s="75">
        <v>338.45400000000001</v>
      </c>
      <c r="L79" s="75">
        <v>119.824</v>
      </c>
      <c r="M79" s="75">
        <v>157.55099999999999</v>
      </c>
      <c r="N79" s="75">
        <v>185.75</v>
      </c>
      <c r="O79" s="75">
        <v>274.11599999999999</v>
      </c>
      <c r="P79" s="75">
        <v>101.45099999999999</v>
      </c>
      <c r="Q79" s="75">
        <v>177.28</v>
      </c>
      <c r="R79" s="75">
        <v>251.70400000000001</v>
      </c>
      <c r="S79" s="75">
        <v>315.20400000000001</v>
      </c>
      <c r="T79" s="75">
        <v>70.290999999999997</v>
      </c>
      <c r="U79" s="75">
        <v>210.42599999999999</v>
      </c>
      <c r="V79" s="75">
        <v>260.08999999999997</v>
      </c>
      <c r="W79" s="75"/>
      <c r="X79" s="75">
        <v>57.210999999999999</v>
      </c>
      <c r="Y79" s="75">
        <v>143.15600000000001</v>
      </c>
      <c r="Z79" s="75">
        <v>222.953</v>
      </c>
      <c r="AA79" s="75"/>
      <c r="AB79" s="75">
        <v>75.941999999999993</v>
      </c>
      <c r="AC79" s="75">
        <v>173.648</v>
      </c>
      <c r="AD79" s="75">
        <v>110.849</v>
      </c>
      <c r="AE79" s="75"/>
      <c r="AF79" s="75">
        <v>112.17</v>
      </c>
      <c r="AG79" s="75"/>
      <c r="AH79" s="75"/>
    </row>
    <row r="80" spans="1:34" ht="35" hidden="1" customHeight="1" thickBot="1" x14ac:dyDescent="0.25">
      <c r="A80" s="77" t="s">
        <v>1047</v>
      </c>
      <c r="B80" s="77"/>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row>
    <row r="81" spans="1:34" ht="52" customHeight="1" thickBot="1" x14ac:dyDescent="0.25">
      <c r="A81" s="77" t="s">
        <v>1048</v>
      </c>
      <c r="B81" s="77"/>
      <c r="C81" s="74"/>
      <c r="D81" s="74"/>
      <c r="E81" s="74"/>
      <c r="F81" s="74"/>
      <c r="G81" s="74"/>
      <c r="H81" s="74"/>
      <c r="I81" s="74"/>
      <c r="J81" s="74"/>
      <c r="K81" s="74"/>
      <c r="L81" s="74"/>
      <c r="M81" s="74"/>
      <c r="N81" s="74"/>
      <c r="O81" s="74">
        <v>-0.3</v>
      </c>
      <c r="P81" s="74"/>
      <c r="Q81" s="74"/>
      <c r="R81" s="74"/>
      <c r="S81" s="74">
        <v>-114.175</v>
      </c>
      <c r="T81" s="74"/>
      <c r="U81" s="74"/>
      <c r="V81" s="74"/>
      <c r="W81" s="74">
        <v>0</v>
      </c>
      <c r="X81" s="74"/>
      <c r="Y81" s="74"/>
      <c r="Z81" s="74"/>
      <c r="AA81" s="74"/>
      <c r="AB81" s="74"/>
      <c r="AC81" s="74"/>
      <c r="AD81" s="74"/>
      <c r="AE81" s="74"/>
      <c r="AF81" s="74"/>
      <c r="AG81" s="74"/>
      <c r="AH81" s="74"/>
    </row>
    <row r="82" spans="1:34" ht="69" customHeight="1" thickBot="1" x14ac:dyDescent="0.25">
      <c r="A82" s="77" t="s">
        <v>1049</v>
      </c>
      <c r="B82" s="77"/>
      <c r="C82" s="74"/>
      <c r="D82" s="74">
        <v>0</v>
      </c>
      <c r="E82" s="74"/>
      <c r="F82" s="74">
        <v>0</v>
      </c>
      <c r="G82" s="74">
        <v>0</v>
      </c>
      <c r="H82" s="74"/>
      <c r="I82" s="74"/>
      <c r="J82" s="74"/>
      <c r="K82" s="74">
        <v>0</v>
      </c>
      <c r="L82" s="74"/>
      <c r="M82" s="74"/>
      <c r="N82" s="74"/>
      <c r="O82" s="74">
        <v>0</v>
      </c>
      <c r="P82" s="74"/>
      <c r="Q82" s="74"/>
      <c r="R82" s="74"/>
      <c r="S82" s="74"/>
      <c r="T82" s="74"/>
      <c r="U82" s="74"/>
      <c r="V82" s="74"/>
      <c r="W82" s="74"/>
      <c r="X82" s="74"/>
      <c r="Y82" s="74"/>
      <c r="Z82" s="74"/>
      <c r="AA82" s="74"/>
      <c r="AB82" s="74"/>
      <c r="AC82" s="74"/>
      <c r="AD82" s="74"/>
      <c r="AE82" s="74"/>
      <c r="AF82" s="74"/>
      <c r="AG82" s="74"/>
      <c r="AH82" s="74"/>
    </row>
    <row r="83" spans="1:34" ht="52" customHeight="1" thickBot="1" x14ac:dyDescent="0.25">
      <c r="A83" s="77" t="s">
        <v>1050</v>
      </c>
      <c r="B83" s="77"/>
      <c r="C83" s="74"/>
      <c r="D83" s="74">
        <v>93.891000000000005</v>
      </c>
      <c r="E83" s="74">
        <v>204.85</v>
      </c>
      <c r="F83" s="74">
        <v>385.01299999999998</v>
      </c>
      <c r="G83" s="74">
        <v>966.26</v>
      </c>
      <c r="H83" s="74">
        <v>239.22399999999999</v>
      </c>
      <c r="I83" s="74">
        <v>509.30900000000003</v>
      </c>
      <c r="J83" s="74">
        <v>705.673</v>
      </c>
      <c r="K83" s="74">
        <v>831.745</v>
      </c>
      <c r="L83" s="74">
        <v>136.62</v>
      </c>
      <c r="M83" s="74">
        <v>197.24799999999999</v>
      </c>
      <c r="N83" s="74">
        <v>270.51299999999998</v>
      </c>
      <c r="O83" s="74">
        <v>285.20299999999997</v>
      </c>
      <c r="P83" s="74">
        <v>98.587999999999994</v>
      </c>
      <c r="Q83" s="74">
        <v>113.056</v>
      </c>
      <c r="R83" s="74">
        <v>228.98400000000001</v>
      </c>
      <c r="S83" s="74">
        <v>271.58100000000002</v>
      </c>
      <c r="T83" s="74">
        <v>43.143000000000001</v>
      </c>
      <c r="U83" s="74">
        <v>210.03200000000001</v>
      </c>
      <c r="V83" s="74">
        <v>316.63</v>
      </c>
      <c r="W83" s="74">
        <v>316.63</v>
      </c>
      <c r="X83" s="74">
        <v>0</v>
      </c>
      <c r="Y83" s="74">
        <v>0</v>
      </c>
      <c r="Z83" s="74">
        <v>0</v>
      </c>
      <c r="AA83" s="74">
        <v>0</v>
      </c>
      <c r="AB83" s="74"/>
      <c r="AC83" s="74"/>
      <c r="AD83" s="74"/>
      <c r="AE83" s="74"/>
      <c r="AF83" s="74"/>
      <c r="AG83" s="74"/>
      <c r="AH83" s="74"/>
    </row>
    <row r="84" spans="1:34" ht="35" hidden="1" customHeight="1" thickBot="1" x14ac:dyDescent="0.25">
      <c r="A84" s="77" t="s">
        <v>1051</v>
      </c>
      <c r="B84" s="77"/>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row>
    <row r="85" spans="1:34" ht="35" hidden="1" customHeight="1" thickBot="1" x14ac:dyDescent="0.25">
      <c r="A85" s="77" t="s">
        <v>1052</v>
      </c>
      <c r="B85" s="77"/>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row>
    <row r="86" spans="1:34" ht="35" hidden="1" customHeight="1" thickBot="1" x14ac:dyDescent="0.25">
      <c r="A86" s="77" t="s">
        <v>1053</v>
      </c>
      <c r="B86" s="77"/>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4" ht="35" hidden="1" customHeight="1" thickBot="1" x14ac:dyDescent="0.25">
      <c r="A87" s="77" t="s">
        <v>1054</v>
      </c>
      <c r="B87" s="77"/>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row>
    <row r="88" spans="1:34" ht="35" hidden="1" customHeight="1" thickBot="1" x14ac:dyDescent="0.25">
      <c r="A88" s="77" t="s">
        <v>1055</v>
      </c>
      <c r="B88" s="77"/>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row>
    <row r="89" spans="1:34" ht="52" hidden="1" customHeight="1" thickBot="1" x14ac:dyDescent="0.25">
      <c r="A89" s="77" t="s">
        <v>1056</v>
      </c>
      <c r="B89" s="77"/>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ht="69" hidden="1" customHeight="1" thickBot="1" x14ac:dyDescent="0.25">
      <c r="A90" s="77" t="s">
        <v>1057</v>
      </c>
      <c r="B90" s="77"/>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row>
    <row r="91" spans="1:34" ht="35" customHeight="1" thickBot="1" x14ac:dyDescent="0.25">
      <c r="A91" s="77" t="s">
        <v>1058</v>
      </c>
      <c r="B91" s="77"/>
      <c r="C91" s="75"/>
      <c r="D91" s="75"/>
      <c r="E91" s="75"/>
      <c r="F91" s="75">
        <v>721.1</v>
      </c>
      <c r="G91" s="75"/>
      <c r="H91" s="75"/>
      <c r="I91" s="75"/>
      <c r="J91" s="75"/>
      <c r="K91" s="75"/>
      <c r="L91" s="75"/>
      <c r="M91" s="75"/>
      <c r="N91" s="75"/>
      <c r="O91" s="75"/>
      <c r="P91" s="75"/>
      <c r="Q91" s="75"/>
      <c r="R91" s="75"/>
      <c r="S91" s="75"/>
      <c r="T91" s="75"/>
      <c r="U91" s="75"/>
      <c r="V91" s="75"/>
      <c r="W91" s="75"/>
      <c r="X91" s="75"/>
      <c r="Y91" s="75"/>
      <c r="Z91" s="75"/>
      <c r="AA91" s="75">
        <v>804.00800000000004</v>
      </c>
      <c r="AB91" s="75">
        <v>56.42</v>
      </c>
      <c r="AC91" s="75">
        <v>21.565999999999999</v>
      </c>
      <c r="AD91" s="75">
        <v>162.14699999999999</v>
      </c>
      <c r="AE91" s="75">
        <v>0</v>
      </c>
      <c r="AF91" s="75">
        <v>121.52200000000001</v>
      </c>
      <c r="AG91" s="75"/>
      <c r="AH91" s="75"/>
    </row>
    <row r="92" spans="1:34" ht="35" customHeight="1" thickBot="1" x14ac:dyDescent="0.25">
      <c r="A92" s="77" t="s">
        <v>1059</v>
      </c>
      <c r="B92" s="77"/>
      <c r="C92" s="74"/>
      <c r="D92" s="74">
        <v>86.447999999999993</v>
      </c>
      <c r="E92" s="74">
        <v>189.08699999999999</v>
      </c>
      <c r="F92" s="74">
        <v>299.56099999999998</v>
      </c>
      <c r="G92" s="74">
        <v>438.923</v>
      </c>
      <c r="H92" s="74">
        <v>187.76900000000001</v>
      </c>
      <c r="I92" s="74">
        <v>389.44799999999998</v>
      </c>
      <c r="J92" s="74">
        <v>618.19899999999996</v>
      </c>
      <c r="K92" s="74">
        <v>860.48199999999997</v>
      </c>
      <c r="L92" s="74">
        <v>248.59299999999999</v>
      </c>
      <c r="M92" s="74">
        <v>521.43499999999995</v>
      </c>
      <c r="N92" s="74">
        <v>793.5</v>
      </c>
      <c r="O92" s="74">
        <v>1061.953</v>
      </c>
      <c r="P92" s="74">
        <v>256.86799999999999</v>
      </c>
      <c r="Q92" s="74">
        <v>516.41499999999996</v>
      </c>
      <c r="R92" s="74">
        <v>787.99300000000005</v>
      </c>
      <c r="S92" s="74">
        <v>1054.9590000000001</v>
      </c>
      <c r="T92" s="74">
        <v>230.25899999999999</v>
      </c>
      <c r="U92" s="74">
        <v>478.03800000000001</v>
      </c>
      <c r="V92" s="74">
        <v>705.52099999999996</v>
      </c>
      <c r="W92" s="74">
        <v>931.56299999999999</v>
      </c>
      <c r="X92" s="74">
        <v>229.51599999999999</v>
      </c>
      <c r="Y92" s="74">
        <v>451.56</v>
      </c>
      <c r="Z92" s="74">
        <v>1185.3109999999999</v>
      </c>
      <c r="AA92" s="74">
        <v>1415.3620000000001</v>
      </c>
      <c r="AB92" s="74">
        <v>414.43700000000001</v>
      </c>
      <c r="AC92" s="74">
        <v>714.27499999999998</v>
      </c>
      <c r="AD92" s="74">
        <v>1018.293</v>
      </c>
      <c r="AE92" s="74">
        <v>1321.29</v>
      </c>
      <c r="AF92" s="74">
        <v>778.73400000000004</v>
      </c>
      <c r="AG92" s="74"/>
      <c r="AH92" s="74"/>
    </row>
    <row r="93" spans="1:34" ht="35" customHeight="1" thickBot="1" x14ac:dyDescent="0.25">
      <c r="A93" s="77" t="s">
        <v>1060</v>
      </c>
      <c r="B93" s="77"/>
      <c r="C93" s="75"/>
      <c r="D93" s="75">
        <v>193.511</v>
      </c>
      <c r="E93" s="75">
        <v>272.70699999999999</v>
      </c>
      <c r="F93" s="75">
        <v>619.46100000000001</v>
      </c>
      <c r="G93" s="75"/>
      <c r="H93" s="75">
        <v>146.62100000000001</v>
      </c>
      <c r="I93" s="75">
        <v>872.62</v>
      </c>
      <c r="J93" s="75">
        <v>1276.175</v>
      </c>
      <c r="K93" s="75">
        <v>1577.8150000000001</v>
      </c>
      <c r="L93" s="75">
        <v>439.45100000000002</v>
      </c>
      <c r="M93" s="75">
        <v>766.05799999999999</v>
      </c>
      <c r="N93" s="75">
        <v>1178.354</v>
      </c>
      <c r="O93" s="75">
        <v>1160.5920000000001</v>
      </c>
      <c r="P93" s="75">
        <v>267.88499999999999</v>
      </c>
      <c r="Q93" s="75">
        <v>493.98500000000001</v>
      </c>
      <c r="R93" s="75">
        <v>924.62699999999995</v>
      </c>
      <c r="S93" s="75">
        <v>1179.338</v>
      </c>
      <c r="T93" s="75">
        <v>407.31700000000001</v>
      </c>
      <c r="U93" s="75">
        <v>823.30100000000004</v>
      </c>
      <c r="V93" s="75">
        <v>1115.2739999999999</v>
      </c>
      <c r="W93" s="75">
        <v>1335.8689999999999</v>
      </c>
      <c r="X93" s="75">
        <v>346.21199999999999</v>
      </c>
      <c r="Y93" s="75">
        <v>631.43799999999999</v>
      </c>
      <c r="Z93" s="75">
        <v>934.77099999999996</v>
      </c>
      <c r="AA93" s="75">
        <v>1532.8879999999999</v>
      </c>
      <c r="AB93" s="75">
        <v>1021.941</v>
      </c>
      <c r="AC93" s="75">
        <v>1229.894</v>
      </c>
      <c r="AD93" s="75">
        <v>1523.6469999999999</v>
      </c>
      <c r="AE93" s="75">
        <v>1661.527</v>
      </c>
      <c r="AF93" s="75">
        <v>137.18</v>
      </c>
      <c r="AG93" s="75"/>
      <c r="AH93" s="75"/>
    </row>
    <row r="94" spans="1:34" ht="35" hidden="1" customHeight="1" thickBot="1" x14ac:dyDescent="0.25">
      <c r="A94" s="77" t="s">
        <v>1061</v>
      </c>
      <c r="B94" s="77"/>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ht="35" hidden="1" customHeight="1" thickBot="1" x14ac:dyDescent="0.25">
      <c r="A95" s="77" t="s">
        <v>1062</v>
      </c>
      <c r="B95" s="77"/>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row>
    <row r="96" spans="1:34" ht="52" customHeight="1" thickBot="1" x14ac:dyDescent="0.25">
      <c r="A96" s="77" t="s">
        <v>1063</v>
      </c>
      <c r="B96" s="77"/>
      <c r="C96" s="75"/>
      <c r="D96" s="75">
        <v>108.48699999999999</v>
      </c>
      <c r="E96" s="75">
        <v>473.80399999999997</v>
      </c>
      <c r="F96" s="75">
        <v>670.38199999999995</v>
      </c>
      <c r="G96" s="75">
        <v>2089.4160000000002</v>
      </c>
      <c r="H96" s="75">
        <v>45.725999999999999</v>
      </c>
      <c r="I96" s="75">
        <v>149.602</v>
      </c>
      <c r="J96" s="75">
        <v>253.154</v>
      </c>
      <c r="K96" s="75">
        <v>392.17700000000002</v>
      </c>
      <c r="L96" s="75">
        <v>92.174999999999997</v>
      </c>
      <c r="M96" s="75">
        <v>113.27500000000001</v>
      </c>
      <c r="N96" s="75">
        <v>170.56800000000001</v>
      </c>
      <c r="O96" s="75">
        <v>434.09199999999998</v>
      </c>
      <c r="P96" s="75">
        <v>111.36199999999999</v>
      </c>
      <c r="Q96" s="75">
        <v>287.47199999999998</v>
      </c>
      <c r="R96" s="75">
        <v>369.10399999999998</v>
      </c>
      <c r="S96" s="75">
        <v>492.464</v>
      </c>
      <c r="T96" s="75">
        <v>107.489</v>
      </c>
      <c r="U96" s="75">
        <v>224.34</v>
      </c>
      <c r="V96" s="75">
        <v>321.44200000000001</v>
      </c>
      <c r="W96" s="75">
        <v>503.173</v>
      </c>
      <c r="X96" s="75">
        <v>119.846</v>
      </c>
      <c r="Y96" s="75">
        <v>164.85300000000001</v>
      </c>
      <c r="Z96" s="75">
        <v>260.80599999999998</v>
      </c>
      <c r="AA96" s="75">
        <v>430.10899999999998</v>
      </c>
      <c r="AB96" s="75">
        <v>93.588999999999999</v>
      </c>
      <c r="AC96" s="75">
        <v>263.46199999999999</v>
      </c>
      <c r="AD96" s="75">
        <v>299.19400000000002</v>
      </c>
      <c r="AE96" s="75">
        <v>337.50200000000001</v>
      </c>
      <c r="AF96" s="75">
        <v>14.273</v>
      </c>
      <c r="AG96" s="75"/>
      <c r="AH96" s="75"/>
    </row>
    <row r="97" spans="1:34" ht="52" customHeight="1" thickBot="1" x14ac:dyDescent="0.25">
      <c r="A97" s="77" t="s">
        <v>1064</v>
      </c>
      <c r="B97" s="77"/>
      <c r="C97" s="74"/>
      <c r="D97" s="74">
        <v>57.685000000000002</v>
      </c>
      <c r="E97" s="74">
        <v>124.48399999999999</v>
      </c>
      <c r="F97" s="74">
        <v>220.12299999999999</v>
      </c>
      <c r="G97" s="74">
        <v>332.32499999999999</v>
      </c>
      <c r="H97" s="74">
        <v>128.21100000000001</v>
      </c>
      <c r="I97" s="74">
        <v>261.28899999999999</v>
      </c>
      <c r="J97" s="74">
        <v>395.31900000000002</v>
      </c>
      <c r="K97" s="74">
        <v>534.30499999999995</v>
      </c>
      <c r="L97" s="74">
        <v>142.88399999999999</v>
      </c>
      <c r="M97" s="74">
        <v>288.22199999999998</v>
      </c>
      <c r="N97" s="74">
        <v>430.65199999999999</v>
      </c>
      <c r="O97" s="74">
        <v>569.87699999999995</v>
      </c>
      <c r="P97" s="74">
        <v>131.01300000000001</v>
      </c>
      <c r="Q97" s="74">
        <v>263.39100000000002</v>
      </c>
      <c r="R97" s="74">
        <v>379.99900000000002</v>
      </c>
      <c r="S97" s="74">
        <v>486.04500000000002</v>
      </c>
      <c r="T97" s="74">
        <v>100.715</v>
      </c>
      <c r="U97" s="74">
        <v>209.24199999999999</v>
      </c>
      <c r="V97" s="74">
        <v>318.04399999999998</v>
      </c>
      <c r="W97" s="74">
        <v>426.53399999999999</v>
      </c>
      <c r="X97" s="74">
        <v>108.57299999999999</v>
      </c>
      <c r="Y97" s="74">
        <v>217.18799999999999</v>
      </c>
      <c r="Z97" s="74">
        <v>324.07900000000001</v>
      </c>
      <c r="AA97" s="74">
        <v>434.161</v>
      </c>
      <c r="AB97" s="74">
        <v>110.03100000000001</v>
      </c>
      <c r="AC97" s="74">
        <v>217.256</v>
      </c>
      <c r="AD97" s="74">
        <v>315.69200000000001</v>
      </c>
      <c r="AE97" s="74">
        <v>410.08</v>
      </c>
      <c r="AF97" s="74">
        <v>87.549000000000007</v>
      </c>
      <c r="AG97" s="74"/>
      <c r="AH97" s="74"/>
    </row>
    <row r="98" spans="1:34" ht="35" customHeight="1" thickBot="1" x14ac:dyDescent="0.25">
      <c r="A98" s="77" t="s">
        <v>1065</v>
      </c>
      <c r="B98" s="77"/>
      <c r="C98" s="74"/>
      <c r="D98" s="74"/>
      <c r="E98" s="74"/>
      <c r="F98" s="74">
        <v>0</v>
      </c>
      <c r="G98" s="74"/>
      <c r="H98" s="74"/>
      <c r="I98" s="74"/>
      <c r="J98" s="74">
        <v>0</v>
      </c>
      <c r="K98" s="74"/>
      <c r="L98" s="74"/>
      <c r="M98" s="74"/>
      <c r="N98" s="74">
        <v>0</v>
      </c>
      <c r="O98" s="74"/>
      <c r="P98" s="74"/>
      <c r="Q98" s="74"/>
      <c r="R98" s="74"/>
      <c r="S98" s="74"/>
      <c r="T98" s="74"/>
      <c r="U98" s="74"/>
      <c r="V98" s="74"/>
      <c r="W98" s="74"/>
      <c r="X98" s="74"/>
      <c r="Y98" s="74"/>
      <c r="Z98" s="74"/>
      <c r="AA98" s="74"/>
      <c r="AB98" s="74"/>
      <c r="AC98" s="74"/>
      <c r="AD98" s="74"/>
      <c r="AE98" s="74"/>
      <c r="AF98" s="74"/>
      <c r="AG98" s="74"/>
      <c r="AH98" s="74"/>
    </row>
    <row r="99" spans="1:34" ht="35" customHeight="1" thickBot="1" x14ac:dyDescent="0.25">
      <c r="A99" s="77" t="s">
        <v>1066</v>
      </c>
      <c r="B99" s="77"/>
      <c r="C99" s="75"/>
      <c r="D99" s="75">
        <v>181.279</v>
      </c>
      <c r="E99" s="75">
        <v>188.77</v>
      </c>
      <c r="F99" s="75">
        <v>188.77</v>
      </c>
      <c r="G99" s="75">
        <v>16956.830000000002</v>
      </c>
      <c r="H99" s="75"/>
      <c r="I99" s="75"/>
      <c r="J99" s="75">
        <v>0</v>
      </c>
      <c r="K99" s="75">
        <v>0</v>
      </c>
      <c r="L99" s="75">
        <v>1.8380000000000001</v>
      </c>
      <c r="M99" s="75">
        <v>1.8380000000000001</v>
      </c>
      <c r="N99" s="75">
        <v>1.8380000000000001</v>
      </c>
      <c r="O99" s="75">
        <v>1.8380000000000001</v>
      </c>
      <c r="P99" s="75">
        <v>0</v>
      </c>
      <c r="Q99" s="75">
        <v>0</v>
      </c>
      <c r="R99" s="75">
        <v>0</v>
      </c>
      <c r="S99" s="75">
        <v>0</v>
      </c>
      <c r="T99" s="75"/>
      <c r="U99" s="75"/>
      <c r="V99" s="75"/>
      <c r="W99" s="75">
        <v>264.38099999999997</v>
      </c>
      <c r="X99" s="75"/>
      <c r="Y99" s="75"/>
      <c r="Z99" s="75"/>
      <c r="AA99" s="75">
        <v>4330.5839999999998</v>
      </c>
      <c r="AB99" s="75"/>
      <c r="AC99" s="75"/>
      <c r="AD99" s="75">
        <v>67.438000000000002</v>
      </c>
      <c r="AE99" s="75">
        <v>83.07</v>
      </c>
      <c r="AF99" s="75"/>
      <c r="AG99" s="75"/>
      <c r="AH99" s="75"/>
    </row>
    <row r="100" spans="1:34" ht="69" hidden="1" customHeight="1" thickBot="1" x14ac:dyDescent="0.25">
      <c r="A100" s="77" t="s">
        <v>1067</v>
      </c>
      <c r="B100" s="77"/>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row>
    <row r="101" spans="1:34" ht="52" hidden="1" customHeight="1" thickBot="1" x14ac:dyDescent="0.25">
      <c r="A101" s="77" t="s">
        <v>1068</v>
      </c>
      <c r="B101" s="77"/>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row>
    <row r="102" spans="1:34" ht="52" hidden="1" customHeight="1" thickBot="1" x14ac:dyDescent="0.25">
      <c r="A102" s="77" t="s">
        <v>1069</v>
      </c>
      <c r="B102" s="77"/>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row>
    <row r="103" spans="1:34" ht="52" customHeight="1" thickBot="1" x14ac:dyDescent="0.25">
      <c r="A103" s="77" t="s">
        <v>1070</v>
      </c>
      <c r="B103" s="77"/>
      <c r="C103" s="75"/>
      <c r="D103" s="75">
        <v>13.815</v>
      </c>
      <c r="E103" s="75"/>
      <c r="F103" s="75">
        <v>13.815</v>
      </c>
      <c r="G103" s="75">
        <v>25.228999999999999</v>
      </c>
      <c r="H103" s="75"/>
      <c r="I103" s="75"/>
      <c r="J103" s="75">
        <v>0</v>
      </c>
      <c r="K103" s="75">
        <v>28.074000000000002</v>
      </c>
      <c r="L103" s="75"/>
      <c r="M103" s="75"/>
      <c r="N103" s="75">
        <v>0</v>
      </c>
      <c r="O103" s="75">
        <v>0</v>
      </c>
      <c r="P103" s="75"/>
      <c r="Q103" s="75"/>
      <c r="R103" s="75">
        <v>0</v>
      </c>
      <c r="S103" s="75"/>
      <c r="T103" s="75"/>
      <c r="U103" s="75"/>
      <c r="V103" s="75"/>
      <c r="W103" s="75"/>
      <c r="X103" s="75"/>
      <c r="Y103" s="75"/>
      <c r="Z103" s="75"/>
      <c r="AA103" s="75"/>
      <c r="AB103" s="75"/>
      <c r="AC103" s="75"/>
      <c r="AD103" s="75"/>
      <c r="AE103" s="75"/>
      <c r="AF103" s="75"/>
      <c r="AG103" s="75"/>
      <c r="AH103" s="75"/>
    </row>
    <row r="104" spans="1:34" ht="52" hidden="1" customHeight="1" thickBot="1" x14ac:dyDescent="0.25">
      <c r="A104" s="77" t="s">
        <v>1071</v>
      </c>
      <c r="B104" s="77"/>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row>
    <row r="105" spans="1:34" ht="52" customHeight="1" thickBot="1" x14ac:dyDescent="0.25">
      <c r="A105" s="77" t="s">
        <v>1072</v>
      </c>
      <c r="B105" s="77"/>
      <c r="C105" s="75"/>
      <c r="D105" s="75">
        <v>93.891000000000005</v>
      </c>
      <c r="E105" s="75">
        <v>218.66499999999999</v>
      </c>
      <c r="F105" s="75">
        <v>385.71300000000002</v>
      </c>
      <c r="G105" s="75">
        <v>629.34400000000005</v>
      </c>
      <c r="H105" s="75">
        <v>239.22399999999999</v>
      </c>
      <c r="I105" s="75">
        <v>239.22399999999999</v>
      </c>
      <c r="J105" s="75">
        <v>239.22399999999999</v>
      </c>
      <c r="K105" s="75">
        <v>239.22399999999999</v>
      </c>
      <c r="L105" s="75">
        <v>0.2</v>
      </c>
      <c r="M105" s="75">
        <v>0.2</v>
      </c>
      <c r="N105" s="75">
        <v>0.2</v>
      </c>
      <c r="O105" s="75">
        <v>0.2</v>
      </c>
      <c r="P105" s="75">
        <v>0</v>
      </c>
      <c r="Q105" s="75">
        <v>0.42</v>
      </c>
      <c r="R105" s="75">
        <v>0.42</v>
      </c>
      <c r="S105" s="75">
        <v>0.42</v>
      </c>
      <c r="T105" s="75"/>
      <c r="U105" s="75">
        <v>0.7</v>
      </c>
      <c r="V105" s="75">
        <v>264.38099999999997</v>
      </c>
      <c r="W105" s="75"/>
      <c r="X105" s="75">
        <v>0</v>
      </c>
      <c r="Y105" s="75">
        <v>0</v>
      </c>
      <c r="Z105" s="75">
        <v>9377.3809999999994</v>
      </c>
      <c r="AA105" s="75">
        <v>9377.3809999999994</v>
      </c>
      <c r="AB105" s="75">
        <v>1257.338</v>
      </c>
      <c r="AC105" s="75">
        <v>1292.2429999999999</v>
      </c>
      <c r="AD105" s="75">
        <v>1295.2429999999999</v>
      </c>
      <c r="AE105" s="75">
        <v>1464.4829999999999</v>
      </c>
      <c r="AF105" s="75"/>
      <c r="AG105" s="75"/>
      <c r="AH105" s="75"/>
    </row>
    <row r="106" spans="1:34" ht="86" hidden="1" customHeight="1" thickBot="1" x14ac:dyDescent="0.25">
      <c r="A106" s="77" t="s">
        <v>1073</v>
      </c>
      <c r="B106" s="77"/>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row>
    <row r="107" spans="1:34" ht="35" customHeight="1" thickBot="1" x14ac:dyDescent="0.25">
      <c r="A107" s="77" t="s">
        <v>1074</v>
      </c>
      <c r="B107" s="77"/>
      <c r="C107" s="74"/>
      <c r="D107" s="74">
        <v>2.2149999999999999</v>
      </c>
      <c r="E107" s="74">
        <v>46.271000000000001</v>
      </c>
      <c r="F107" s="74">
        <v>179.24700000000001</v>
      </c>
      <c r="G107" s="74">
        <v>179.268</v>
      </c>
      <c r="H107" s="74"/>
      <c r="I107" s="74">
        <v>18.221</v>
      </c>
      <c r="J107" s="74">
        <v>162.364</v>
      </c>
      <c r="K107" s="74">
        <v>167.27799999999999</v>
      </c>
      <c r="L107" s="74"/>
      <c r="M107" s="74">
        <v>64.561999999999998</v>
      </c>
      <c r="N107" s="74">
        <v>100.619</v>
      </c>
      <c r="O107" s="74">
        <v>100.709</v>
      </c>
      <c r="P107" s="74"/>
      <c r="Q107" s="74">
        <v>21.077000000000002</v>
      </c>
      <c r="R107" s="74">
        <v>39.335999999999999</v>
      </c>
      <c r="S107" s="74">
        <v>39.453000000000003</v>
      </c>
      <c r="T107" s="74"/>
      <c r="U107" s="74">
        <v>100.18899999999999</v>
      </c>
      <c r="V107" s="74">
        <v>123.736</v>
      </c>
      <c r="W107" s="74">
        <v>123.736</v>
      </c>
      <c r="X107" s="74">
        <v>0</v>
      </c>
      <c r="Y107" s="74">
        <v>223.82300000000001</v>
      </c>
      <c r="Z107" s="74">
        <v>273.27800000000002</v>
      </c>
      <c r="AA107" s="74">
        <v>273.27800000000002</v>
      </c>
      <c r="AB107" s="74">
        <v>219.107</v>
      </c>
      <c r="AC107" s="74">
        <v>390.71199999999999</v>
      </c>
      <c r="AD107" s="74">
        <v>892.21500000000003</v>
      </c>
      <c r="AE107" s="74">
        <v>943.18200000000002</v>
      </c>
      <c r="AF107" s="74">
        <v>11.071</v>
      </c>
      <c r="AG107" s="74"/>
      <c r="AH107" s="74"/>
    </row>
    <row r="108" spans="1:34" ht="35" hidden="1" customHeight="1" thickBot="1" x14ac:dyDescent="0.25">
      <c r="A108" s="77" t="s">
        <v>1075</v>
      </c>
      <c r="B108" s="77"/>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row>
    <row r="109" spans="1:34" ht="35" hidden="1" customHeight="1" thickBot="1" x14ac:dyDescent="0.25">
      <c r="A109" s="77" t="s">
        <v>1076</v>
      </c>
      <c r="B109" s="77"/>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row>
    <row r="110" spans="1:34" ht="69" hidden="1" customHeight="1" thickBot="1" x14ac:dyDescent="0.25">
      <c r="A110" s="77" t="s">
        <v>1077</v>
      </c>
      <c r="B110" s="77"/>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row>
    <row r="111" spans="1:34" ht="35" customHeight="1" thickBot="1" x14ac:dyDescent="0.25">
      <c r="A111" s="77" t="s">
        <v>1078</v>
      </c>
      <c r="B111" s="77"/>
      <c r="C111" s="74"/>
      <c r="D111" s="74"/>
      <c r="E111" s="74"/>
      <c r="F111" s="74"/>
      <c r="G111" s="74">
        <v>0</v>
      </c>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row>
    <row r="112" spans="1:34" ht="52" customHeight="1" thickBot="1" x14ac:dyDescent="0.25">
      <c r="A112" s="72" t="s">
        <v>1079</v>
      </c>
      <c r="B112" s="72"/>
      <c r="C112" s="76"/>
      <c r="D112" s="76">
        <v>-2949.0439999999999</v>
      </c>
      <c r="E112" s="76">
        <v>-4996.3339999999998</v>
      </c>
      <c r="F112" s="76">
        <v>-9058.44</v>
      </c>
      <c r="G112" s="76">
        <v>-27980.823</v>
      </c>
      <c r="H112" s="76">
        <v>-3535.3960000000002</v>
      </c>
      <c r="I112" s="76">
        <v>-6036.1239999999998</v>
      </c>
      <c r="J112" s="76">
        <v>-8050.0649999999996</v>
      </c>
      <c r="K112" s="76">
        <v>-9757.5409999999993</v>
      </c>
      <c r="L112" s="76">
        <v>-896.69600000000003</v>
      </c>
      <c r="M112" s="76">
        <v>-1341.0150000000001</v>
      </c>
      <c r="N112" s="76">
        <v>-1915.356</v>
      </c>
      <c r="O112" s="76">
        <v>-2594.328</v>
      </c>
      <c r="P112" s="76">
        <v>-528.04300000000001</v>
      </c>
      <c r="Q112" s="76">
        <v>-1252.0550000000001</v>
      </c>
      <c r="R112" s="76">
        <v>-2108.991</v>
      </c>
      <c r="S112" s="76">
        <v>-3158.9969999999998</v>
      </c>
      <c r="T112" s="76">
        <v>-1619.7929999999999</v>
      </c>
      <c r="U112" s="76">
        <v>-3315.6030000000001</v>
      </c>
      <c r="V112" s="76">
        <v>-6014.13</v>
      </c>
      <c r="W112" s="76">
        <v>-10401.291999999999</v>
      </c>
      <c r="X112" s="76">
        <v>-5120.9840000000004</v>
      </c>
      <c r="Y112" s="76">
        <v>-9659.7790000000005</v>
      </c>
      <c r="Z112" s="76">
        <v>-23956.414000000001</v>
      </c>
      <c r="AA112" s="76">
        <v>-33439.773000000001</v>
      </c>
      <c r="AB112" s="76">
        <v>-5004.4960000000001</v>
      </c>
      <c r="AC112" s="76">
        <v>-8220.1720000000005</v>
      </c>
      <c r="AD112" s="76">
        <v>-11217.519</v>
      </c>
      <c r="AE112" s="76">
        <v>-14202.531000000001</v>
      </c>
      <c r="AF112" s="76">
        <v>-2556.482</v>
      </c>
      <c r="AG112" s="76"/>
      <c r="AH112" s="76"/>
    </row>
    <row r="113" spans="1:34" ht="18" customHeight="1" thickBot="1" x14ac:dyDescent="0.25">
      <c r="A113" s="71" t="s">
        <v>1080</v>
      </c>
      <c r="B113" s="71"/>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row>
    <row r="114" spans="1:34" ht="18" customHeight="1" thickBot="1" x14ac:dyDescent="0.25">
      <c r="A114" s="77" t="s">
        <v>1081</v>
      </c>
      <c r="B114" s="77"/>
      <c r="C114" s="74"/>
      <c r="D114" s="74">
        <v>479.22399999999999</v>
      </c>
      <c r="E114" s="74">
        <v>1250.6400000000001</v>
      </c>
      <c r="F114" s="74">
        <v>5699.2420000000002</v>
      </c>
      <c r="G114" s="74">
        <v>12045.73</v>
      </c>
      <c r="H114" s="74">
        <v>6157.2160000000003</v>
      </c>
      <c r="I114" s="74">
        <v>11497.26</v>
      </c>
      <c r="J114" s="74">
        <v>12230.519</v>
      </c>
      <c r="K114" s="74">
        <v>13481.07</v>
      </c>
      <c r="L114" s="74">
        <v>677.69100000000003</v>
      </c>
      <c r="M114" s="74">
        <v>1411.386</v>
      </c>
      <c r="N114" s="74">
        <v>1848.923</v>
      </c>
      <c r="O114" s="74">
        <v>2208.6660000000002</v>
      </c>
      <c r="P114" s="74">
        <v>123</v>
      </c>
      <c r="Q114" s="74">
        <v>198</v>
      </c>
      <c r="R114" s="74">
        <v>320</v>
      </c>
      <c r="S114" s="74">
        <v>480.5</v>
      </c>
      <c r="T114" s="74">
        <v>75</v>
      </c>
      <c r="U114" s="74">
        <v>121.524</v>
      </c>
      <c r="V114" s="74">
        <v>888.024</v>
      </c>
      <c r="W114" s="74">
        <v>888.024</v>
      </c>
      <c r="X114" s="74">
        <v>30</v>
      </c>
      <c r="Y114" s="74">
        <v>2352</v>
      </c>
      <c r="Z114" s="74">
        <v>11782.1</v>
      </c>
      <c r="AA114" s="74">
        <v>19791.599999999999</v>
      </c>
      <c r="AB114" s="74">
        <v>1214.6500000000001</v>
      </c>
      <c r="AC114" s="74">
        <v>4859.6499999999996</v>
      </c>
      <c r="AD114" s="74">
        <v>6120.451</v>
      </c>
      <c r="AE114" s="74">
        <v>6734.2780000000002</v>
      </c>
      <c r="AF114" s="74">
        <v>1620.3420000000001</v>
      </c>
      <c r="AG114" s="74"/>
      <c r="AH114" s="74"/>
    </row>
    <row r="115" spans="1:34" ht="18" customHeight="1" thickBot="1" x14ac:dyDescent="0.25">
      <c r="A115" s="77" t="s">
        <v>1082</v>
      </c>
      <c r="B115" s="77"/>
      <c r="C115" s="75"/>
      <c r="D115" s="75">
        <v>348.899</v>
      </c>
      <c r="E115" s="75">
        <v>860.67100000000005</v>
      </c>
      <c r="F115" s="75">
        <v>1105.0229999999999</v>
      </c>
      <c r="G115" s="75">
        <v>7043.9139999999998</v>
      </c>
      <c r="H115" s="75">
        <v>5008.9560000000001</v>
      </c>
      <c r="I115" s="75">
        <v>5556.0360000000001</v>
      </c>
      <c r="J115" s="75">
        <v>7409.8450000000003</v>
      </c>
      <c r="K115" s="75">
        <v>9544.6190000000006</v>
      </c>
      <c r="L115" s="75">
        <v>1345.8030000000001</v>
      </c>
      <c r="M115" s="75">
        <v>3518.3609999999999</v>
      </c>
      <c r="N115" s="75">
        <v>3575.2289999999998</v>
      </c>
      <c r="O115" s="75">
        <v>5013.6530000000002</v>
      </c>
      <c r="P115" s="75">
        <v>90</v>
      </c>
      <c r="Q115" s="75">
        <v>1403.029</v>
      </c>
      <c r="R115" s="75">
        <v>2181.6669999999999</v>
      </c>
      <c r="S115" s="75">
        <v>3514.8969999999999</v>
      </c>
      <c r="T115" s="75">
        <v>2890</v>
      </c>
      <c r="U115" s="75">
        <v>4161.5749999999998</v>
      </c>
      <c r="V115" s="75">
        <v>4198.0990000000002</v>
      </c>
      <c r="W115" s="75">
        <v>8306.6020000000008</v>
      </c>
      <c r="X115" s="75">
        <v>20</v>
      </c>
      <c r="Y115" s="75">
        <v>50</v>
      </c>
      <c r="Z115" s="75">
        <v>65</v>
      </c>
      <c r="AA115" s="75">
        <v>3909.86</v>
      </c>
      <c r="AB115" s="75">
        <v>12.951000000000001</v>
      </c>
      <c r="AC115" s="75">
        <v>1014.95</v>
      </c>
      <c r="AD115" s="75">
        <v>3659.3220000000001</v>
      </c>
      <c r="AE115" s="75">
        <v>6506.1570000000002</v>
      </c>
      <c r="AF115" s="75">
        <v>1383.819</v>
      </c>
      <c r="AG115" s="75"/>
      <c r="AH115" s="75"/>
    </row>
    <row r="116" spans="1:34" ht="35" hidden="1" customHeight="1" thickBot="1" x14ac:dyDescent="0.25">
      <c r="A116" s="77" t="s">
        <v>1083</v>
      </c>
      <c r="B116" s="77"/>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row>
    <row r="117" spans="1:34" ht="35" hidden="1" customHeight="1" thickBot="1" x14ac:dyDescent="0.25">
      <c r="A117" s="77" t="s">
        <v>1084</v>
      </c>
      <c r="B117" s="77"/>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row>
    <row r="118" spans="1:34" ht="35" hidden="1" customHeight="1" thickBot="1" x14ac:dyDescent="0.25">
      <c r="A118" s="77" t="s">
        <v>1085</v>
      </c>
      <c r="B118" s="77"/>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row>
    <row r="119" spans="1:34" ht="35" hidden="1" customHeight="1" thickBot="1" x14ac:dyDescent="0.25">
      <c r="A119" s="77" t="s">
        <v>1086</v>
      </c>
      <c r="B119" s="77"/>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row>
    <row r="120" spans="1:34" ht="35" hidden="1" customHeight="1" thickBot="1" x14ac:dyDescent="0.25">
      <c r="A120" s="77" t="s">
        <v>1087</v>
      </c>
      <c r="B120" s="77"/>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row>
    <row r="121" spans="1:34" ht="35" hidden="1" customHeight="1" thickBot="1" x14ac:dyDescent="0.25">
      <c r="A121" s="77" t="s">
        <v>1088</v>
      </c>
      <c r="B121" s="77"/>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row>
    <row r="122" spans="1:34" ht="18" hidden="1" customHeight="1" thickBot="1" x14ac:dyDescent="0.25">
      <c r="A122" s="77" t="s">
        <v>1089</v>
      </c>
      <c r="B122" s="77"/>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row>
    <row r="123" spans="1:34" ht="35" hidden="1" customHeight="1" thickBot="1" x14ac:dyDescent="0.25">
      <c r="A123" s="77" t="s">
        <v>1090</v>
      </c>
      <c r="B123" s="77"/>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row>
    <row r="124" spans="1:34" ht="35" hidden="1" customHeight="1" thickBot="1" x14ac:dyDescent="0.25">
      <c r="A124" s="77" t="s">
        <v>1091</v>
      </c>
      <c r="B124" s="77"/>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row>
    <row r="125" spans="1:34" ht="35" hidden="1" customHeight="1" thickBot="1" x14ac:dyDescent="0.25">
      <c r="A125" s="77" t="s">
        <v>1092</v>
      </c>
      <c r="B125" s="77"/>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row>
    <row r="126" spans="1:34" ht="35" hidden="1" customHeight="1" thickBot="1" x14ac:dyDescent="0.25">
      <c r="A126" s="77" t="s">
        <v>1093</v>
      </c>
      <c r="B126" s="77"/>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row>
    <row r="127" spans="1:34" ht="35" hidden="1" customHeight="1" thickBot="1" x14ac:dyDescent="0.25">
      <c r="A127" s="77" t="s">
        <v>1094</v>
      </c>
      <c r="B127" s="77"/>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row>
    <row r="128" spans="1:34" ht="35" hidden="1" customHeight="1" thickBot="1" x14ac:dyDescent="0.25">
      <c r="A128" s="77" t="s">
        <v>1095</v>
      </c>
      <c r="B128" s="77"/>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129" spans="1:34" ht="35" hidden="1" customHeight="1" thickBot="1" x14ac:dyDescent="0.25">
      <c r="A129" s="77" t="s">
        <v>1096</v>
      </c>
      <c r="B129" s="77"/>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row>
    <row r="130" spans="1:34" ht="35" hidden="1" customHeight="1" thickBot="1" x14ac:dyDescent="0.25">
      <c r="A130" s="77" t="s">
        <v>1097</v>
      </c>
      <c r="B130" s="77"/>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row>
    <row r="131" spans="1:34" ht="35" hidden="1" customHeight="1" thickBot="1" x14ac:dyDescent="0.25">
      <c r="A131" s="77" t="s">
        <v>1098</v>
      </c>
      <c r="B131" s="77"/>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row>
    <row r="132" spans="1:34" ht="35" hidden="1" customHeight="1" thickBot="1" x14ac:dyDescent="0.25">
      <c r="A132" s="77" t="s">
        <v>1099</v>
      </c>
      <c r="B132" s="77"/>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row>
    <row r="133" spans="1:34" ht="35" customHeight="1" thickBot="1" x14ac:dyDescent="0.25">
      <c r="A133" s="77" t="s">
        <v>1100</v>
      </c>
      <c r="B133" s="77"/>
      <c r="C133" s="75"/>
      <c r="D133" s="75">
        <v>15.361000000000001</v>
      </c>
      <c r="E133" s="75">
        <v>31.321000000000002</v>
      </c>
      <c r="F133" s="75">
        <v>70.238</v>
      </c>
      <c r="G133" s="75">
        <v>84.924999999999997</v>
      </c>
      <c r="H133" s="75">
        <v>18.384</v>
      </c>
      <c r="I133" s="75">
        <v>56.723999999999997</v>
      </c>
      <c r="J133" s="75">
        <v>98.813999999999993</v>
      </c>
      <c r="K133" s="75">
        <v>138.042</v>
      </c>
      <c r="L133" s="75">
        <v>259.50700000000001</v>
      </c>
      <c r="M133" s="75">
        <v>607.32600000000002</v>
      </c>
      <c r="N133" s="75">
        <v>923.68200000000002</v>
      </c>
      <c r="O133" s="75">
        <v>1626.64</v>
      </c>
      <c r="P133" s="75">
        <v>248.99100000000001</v>
      </c>
      <c r="Q133" s="75">
        <v>483.10700000000003</v>
      </c>
      <c r="R133" s="75">
        <v>805.93200000000002</v>
      </c>
      <c r="S133" s="75">
        <v>1060.107</v>
      </c>
      <c r="T133" s="75">
        <v>191.09399999999999</v>
      </c>
      <c r="U133" s="75">
        <v>375.25400000000002</v>
      </c>
      <c r="V133" s="75">
        <v>670.06700000000001</v>
      </c>
      <c r="W133" s="75">
        <v>961.94100000000003</v>
      </c>
      <c r="X133" s="75">
        <v>264.065</v>
      </c>
      <c r="Y133" s="75">
        <v>533.35400000000004</v>
      </c>
      <c r="Z133" s="75">
        <v>794.53</v>
      </c>
      <c r="AA133" s="75">
        <v>1106.2950000000001</v>
      </c>
      <c r="AB133" s="75">
        <v>288.02300000000002</v>
      </c>
      <c r="AC133" s="75">
        <v>572.20699999999999</v>
      </c>
      <c r="AD133" s="75">
        <v>856.46100000000001</v>
      </c>
      <c r="AE133" s="75">
        <v>1148.598</v>
      </c>
      <c r="AF133" s="75">
        <v>258.887</v>
      </c>
      <c r="AG133" s="75"/>
      <c r="AH133" s="75"/>
    </row>
    <row r="134" spans="1:34" ht="18" hidden="1" customHeight="1" thickBot="1" x14ac:dyDescent="0.25">
      <c r="A134" s="77" t="s">
        <v>1101</v>
      </c>
      <c r="B134" s="77"/>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row>
    <row r="135" spans="1:34" ht="18" hidden="1" customHeight="1" thickBot="1" x14ac:dyDescent="0.25">
      <c r="A135" s="77" t="s">
        <v>1102</v>
      </c>
      <c r="B135" s="77"/>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row>
    <row r="136" spans="1:34" ht="18" hidden="1" customHeight="1" thickBot="1" x14ac:dyDescent="0.25">
      <c r="A136" s="77" t="s">
        <v>1103</v>
      </c>
      <c r="B136" s="77"/>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row>
    <row r="137" spans="1:34" ht="18" hidden="1" customHeight="1" thickBot="1" x14ac:dyDescent="0.25">
      <c r="A137" s="77" t="s">
        <v>1104</v>
      </c>
      <c r="B137" s="77"/>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row>
    <row r="138" spans="1:34" ht="18" hidden="1" customHeight="1" thickBot="1" x14ac:dyDescent="0.25">
      <c r="A138" s="77" t="s">
        <v>1105</v>
      </c>
      <c r="B138" s="77"/>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row>
    <row r="139" spans="1:34" ht="18" hidden="1" customHeight="1" thickBot="1" x14ac:dyDescent="0.25">
      <c r="A139" s="77" t="s">
        <v>1106</v>
      </c>
      <c r="B139" s="77"/>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row>
    <row r="140" spans="1:34" ht="35" hidden="1" customHeight="1" thickBot="1" x14ac:dyDescent="0.25">
      <c r="A140" s="77" t="s">
        <v>1107</v>
      </c>
      <c r="B140" s="77"/>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row>
    <row r="141" spans="1:34" ht="35" hidden="1" customHeight="1" thickBot="1" x14ac:dyDescent="0.25">
      <c r="A141" s="77" t="s">
        <v>1108</v>
      </c>
      <c r="B141" s="77"/>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row>
    <row r="142" spans="1:34" ht="35" hidden="1" customHeight="1" thickBot="1" x14ac:dyDescent="0.25">
      <c r="A142" s="77" t="s">
        <v>1109</v>
      </c>
      <c r="B142" s="77"/>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row>
    <row r="143" spans="1:34" ht="18" hidden="1" customHeight="1" thickBot="1" x14ac:dyDescent="0.25">
      <c r="A143" s="77" t="s">
        <v>1110</v>
      </c>
      <c r="B143" s="77"/>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row>
    <row r="144" spans="1:34" ht="35" hidden="1" customHeight="1" thickBot="1" x14ac:dyDescent="0.25">
      <c r="A144" s="77" t="s">
        <v>1111</v>
      </c>
      <c r="B144" s="77"/>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row>
    <row r="145" spans="1:34" ht="18" hidden="1" customHeight="1" thickBot="1" x14ac:dyDescent="0.25">
      <c r="A145" s="77" t="s">
        <v>1112</v>
      </c>
      <c r="B145" s="77"/>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row>
    <row r="146" spans="1:34" ht="18" hidden="1" customHeight="1" thickBot="1" x14ac:dyDescent="0.25">
      <c r="A146" s="77" t="s">
        <v>1113</v>
      </c>
      <c r="B146" s="77"/>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row>
    <row r="147" spans="1:34" ht="18" hidden="1" customHeight="1" thickBot="1" x14ac:dyDescent="0.25">
      <c r="A147" s="77" t="s">
        <v>1114</v>
      </c>
      <c r="B147" s="77"/>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row>
    <row r="148" spans="1:34" ht="18" customHeight="1" thickBot="1" x14ac:dyDescent="0.25">
      <c r="A148" s="77" t="s">
        <v>1115</v>
      </c>
      <c r="B148" s="77"/>
      <c r="C148" s="74"/>
      <c r="D148" s="74"/>
      <c r="E148" s="74">
        <v>59.948999999999998</v>
      </c>
      <c r="F148" s="74">
        <v>84.984999999999999</v>
      </c>
      <c r="G148" s="74">
        <v>91.545000000000002</v>
      </c>
      <c r="H148" s="74">
        <v>70.114000000000004</v>
      </c>
      <c r="I148" s="74">
        <v>118.13800000000001</v>
      </c>
      <c r="J148" s="74">
        <v>140.691</v>
      </c>
      <c r="K148" s="74">
        <v>161.04</v>
      </c>
      <c r="L148" s="74"/>
      <c r="M148" s="74"/>
      <c r="N148" s="74"/>
      <c r="O148" s="74">
        <v>0</v>
      </c>
      <c r="P148" s="74"/>
      <c r="Q148" s="74"/>
      <c r="R148" s="74"/>
      <c r="S148" s="74"/>
      <c r="T148" s="74"/>
      <c r="U148" s="74">
        <v>35.201999999999998</v>
      </c>
      <c r="V148" s="74">
        <v>53.622999999999998</v>
      </c>
      <c r="W148" s="74">
        <v>114.083</v>
      </c>
      <c r="X148" s="74">
        <v>21.405999999999999</v>
      </c>
      <c r="Y148" s="74">
        <v>36.334000000000003</v>
      </c>
      <c r="Z148" s="74">
        <v>50.814</v>
      </c>
      <c r="AA148" s="74">
        <v>50.814</v>
      </c>
      <c r="AB148" s="74">
        <v>0</v>
      </c>
      <c r="AC148" s="74">
        <v>0</v>
      </c>
      <c r="AD148" s="74">
        <v>283.96300000000002</v>
      </c>
      <c r="AE148" s="74">
        <v>3037.018</v>
      </c>
      <c r="AF148" s="74">
        <v>347.21600000000001</v>
      </c>
      <c r="AG148" s="74"/>
      <c r="AH148" s="74"/>
    </row>
    <row r="149" spans="1:34" ht="18" customHeight="1" thickBot="1" x14ac:dyDescent="0.25">
      <c r="A149" s="77" t="s">
        <v>1116</v>
      </c>
      <c r="B149" s="77"/>
      <c r="C149" s="75"/>
      <c r="D149" s="75">
        <v>14.195</v>
      </c>
      <c r="E149" s="75">
        <v>30.568999999999999</v>
      </c>
      <c r="F149" s="75">
        <v>41.512999999999998</v>
      </c>
      <c r="G149" s="75">
        <v>52.65</v>
      </c>
      <c r="H149" s="75">
        <v>11.237</v>
      </c>
      <c r="I149" s="75">
        <v>30.359000000000002</v>
      </c>
      <c r="J149" s="75">
        <v>61.581000000000003</v>
      </c>
      <c r="K149" s="75">
        <v>100.06100000000001</v>
      </c>
      <c r="L149" s="75">
        <v>18.751999999999999</v>
      </c>
      <c r="M149" s="75">
        <v>37.808</v>
      </c>
      <c r="N149" s="75">
        <v>56.680999999999997</v>
      </c>
      <c r="O149" s="75">
        <v>74.272000000000006</v>
      </c>
      <c r="P149" s="75">
        <v>16.315999999999999</v>
      </c>
      <c r="Q149" s="75">
        <v>30.334</v>
      </c>
      <c r="R149" s="75">
        <v>41.948</v>
      </c>
      <c r="S149" s="75">
        <v>52.72</v>
      </c>
      <c r="T149" s="75">
        <v>9.8409999999999993</v>
      </c>
      <c r="U149" s="75">
        <v>17.489000000000001</v>
      </c>
      <c r="V149" s="75">
        <v>23.786000000000001</v>
      </c>
      <c r="W149" s="75">
        <v>29.236999999999998</v>
      </c>
      <c r="X149" s="75">
        <v>4.5140000000000002</v>
      </c>
      <c r="Y149" s="75">
        <v>9.1519999999999992</v>
      </c>
      <c r="Z149" s="75">
        <v>13.92</v>
      </c>
      <c r="AA149" s="75">
        <v>18.818999999999999</v>
      </c>
      <c r="AB149" s="75">
        <v>3.3410000000000002</v>
      </c>
      <c r="AC149" s="75">
        <v>10.717000000000001</v>
      </c>
      <c r="AD149" s="75">
        <v>49.003999999999998</v>
      </c>
      <c r="AE149" s="75">
        <v>3164.4059999999999</v>
      </c>
      <c r="AF149" s="75">
        <v>371.483</v>
      </c>
      <c r="AG149" s="75"/>
      <c r="AH149" s="75"/>
    </row>
    <row r="150" spans="1:34" ht="35" hidden="1" customHeight="1" thickBot="1" x14ac:dyDescent="0.25">
      <c r="A150" s="77" t="s">
        <v>1117</v>
      </c>
      <c r="B150" s="77"/>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row>
    <row r="151" spans="1:34" ht="18" hidden="1" customHeight="1" thickBot="1" x14ac:dyDescent="0.25">
      <c r="A151" s="77" t="s">
        <v>1118</v>
      </c>
      <c r="B151" s="77"/>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row>
    <row r="152" spans="1:34" ht="35" hidden="1" customHeight="1" thickBot="1" x14ac:dyDescent="0.25">
      <c r="A152" s="77" t="s">
        <v>1119</v>
      </c>
      <c r="B152" s="77"/>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row>
    <row r="153" spans="1:34" ht="52" hidden="1" customHeight="1" thickBot="1" x14ac:dyDescent="0.25">
      <c r="A153" s="77" t="s">
        <v>1120</v>
      </c>
      <c r="B153" s="77"/>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row>
    <row r="154" spans="1:34" ht="18" hidden="1" customHeight="1" thickBot="1" x14ac:dyDescent="0.25">
      <c r="A154" s="77" t="s">
        <v>1121</v>
      </c>
      <c r="B154" s="77"/>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row>
    <row r="155" spans="1:34" ht="35" hidden="1" customHeight="1" thickBot="1" x14ac:dyDescent="0.25">
      <c r="A155" s="77" t="s">
        <v>1122</v>
      </c>
      <c r="B155" s="77"/>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row>
    <row r="156" spans="1:34" ht="35" hidden="1" customHeight="1" thickBot="1" x14ac:dyDescent="0.25">
      <c r="A156" s="77" t="s">
        <v>1123</v>
      </c>
      <c r="B156" s="77"/>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row>
    <row r="157" spans="1:34" ht="35" hidden="1" customHeight="1" thickBot="1" x14ac:dyDescent="0.25">
      <c r="A157" s="77" t="s">
        <v>1124</v>
      </c>
      <c r="B157" s="77"/>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row>
    <row r="158" spans="1:34" ht="35" hidden="1" customHeight="1" thickBot="1" x14ac:dyDescent="0.25">
      <c r="A158" s="77" t="s">
        <v>1125</v>
      </c>
      <c r="B158" s="77"/>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row>
    <row r="159" spans="1:34" ht="35" hidden="1" customHeight="1" thickBot="1" x14ac:dyDescent="0.25">
      <c r="A159" s="77" t="s">
        <v>1126</v>
      </c>
      <c r="B159" s="77"/>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row>
    <row r="160" spans="1:34" ht="35" hidden="1" customHeight="1" thickBot="1" x14ac:dyDescent="0.25">
      <c r="A160" s="77" t="s">
        <v>1127</v>
      </c>
      <c r="B160" s="77"/>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row>
    <row r="161" spans="1:34" ht="18" hidden="1" customHeight="1" thickBot="1" x14ac:dyDescent="0.25">
      <c r="A161" s="77" t="s">
        <v>1128</v>
      </c>
      <c r="B161" s="77"/>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row>
    <row r="162" spans="1:34" ht="35" customHeight="1" thickBot="1" x14ac:dyDescent="0.25">
      <c r="A162" s="77" t="s">
        <v>1129</v>
      </c>
      <c r="B162" s="77"/>
      <c r="C162" s="74"/>
      <c r="D162" s="74"/>
      <c r="E162" s="74"/>
      <c r="F162" s="74"/>
      <c r="G162" s="74"/>
      <c r="H162" s="74"/>
      <c r="I162" s="74"/>
      <c r="J162" s="74"/>
      <c r="K162" s="74"/>
      <c r="L162" s="74"/>
      <c r="M162" s="74"/>
      <c r="N162" s="74"/>
      <c r="O162" s="74"/>
      <c r="P162" s="74"/>
      <c r="Q162" s="74"/>
      <c r="R162" s="74"/>
      <c r="S162" s="74"/>
      <c r="T162" s="74"/>
      <c r="U162" s="74"/>
      <c r="V162" s="74">
        <v>-2034.153</v>
      </c>
      <c r="W162" s="74">
        <v>-3191.2730000000001</v>
      </c>
      <c r="X162" s="74">
        <v>0</v>
      </c>
      <c r="Y162" s="74"/>
      <c r="Z162" s="74">
        <v>0</v>
      </c>
      <c r="AA162" s="74">
        <v>0</v>
      </c>
      <c r="AB162" s="74"/>
      <c r="AC162" s="74"/>
      <c r="AD162" s="74"/>
      <c r="AE162" s="74"/>
      <c r="AF162" s="74"/>
      <c r="AG162" s="74"/>
      <c r="AH162" s="74"/>
    </row>
    <row r="163" spans="1:34" ht="35" hidden="1" customHeight="1" thickBot="1" x14ac:dyDescent="0.25">
      <c r="A163" s="77" t="s">
        <v>1130</v>
      </c>
      <c r="B163" s="77"/>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row>
    <row r="164" spans="1:34" ht="35" hidden="1" customHeight="1" thickBot="1" x14ac:dyDescent="0.25">
      <c r="A164" s="77" t="s">
        <v>1131</v>
      </c>
      <c r="B164" s="77"/>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row>
    <row r="165" spans="1:34" ht="69" customHeight="1" thickBot="1" x14ac:dyDescent="0.25">
      <c r="A165" s="77" t="s">
        <v>1132</v>
      </c>
      <c r="B165" s="77"/>
      <c r="C165" s="74"/>
      <c r="D165" s="74"/>
      <c r="E165" s="74"/>
      <c r="F165" s="74"/>
      <c r="G165" s="74"/>
      <c r="H165" s="74"/>
      <c r="I165" s="74"/>
      <c r="J165" s="74"/>
      <c r="K165" s="74"/>
      <c r="L165" s="74"/>
      <c r="M165" s="74"/>
      <c r="N165" s="74"/>
      <c r="O165" s="74"/>
      <c r="P165" s="74"/>
      <c r="Q165" s="74"/>
      <c r="R165" s="74"/>
      <c r="S165" s="74"/>
      <c r="T165" s="74"/>
      <c r="U165" s="74"/>
      <c r="V165" s="74"/>
      <c r="W165" s="74"/>
      <c r="X165" s="74"/>
      <c r="Y165" s="74">
        <v>14.792999999999999</v>
      </c>
      <c r="Z165" s="74">
        <v>14.792</v>
      </c>
      <c r="AA165" s="74">
        <v>14.792</v>
      </c>
      <c r="AB165" s="74"/>
      <c r="AC165" s="74">
        <v>0</v>
      </c>
      <c r="AD165" s="74"/>
      <c r="AE165" s="74">
        <v>0</v>
      </c>
      <c r="AF165" s="74"/>
      <c r="AG165" s="74"/>
      <c r="AH165" s="74"/>
    </row>
    <row r="166" spans="1:34" ht="35" customHeight="1" thickBot="1" x14ac:dyDescent="0.25">
      <c r="A166" s="77" t="s">
        <v>1133</v>
      </c>
      <c r="B166" s="77"/>
      <c r="C166" s="74"/>
      <c r="D166" s="74"/>
      <c r="E166" s="74"/>
      <c r="F166" s="74"/>
      <c r="G166" s="74"/>
      <c r="H166" s="74"/>
      <c r="I166" s="74"/>
      <c r="J166" s="74"/>
      <c r="K166" s="74"/>
      <c r="L166" s="74"/>
      <c r="M166" s="74"/>
      <c r="N166" s="74"/>
      <c r="O166" s="74"/>
      <c r="P166" s="74"/>
      <c r="Q166" s="74"/>
      <c r="R166" s="74"/>
      <c r="S166" s="74">
        <v>0</v>
      </c>
      <c r="T166" s="74"/>
      <c r="U166" s="74">
        <v>17.606999999999999</v>
      </c>
      <c r="V166" s="74">
        <v>17.606999999999999</v>
      </c>
      <c r="W166" s="74">
        <v>17.606999999999999</v>
      </c>
      <c r="X166" s="74">
        <v>0</v>
      </c>
      <c r="Y166" s="74">
        <v>37.439</v>
      </c>
      <c r="Z166" s="74">
        <v>37.439</v>
      </c>
      <c r="AA166" s="74">
        <v>37.439</v>
      </c>
      <c r="AB166" s="74">
        <v>0</v>
      </c>
      <c r="AC166" s="74">
        <v>0</v>
      </c>
      <c r="AD166" s="74">
        <v>1.4</v>
      </c>
      <c r="AE166" s="74">
        <v>1.931</v>
      </c>
      <c r="AF166" s="74">
        <v>0.108</v>
      </c>
      <c r="AG166" s="74"/>
      <c r="AH166" s="74"/>
    </row>
    <row r="167" spans="1:34" ht="52" customHeight="1" thickBot="1" x14ac:dyDescent="0.25">
      <c r="A167" s="77" t="s">
        <v>1134</v>
      </c>
      <c r="B167" s="77"/>
      <c r="C167" s="75"/>
      <c r="D167" s="75"/>
      <c r="E167" s="75"/>
      <c r="F167" s="75"/>
      <c r="G167" s="75"/>
      <c r="H167" s="75"/>
      <c r="I167" s="75"/>
      <c r="J167" s="75"/>
      <c r="K167" s="75"/>
      <c r="L167" s="75"/>
      <c r="M167" s="75"/>
      <c r="N167" s="75"/>
      <c r="O167" s="75"/>
      <c r="P167" s="75"/>
      <c r="Q167" s="75">
        <v>1763.98</v>
      </c>
      <c r="R167" s="75">
        <v>20.25</v>
      </c>
      <c r="S167" s="75">
        <v>20.25</v>
      </c>
      <c r="T167" s="75"/>
      <c r="U167" s="75">
        <v>3374.6309999999999</v>
      </c>
      <c r="V167" s="75">
        <v>0</v>
      </c>
      <c r="W167" s="75">
        <v>0</v>
      </c>
      <c r="X167" s="75"/>
      <c r="Y167" s="75"/>
      <c r="Z167" s="75">
        <v>50.734999999999999</v>
      </c>
      <c r="AA167" s="75">
        <v>50.734999999999999</v>
      </c>
      <c r="AB167" s="75"/>
      <c r="AC167" s="75"/>
      <c r="AD167" s="75">
        <v>0</v>
      </c>
      <c r="AE167" s="75">
        <v>0</v>
      </c>
      <c r="AF167" s="75"/>
      <c r="AG167" s="75"/>
      <c r="AH167" s="75"/>
    </row>
    <row r="168" spans="1:34" ht="35" customHeight="1" thickBot="1" x14ac:dyDescent="0.25">
      <c r="A168" s="77" t="s">
        <v>1135</v>
      </c>
      <c r="B168" s="77"/>
      <c r="C168" s="75"/>
      <c r="D168" s="75"/>
      <c r="E168" s="75">
        <v>2446.6289999999999</v>
      </c>
      <c r="F168" s="75">
        <v>2446.6289999999999</v>
      </c>
      <c r="G168" s="75">
        <v>3882.723</v>
      </c>
      <c r="H168" s="75"/>
      <c r="I168" s="75">
        <v>3276.38</v>
      </c>
      <c r="J168" s="75">
        <v>3276.4050000000002</v>
      </c>
      <c r="K168" s="75">
        <v>4899.0360000000001</v>
      </c>
      <c r="L168" s="75"/>
      <c r="M168" s="75">
        <v>149.09700000000001</v>
      </c>
      <c r="N168" s="75">
        <v>3150.931</v>
      </c>
      <c r="O168" s="75">
        <v>3837.6370000000002</v>
      </c>
      <c r="P168" s="75"/>
      <c r="Q168" s="75">
        <v>70.022000000000006</v>
      </c>
      <c r="R168" s="75">
        <v>1833.8009999999999</v>
      </c>
      <c r="S168" s="75">
        <v>3252.364</v>
      </c>
      <c r="T168" s="75">
        <v>57.716999999999999</v>
      </c>
      <c r="U168" s="75">
        <v>331.57299999999998</v>
      </c>
      <c r="V168" s="75">
        <v>3902.9679999999998</v>
      </c>
      <c r="W168" s="75">
        <v>7183.94</v>
      </c>
      <c r="X168" s="75">
        <v>0</v>
      </c>
      <c r="Y168" s="75">
        <v>24276.06</v>
      </c>
      <c r="Z168" s="75">
        <v>24277.383999999998</v>
      </c>
      <c r="AA168" s="75">
        <v>27038.972000000002</v>
      </c>
      <c r="AB168" s="75">
        <v>0</v>
      </c>
      <c r="AC168" s="75">
        <v>5918.4880000000003</v>
      </c>
      <c r="AD168" s="75">
        <v>5918.4880000000003</v>
      </c>
      <c r="AE168" s="75">
        <v>8422.2389999999996</v>
      </c>
      <c r="AF168" s="75">
        <v>42.286999999999999</v>
      </c>
      <c r="AG168" s="75"/>
      <c r="AH168" s="75"/>
    </row>
    <row r="169" spans="1:34" ht="35" hidden="1" customHeight="1" thickBot="1" x14ac:dyDescent="0.25">
      <c r="A169" s="77" t="s">
        <v>1136</v>
      </c>
      <c r="B169" s="77"/>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row>
    <row r="170" spans="1:34" ht="35" hidden="1" customHeight="1" thickBot="1" x14ac:dyDescent="0.25">
      <c r="A170" s="77" t="s">
        <v>1137</v>
      </c>
      <c r="B170" s="77"/>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row>
    <row r="171" spans="1:34" ht="69" hidden="1" customHeight="1" thickBot="1" x14ac:dyDescent="0.25">
      <c r="A171" s="77" t="s">
        <v>1138</v>
      </c>
      <c r="B171" s="77"/>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row>
    <row r="172" spans="1:34" ht="35" customHeight="1" thickBot="1" x14ac:dyDescent="0.25">
      <c r="A172" s="77" t="s">
        <v>1139</v>
      </c>
      <c r="B172" s="77"/>
      <c r="C172" s="74"/>
      <c r="D172" s="74">
        <v>0.33600000000000002</v>
      </c>
      <c r="E172" s="74">
        <v>73.191000000000003</v>
      </c>
      <c r="F172" s="74">
        <v>73.191000000000003</v>
      </c>
      <c r="G172" s="74">
        <v>47.798999999999999</v>
      </c>
      <c r="H172" s="74">
        <v>212.32599999999999</v>
      </c>
      <c r="I172" s="74">
        <v>212.32599999999999</v>
      </c>
      <c r="J172" s="74">
        <v>212.32599999999999</v>
      </c>
      <c r="K172" s="74">
        <v>208.958</v>
      </c>
      <c r="L172" s="74">
        <v>10.1</v>
      </c>
      <c r="M172" s="74">
        <v>10.1</v>
      </c>
      <c r="N172" s="74">
        <v>509.28199999999998</v>
      </c>
      <c r="O172" s="74">
        <v>509.28199999999998</v>
      </c>
      <c r="P172" s="74">
        <v>0</v>
      </c>
      <c r="Q172" s="74">
        <v>0</v>
      </c>
      <c r="R172" s="74">
        <v>0</v>
      </c>
      <c r="S172" s="74">
        <v>0</v>
      </c>
      <c r="T172" s="74"/>
      <c r="U172" s="74">
        <v>17.606999999999999</v>
      </c>
      <c r="V172" s="74">
        <v>17.606999999999999</v>
      </c>
      <c r="W172" s="74"/>
      <c r="X172" s="74"/>
      <c r="Y172" s="74"/>
      <c r="Z172" s="74"/>
      <c r="AA172" s="74"/>
      <c r="AB172" s="74"/>
      <c r="AC172" s="74"/>
      <c r="AD172" s="74"/>
      <c r="AE172" s="74"/>
      <c r="AF172" s="74"/>
      <c r="AG172" s="74"/>
      <c r="AH172" s="74"/>
    </row>
    <row r="173" spans="1:34" ht="52" customHeight="1" thickBot="1" x14ac:dyDescent="0.25">
      <c r="A173" s="72" t="s">
        <v>1140</v>
      </c>
      <c r="B173" s="72"/>
      <c r="C173" s="76"/>
      <c r="D173" s="76">
        <v>101.105</v>
      </c>
      <c r="E173" s="76">
        <v>-1985.41</v>
      </c>
      <c r="F173" s="76">
        <v>2194.0149999999999</v>
      </c>
      <c r="G173" s="76">
        <v>1120.8620000000001</v>
      </c>
      <c r="H173" s="76">
        <v>1401.079</v>
      </c>
      <c r="I173" s="76">
        <v>2908.2249999999999</v>
      </c>
      <c r="J173" s="76">
        <v>1736.8910000000001</v>
      </c>
      <c r="K173" s="76">
        <v>-830.69</v>
      </c>
      <c r="L173" s="76">
        <v>-936.27099999999996</v>
      </c>
      <c r="M173" s="76">
        <v>-2891.1060000000002</v>
      </c>
      <c r="N173" s="76">
        <v>-5348.3180000000002</v>
      </c>
      <c r="O173" s="76">
        <v>-7834.2539999999999</v>
      </c>
      <c r="P173" s="76">
        <v>-232.30699999999999</v>
      </c>
      <c r="Q173" s="76">
        <v>-3552.4720000000002</v>
      </c>
      <c r="R173" s="76">
        <v>-4563.598</v>
      </c>
      <c r="S173" s="76">
        <v>-7419.8379999999997</v>
      </c>
      <c r="T173" s="76">
        <v>-3073.652</v>
      </c>
      <c r="U173" s="76">
        <v>-8086.1890000000003</v>
      </c>
      <c r="V173" s="76">
        <v>-9869.8189999999995</v>
      </c>
      <c r="W173" s="76">
        <v>-18653.278999999999</v>
      </c>
      <c r="X173" s="76">
        <v>-237.173</v>
      </c>
      <c r="Y173" s="76">
        <v>-22428</v>
      </c>
      <c r="Z173" s="76">
        <v>-13316.424000000001</v>
      </c>
      <c r="AA173" s="76">
        <v>-12230.036</v>
      </c>
      <c r="AB173" s="76">
        <v>910.33500000000004</v>
      </c>
      <c r="AC173" s="76">
        <v>-2656.712</v>
      </c>
      <c r="AD173" s="76">
        <v>-4077.4609999999998</v>
      </c>
      <c r="AE173" s="76">
        <v>-9468.1730000000007</v>
      </c>
      <c r="AF173" s="76">
        <v>-88.81</v>
      </c>
      <c r="AG173" s="76"/>
      <c r="AH173" s="76"/>
    </row>
    <row r="174" spans="1:34" ht="35" customHeight="1" thickBot="1" x14ac:dyDescent="0.25">
      <c r="A174" s="71" t="s">
        <v>1141</v>
      </c>
      <c r="B174" s="71"/>
      <c r="C174" s="76"/>
      <c r="D174" s="76">
        <v>-2535.7260000000001</v>
      </c>
      <c r="E174" s="76">
        <v>-3598.9589999999998</v>
      </c>
      <c r="F174" s="76">
        <v>7196.585</v>
      </c>
      <c r="G174" s="76">
        <v>-7650.2079999999996</v>
      </c>
      <c r="H174" s="76">
        <v>234.17099999999999</v>
      </c>
      <c r="I174" s="76">
        <v>-1149.6310000000001</v>
      </c>
      <c r="J174" s="76">
        <v>2586.35</v>
      </c>
      <c r="K174" s="76">
        <v>-1152.2460000000001</v>
      </c>
      <c r="L174" s="76">
        <v>4067.5909999999999</v>
      </c>
      <c r="M174" s="76">
        <v>4541.4530000000004</v>
      </c>
      <c r="N174" s="76">
        <v>6886.66</v>
      </c>
      <c r="O174" s="76">
        <v>8128.5060000000003</v>
      </c>
      <c r="P174" s="76">
        <v>5321.7280000000001</v>
      </c>
      <c r="Q174" s="76">
        <v>6581.6049999999996</v>
      </c>
      <c r="R174" s="76">
        <v>11087.021000000001</v>
      </c>
      <c r="S174" s="76">
        <v>12706.019</v>
      </c>
      <c r="T174" s="76">
        <v>2368.114</v>
      </c>
      <c r="U174" s="76">
        <v>5420.9679999999998</v>
      </c>
      <c r="V174" s="76">
        <v>9353.8850000000002</v>
      </c>
      <c r="W174" s="76">
        <v>3837.0140000000001</v>
      </c>
      <c r="X174" s="76">
        <v>8656.7819999999992</v>
      </c>
      <c r="Y174" s="76">
        <v>-11916.373</v>
      </c>
      <c r="Z174" s="76">
        <v>-10119.179</v>
      </c>
      <c r="AA174" s="76">
        <v>-19322.960999999999</v>
      </c>
      <c r="AB174" s="76">
        <v>3509.77</v>
      </c>
      <c r="AC174" s="76">
        <v>8186.9750000000004</v>
      </c>
      <c r="AD174" s="76">
        <v>6222.9970000000003</v>
      </c>
      <c r="AE174" s="76">
        <v>6374.16</v>
      </c>
      <c r="AF174" s="76">
        <v>4852.5540000000001</v>
      </c>
      <c r="AG174" s="76"/>
      <c r="AH174" s="76"/>
    </row>
    <row r="175" spans="1:34" ht="35" hidden="1" customHeight="1" thickBot="1" x14ac:dyDescent="0.25">
      <c r="A175" s="78" t="s">
        <v>1142</v>
      </c>
      <c r="B175" s="78"/>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row>
    <row r="176" spans="1:34" ht="35" customHeight="1" thickBot="1" x14ac:dyDescent="0.25">
      <c r="A176" s="78" t="s">
        <v>1143</v>
      </c>
      <c r="B176" s="78"/>
      <c r="C176" s="74"/>
      <c r="D176" s="74">
        <v>126.587</v>
      </c>
      <c r="E176" s="74">
        <v>279.41000000000003</v>
      </c>
      <c r="F176" s="74">
        <v>587.06399999999996</v>
      </c>
      <c r="G176" s="74">
        <v>256.89400000000001</v>
      </c>
      <c r="H176" s="74">
        <v>9.7149999999999999</v>
      </c>
      <c r="I176" s="74">
        <v>-62.506999999999998</v>
      </c>
      <c r="J176" s="74">
        <v>-46.091999999999999</v>
      </c>
      <c r="K176" s="74">
        <v>-195.268</v>
      </c>
      <c r="L176" s="74">
        <v>924.44899999999996</v>
      </c>
      <c r="M176" s="74">
        <v>297.63</v>
      </c>
      <c r="N176" s="74">
        <v>482.17399999999998</v>
      </c>
      <c r="O176" s="74">
        <v>279.40699999999998</v>
      </c>
      <c r="P176" s="74">
        <v>172.04300000000001</v>
      </c>
      <c r="Q176" s="74">
        <v>150.97</v>
      </c>
      <c r="R176" s="74">
        <v>42.322000000000003</v>
      </c>
      <c r="S176" s="74">
        <v>117.148</v>
      </c>
      <c r="T176" s="74">
        <v>26.582999999999998</v>
      </c>
      <c r="U176" s="74">
        <v>384.42700000000002</v>
      </c>
      <c r="V176" s="74">
        <v>734.72400000000005</v>
      </c>
      <c r="W176" s="74">
        <v>1122.758</v>
      </c>
      <c r="X176" s="74">
        <v>-584.26700000000005</v>
      </c>
      <c r="Y176" s="74">
        <v>-623.12599999999998</v>
      </c>
      <c r="Z176" s="74">
        <v>-344.19299999999998</v>
      </c>
      <c r="AA176" s="74">
        <v>-361.94299999999998</v>
      </c>
      <c r="AB176" s="74">
        <v>139.761</v>
      </c>
      <c r="AC176" s="74">
        <v>403.43799999999999</v>
      </c>
      <c r="AD176" s="74">
        <v>-200.041</v>
      </c>
      <c r="AE176" s="74">
        <v>121.75</v>
      </c>
      <c r="AF176" s="74">
        <v>166.48400000000001</v>
      </c>
      <c r="AG176" s="74"/>
      <c r="AH176" s="74"/>
    </row>
    <row r="177" spans="1:34" ht="35" hidden="1" customHeight="1" thickBot="1" x14ac:dyDescent="0.25">
      <c r="A177" s="78" t="s">
        <v>1144</v>
      </c>
      <c r="B177" s="78"/>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row>
    <row r="178" spans="1:34" ht="35" hidden="1" customHeight="1" thickBot="1" x14ac:dyDescent="0.25">
      <c r="A178" s="78" t="s">
        <v>1145</v>
      </c>
      <c r="B178" s="78"/>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row>
    <row r="179" spans="1:34" ht="35" customHeight="1" thickBot="1" x14ac:dyDescent="0.25">
      <c r="A179" s="71" t="s">
        <v>1146</v>
      </c>
      <c r="B179" s="71"/>
      <c r="C179" s="76">
        <v>20831.489000000001</v>
      </c>
      <c r="D179" s="76">
        <v>13438.174999999999</v>
      </c>
      <c r="E179" s="76">
        <v>13438.174999999999</v>
      </c>
      <c r="F179" s="76">
        <v>13438.174999999999</v>
      </c>
      <c r="G179" s="76">
        <v>13438.174999999999</v>
      </c>
      <c r="H179" s="76">
        <v>13682.061</v>
      </c>
      <c r="I179" s="76">
        <v>12226.037</v>
      </c>
      <c r="J179" s="76">
        <v>15978.433000000001</v>
      </c>
      <c r="K179" s="76">
        <v>12090.661</v>
      </c>
      <c r="L179" s="76">
        <v>17082.701000000001</v>
      </c>
      <c r="M179" s="76">
        <v>16929.743999999999</v>
      </c>
      <c r="N179" s="76">
        <v>19459.494999999999</v>
      </c>
      <c r="O179" s="76">
        <v>20498.574000000001</v>
      </c>
      <c r="P179" s="76">
        <v>25992.345000000001</v>
      </c>
      <c r="Q179" s="76">
        <v>27231.149000000001</v>
      </c>
      <c r="R179" s="76">
        <v>31627.917000000001</v>
      </c>
      <c r="S179" s="76">
        <v>33321.741000000002</v>
      </c>
      <c r="T179" s="76">
        <v>35716.438000000002</v>
      </c>
      <c r="U179" s="76">
        <v>39127.135999999999</v>
      </c>
      <c r="V179" s="76">
        <v>43410.35</v>
      </c>
      <c r="W179" s="76">
        <v>38281.512999999999</v>
      </c>
      <c r="X179" s="76">
        <v>46354.027999999998</v>
      </c>
      <c r="Y179" s="76">
        <v>25742.013999999999</v>
      </c>
      <c r="Z179" s="76">
        <v>27818.141</v>
      </c>
      <c r="AA179" s="76">
        <v>18596.609</v>
      </c>
      <c r="AB179" s="76">
        <v>25092.519</v>
      </c>
      <c r="AC179" s="76">
        <v>27187.022000000001</v>
      </c>
      <c r="AD179" s="76">
        <v>24619.564999999999</v>
      </c>
      <c r="AE179" s="76">
        <v>25092.519</v>
      </c>
      <c r="AF179" s="76">
        <v>30111.557000000001</v>
      </c>
      <c r="AG179" s="76"/>
      <c r="AH179" s="76"/>
    </row>
  </sheetData>
  <mergeCells count="1">
    <mergeCell ref="A1:B1"/>
  </mergeCells>
  <dataValidations count="1">
    <dataValidation type="decimal" allowBlank="1" showInputMessage="1" showErrorMessage="1" errorTitle="Invalid Data Type" error="Please input data in Numeric Data Type" sqref="C48:AH112 C44:AH46 C15:AH38 C40:AH42 C7:AH13 C114:AH179" xr:uid="{00000000-0002-0000-10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179"/>
  <sheetViews>
    <sheetView showGridLines="0" workbookViewId="0">
      <pane xSplit="2" ySplit="3" topLeftCell="C4" activePane="bottomRight" state="frozen"/>
      <selection pane="topRight"/>
      <selection pane="bottomLeft"/>
      <selection pane="bottomRight" activeCell="AF1" sqref="AF1:AH1048576"/>
    </sheetView>
  </sheetViews>
  <sheetFormatPr baseColWidth="10" defaultColWidth="9.3984375" defaultRowHeight="15" x14ac:dyDescent="0.2"/>
  <cols>
    <col min="1" max="1" width="42.59765625" style="65" bestFit="1" customWidth="1" collapsed="1"/>
    <col min="2" max="2" width="31" style="65" customWidth="1"/>
    <col min="3" max="34" width="25" style="65" customWidth="1" collapsed="1"/>
    <col min="35" max="35" width="9.3984375" style="65" customWidth="1" collapsed="1"/>
    <col min="36" max="16384" width="9.3984375" style="65" collapsed="1"/>
  </cols>
  <sheetData>
    <row r="1" spans="1:34" ht="18" customHeight="1" x14ac:dyDescent="0.2">
      <c r="A1" s="198" t="s">
        <v>971</v>
      </c>
      <c r="B1" s="199"/>
    </row>
    <row r="2" spans="1:34" x14ac:dyDescent="0.2">
      <c r="A2" s="66">
        <v>1</v>
      </c>
      <c r="B2" s="66"/>
    </row>
    <row r="3" spans="1:34" ht="17" customHeight="1" x14ac:dyDescent="0.2">
      <c r="A3" s="67" t="s">
        <v>22</v>
      </c>
      <c r="B3" s="67"/>
      <c r="C3" s="68"/>
      <c r="D3" s="68" t="s">
        <v>101</v>
      </c>
      <c r="E3" s="68" t="s">
        <v>102</v>
      </c>
      <c r="F3" s="68" t="s">
        <v>103</v>
      </c>
      <c r="G3" s="68" t="s">
        <v>97</v>
      </c>
      <c r="H3" s="68" t="s">
        <v>23</v>
      </c>
      <c r="I3" s="68" t="s">
        <v>24</v>
      </c>
      <c r="J3" s="68" t="s">
        <v>25</v>
      </c>
      <c r="K3" s="68" t="s">
        <v>26</v>
      </c>
      <c r="L3" s="68" t="s">
        <v>27</v>
      </c>
      <c r="M3" s="68" t="s">
        <v>28</v>
      </c>
      <c r="N3" s="68" t="s">
        <v>29</v>
      </c>
      <c r="O3" s="68" t="s">
        <v>30</v>
      </c>
      <c r="P3" s="68" t="s">
        <v>31</v>
      </c>
      <c r="Q3" s="68" t="s">
        <v>32</v>
      </c>
      <c r="R3" s="68" t="s">
        <v>33</v>
      </c>
      <c r="S3" s="68" t="s">
        <v>34</v>
      </c>
      <c r="T3" s="68" t="s">
        <v>35</v>
      </c>
      <c r="U3" s="68" t="s">
        <v>36</v>
      </c>
      <c r="V3" s="68" t="s">
        <v>37</v>
      </c>
      <c r="W3" s="68" t="s">
        <v>38</v>
      </c>
      <c r="X3" s="68" t="s">
        <v>39</v>
      </c>
      <c r="Y3" s="68" t="s">
        <v>40</v>
      </c>
      <c r="Z3" s="68" t="s">
        <v>41</v>
      </c>
      <c r="AA3" s="68" t="s">
        <v>42</v>
      </c>
      <c r="AB3" s="68" t="s">
        <v>104</v>
      </c>
      <c r="AC3" s="68" t="s">
        <v>43</v>
      </c>
      <c r="AD3" s="68" t="s">
        <v>44</v>
      </c>
      <c r="AE3" s="68" t="s">
        <v>45</v>
      </c>
      <c r="AF3" s="68" t="s">
        <v>46</v>
      </c>
      <c r="AG3" s="68"/>
      <c r="AH3" s="68"/>
    </row>
    <row r="4" spans="1:34" ht="18" customHeight="1" thickBot="1" x14ac:dyDescent="0.25">
      <c r="A4" s="69" t="s">
        <v>971</v>
      </c>
      <c r="B4" s="69"/>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row>
    <row r="5" spans="1:34" ht="18" customHeight="1" thickBot="1" x14ac:dyDescent="0.25">
      <c r="A5" s="71" t="s">
        <v>972</v>
      </c>
      <c r="B5" s="71"/>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row>
    <row r="6" spans="1:34" ht="35" customHeight="1" thickBot="1" x14ac:dyDescent="0.25">
      <c r="A6" s="72" t="s">
        <v>973</v>
      </c>
      <c r="B6" s="72"/>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row>
    <row r="7" spans="1:34" ht="18" customHeight="1" thickBot="1" x14ac:dyDescent="0.25">
      <c r="A7" s="73" t="s">
        <v>974</v>
      </c>
      <c r="B7" s="73"/>
      <c r="C7" s="74"/>
      <c r="D7" s="74">
        <v>17539.009999999998</v>
      </c>
      <c r="E7" s="74">
        <v>18560.451000000001</v>
      </c>
      <c r="F7" s="74">
        <v>21429.673999999999</v>
      </c>
      <c r="G7" s="74">
        <v>22791.298999999992</v>
      </c>
      <c r="H7" s="74">
        <v>22509.055</v>
      </c>
      <c r="I7" s="74">
        <v>19982.248</v>
      </c>
      <c r="J7" s="74">
        <v>21990.523000000001</v>
      </c>
      <c r="K7" s="74">
        <v>21311.719000000001</v>
      </c>
      <c r="L7" s="74">
        <v>24541.136999999999</v>
      </c>
      <c r="M7" s="74">
        <v>16288.64</v>
      </c>
      <c r="N7" s="74">
        <v>14027.905000000001</v>
      </c>
      <c r="O7" s="74">
        <v>13858.187999999989</v>
      </c>
      <c r="P7" s="74">
        <v>16844.964</v>
      </c>
      <c r="Q7" s="74">
        <v>17549.877</v>
      </c>
      <c r="R7" s="74">
        <v>20857.296999999999</v>
      </c>
      <c r="S7" s="74">
        <v>21938.821</v>
      </c>
      <c r="T7" s="74">
        <v>25144.786</v>
      </c>
      <c r="U7" s="74">
        <v>30143.46</v>
      </c>
      <c r="V7" s="74">
        <v>31137.010999999999</v>
      </c>
      <c r="W7" s="74">
        <v>32062.877000000011</v>
      </c>
      <c r="X7" s="74">
        <v>35494.332000000002</v>
      </c>
      <c r="Y7" s="74">
        <v>30934.484</v>
      </c>
      <c r="Z7" s="74">
        <v>29406.61399999999</v>
      </c>
      <c r="AA7" s="74">
        <v>29882.053</v>
      </c>
      <c r="AB7" s="74">
        <v>33177.4</v>
      </c>
      <c r="AC7" s="74">
        <v>32123.232</v>
      </c>
      <c r="AD7" s="74">
        <v>33139.237000000008</v>
      </c>
      <c r="AE7" s="74">
        <v>36150.77899999998</v>
      </c>
      <c r="AF7" s="74">
        <v>32496.612000000001</v>
      </c>
      <c r="AG7" s="74"/>
      <c r="AH7" s="74"/>
    </row>
    <row r="8" spans="1:34" ht="69" hidden="1" customHeight="1" thickBot="1" x14ac:dyDescent="0.25">
      <c r="A8" s="73" t="s">
        <v>975</v>
      </c>
      <c r="B8" s="73"/>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ht="18" hidden="1" customHeight="1" thickBot="1" x14ac:dyDescent="0.25">
      <c r="A9" s="73" t="s">
        <v>976</v>
      </c>
      <c r="B9" s="73"/>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35" hidden="1" customHeight="1" thickBot="1" x14ac:dyDescent="0.25">
      <c r="A10" s="73" t="s">
        <v>977</v>
      </c>
      <c r="B10" s="73"/>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row>
    <row r="11" spans="1:34" ht="69" hidden="1" customHeight="1" thickBot="1" x14ac:dyDescent="0.25">
      <c r="A11" s="73" t="s">
        <v>978</v>
      </c>
      <c r="B11" s="73"/>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row>
    <row r="12" spans="1:34" ht="35" hidden="1" customHeight="1" thickBot="1" x14ac:dyDescent="0.25">
      <c r="A12" s="73" t="s">
        <v>979</v>
      </c>
      <c r="B12" s="73"/>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row>
    <row r="13" spans="1:34" ht="35" hidden="1" customHeight="1" thickBot="1" x14ac:dyDescent="0.25">
      <c r="A13" s="73" t="s">
        <v>980</v>
      </c>
      <c r="B13" s="73"/>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row>
    <row r="14" spans="1:34" ht="35" customHeight="1" thickBot="1" x14ac:dyDescent="0.25">
      <c r="A14" s="72" t="s">
        <v>981</v>
      </c>
      <c r="B14" s="72"/>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row>
    <row r="15" spans="1:34" ht="35" customHeight="1" thickBot="1" x14ac:dyDescent="0.25">
      <c r="A15" s="73" t="s">
        <v>982</v>
      </c>
      <c r="B15" s="73"/>
      <c r="C15" s="75"/>
      <c r="D15" s="75">
        <v>14799.007</v>
      </c>
      <c r="E15" s="75">
        <v>12274.54</v>
      </c>
      <c r="F15" s="75">
        <v>8486.3340000000026</v>
      </c>
      <c r="G15" s="75">
        <v>13566.233</v>
      </c>
      <c r="H15" s="75">
        <v>16395.195</v>
      </c>
      <c r="I15" s="75">
        <v>15050.199000000001</v>
      </c>
      <c r="J15" s="75">
        <v>12020.115</v>
      </c>
      <c r="K15" s="75">
        <v>16537.036</v>
      </c>
      <c r="L15" s="75">
        <v>15987.092000000001</v>
      </c>
      <c r="M15" s="75">
        <v>10130.382</v>
      </c>
      <c r="N15" s="75">
        <v>6828.1930000000029</v>
      </c>
      <c r="O15" s="75">
        <v>6794.9159999999974</v>
      </c>
      <c r="P15" s="75">
        <v>8914.0229999999992</v>
      </c>
      <c r="Q15" s="75">
        <v>9615.7240000000002</v>
      </c>
      <c r="R15" s="75">
        <v>11850.977999999999</v>
      </c>
      <c r="S15" s="75">
        <v>13272.37</v>
      </c>
      <c r="T15" s="75">
        <v>14919.458000000001</v>
      </c>
      <c r="U15" s="75">
        <v>16351.181</v>
      </c>
      <c r="V15" s="75">
        <v>19165.510999999999</v>
      </c>
      <c r="W15" s="75">
        <v>20202.978999999999</v>
      </c>
      <c r="X15" s="75">
        <v>17156.739000000001</v>
      </c>
      <c r="Y15" s="75">
        <v>18737.749</v>
      </c>
      <c r="Z15" s="75">
        <v>18428.848000000009</v>
      </c>
      <c r="AA15" s="75">
        <v>25446.025000000001</v>
      </c>
      <c r="AB15" s="75">
        <v>20955.002</v>
      </c>
      <c r="AC15" s="75">
        <v>14978.064</v>
      </c>
      <c r="AD15" s="75">
        <v>26177.923999999999</v>
      </c>
      <c r="AE15" s="75">
        <v>21101.98</v>
      </c>
      <c r="AF15" s="75">
        <v>19925.690999999999</v>
      </c>
      <c r="AG15" s="75"/>
      <c r="AH15" s="75"/>
    </row>
    <row r="16" spans="1:34" ht="18" customHeight="1" thickBot="1" x14ac:dyDescent="0.25">
      <c r="A16" s="73" t="s">
        <v>983</v>
      </c>
      <c r="B16" s="73"/>
      <c r="C16" s="75"/>
      <c r="D16" s="75">
        <v>1881.904</v>
      </c>
      <c r="E16" s="75">
        <v>1970.7280000000001</v>
      </c>
      <c r="F16" s="75">
        <v>1597.125</v>
      </c>
      <c r="G16" s="75">
        <v>2297.2910000000002</v>
      </c>
      <c r="H16" s="75">
        <v>2099.1410000000001</v>
      </c>
      <c r="I16" s="75">
        <v>2184.9009999999998</v>
      </c>
      <c r="J16" s="75">
        <v>1902.0519999999999</v>
      </c>
      <c r="K16" s="75">
        <v>2584.347999999999</v>
      </c>
      <c r="L16" s="75">
        <v>2023.4905508050001</v>
      </c>
      <c r="M16" s="75">
        <v>2098.2514491950001</v>
      </c>
      <c r="N16" s="75">
        <v>1837.223</v>
      </c>
      <c r="O16" s="75">
        <v>1762.22</v>
      </c>
      <c r="P16" s="75">
        <v>1849.4770000000001</v>
      </c>
      <c r="Q16" s="75">
        <v>2260.527</v>
      </c>
      <c r="R16" s="75">
        <v>1845.2919999999999</v>
      </c>
      <c r="S16" s="75">
        <v>2419.6979999999999</v>
      </c>
      <c r="T16" s="75">
        <v>1979.981</v>
      </c>
      <c r="U16" s="75">
        <v>2323.5659999999998</v>
      </c>
      <c r="V16" s="75">
        <v>2142.5410000000002</v>
      </c>
      <c r="W16" s="75">
        <v>2861.2630000000008</v>
      </c>
      <c r="X16" s="75">
        <v>2805.27</v>
      </c>
      <c r="Y16" s="75">
        <v>2474.5790000000002</v>
      </c>
      <c r="Z16" s="75">
        <v>2240.605</v>
      </c>
      <c r="AA16" s="75">
        <v>3360.1380000000008</v>
      </c>
      <c r="AB16" s="75">
        <v>3311.6489999999999</v>
      </c>
      <c r="AC16" s="75">
        <v>2730.612000000001</v>
      </c>
      <c r="AD16" s="75">
        <v>2580.625</v>
      </c>
      <c r="AE16" s="75">
        <v>3608.6209999999992</v>
      </c>
      <c r="AF16" s="75">
        <v>3195.4180000000001</v>
      </c>
      <c r="AG16" s="75"/>
      <c r="AH16" s="75"/>
    </row>
    <row r="17" spans="1:34" ht="35" hidden="1" customHeight="1" thickBot="1" x14ac:dyDescent="0.25">
      <c r="A17" s="73" t="s">
        <v>984</v>
      </c>
      <c r="B17" s="73"/>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row>
    <row r="18" spans="1:34" ht="35" hidden="1" customHeight="1" thickBot="1" x14ac:dyDescent="0.25">
      <c r="A18" s="73" t="s">
        <v>985</v>
      </c>
      <c r="B18" s="73"/>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row>
    <row r="19" spans="1:34" ht="18" hidden="1" customHeight="1" thickBot="1" x14ac:dyDescent="0.25">
      <c r="A19" s="73" t="s">
        <v>986</v>
      </c>
      <c r="B19" s="73"/>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row>
    <row r="20" spans="1:34" ht="18" hidden="1" customHeight="1" thickBot="1" x14ac:dyDescent="0.25">
      <c r="A20" s="73" t="s">
        <v>987</v>
      </c>
      <c r="B20" s="73"/>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row>
    <row r="21" spans="1:34" ht="35" hidden="1" customHeight="1" thickBot="1" x14ac:dyDescent="0.25">
      <c r="A21" s="73" t="s">
        <v>988</v>
      </c>
      <c r="B21" s="73"/>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row>
    <row r="22" spans="1:34" ht="69" hidden="1" customHeight="1" thickBot="1" x14ac:dyDescent="0.25">
      <c r="A22" s="73" t="s">
        <v>989</v>
      </c>
      <c r="B22" s="73"/>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row>
    <row r="23" spans="1:34" ht="35" customHeight="1" thickBot="1" x14ac:dyDescent="0.25">
      <c r="A23" s="72" t="s">
        <v>990</v>
      </c>
      <c r="B23" s="72"/>
      <c r="C23" s="76"/>
      <c r="D23" s="76">
        <v>858.09900000000005</v>
      </c>
      <c r="E23" s="76">
        <v>4315.183</v>
      </c>
      <c r="F23" s="76">
        <v>11346.215</v>
      </c>
      <c r="G23" s="76">
        <v>6927.7750000000005</v>
      </c>
      <c r="H23" s="76">
        <v>4014.7190000000001</v>
      </c>
      <c r="I23" s="76">
        <v>2747.1480000000001</v>
      </c>
      <c r="J23" s="76">
        <v>8068.3559999999998</v>
      </c>
      <c r="K23" s="76">
        <v>2190.3350000000009</v>
      </c>
      <c r="L23" s="76">
        <v>6530.5540000000001</v>
      </c>
      <c r="M23" s="76">
        <v>4060.0070000000001</v>
      </c>
      <c r="N23" s="76">
        <v>5362.4889999999996</v>
      </c>
      <c r="O23" s="76">
        <v>5301.0519999999997</v>
      </c>
      <c r="P23" s="76">
        <v>6081.4639999999999</v>
      </c>
      <c r="Q23" s="76">
        <v>5673.6260000000002</v>
      </c>
      <c r="R23" s="76">
        <v>7161.0269999999982</v>
      </c>
      <c r="S23" s="76">
        <v>6246.7530000000006</v>
      </c>
      <c r="T23" s="76">
        <v>8245.3469999999998</v>
      </c>
      <c r="U23" s="76">
        <v>11468.713</v>
      </c>
      <c r="V23" s="76">
        <v>9828.9589999999989</v>
      </c>
      <c r="W23" s="76">
        <v>8998.635000000002</v>
      </c>
      <c r="X23" s="76">
        <v>15532.323</v>
      </c>
      <c r="Y23" s="76">
        <v>9722.155999999999</v>
      </c>
      <c r="Z23" s="76">
        <v>8737.1610000000001</v>
      </c>
      <c r="AA23" s="76">
        <v>1075.889999999999</v>
      </c>
      <c r="AB23" s="76">
        <v>8910.7489999999998</v>
      </c>
      <c r="AC23" s="76">
        <v>14414.556</v>
      </c>
      <c r="AD23" s="76">
        <v>4380.6879999999983</v>
      </c>
      <c r="AE23" s="76">
        <v>11440.178</v>
      </c>
      <c r="AF23" s="76">
        <v>9375.5030000000006</v>
      </c>
      <c r="AG23" s="76"/>
      <c r="AH23" s="76"/>
    </row>
    <row r="24" spans="1:34" ht="35" hidden="1" customHeight="1" thickBot="1" x14ac:dyDescent="0.25">
      <c r="A24" s="77" t="s">
        <v>991</v>
      </c>
      <c r="B24" s="77"/>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4" ht="35" hidden="1" customHeight="1" thickBot="1" x14ac:dyDescent="0.25">
      <c r="A25" s="77" t="s">
        <v>992</v>
      </c>
      <c r="B25" s="77"/>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row>
    <row r="26" spans="1:34" ht="86" hidden="1" customHeight="1" thickBot="1" x14ac:dyDescent="0.25">
      <c r="A26" s="77" t="s">
        <v>993</v>
      </c>
      <c r="B26" s="77"/>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4" ht="35" hidden="1" customHeight="1" thickBot="1" x14ac:dyDescent="0.25">
      <c r="A27" s="77" t="s">
        <v>994</v>
      </c>
      <c r="B27" s="77"/>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row>
    <row r="28" spans="1:34" ht="18" hidden="1" customHeight="1" thickBot="1" x14ac:dyDescent="0.25">
      <c r="A28" s="77" t="s">
        <v>995</v>
      </c>
      <c r="B28" s="77"/>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row>
    <row r="29" spans="1:34" ht="35" hidden="1" customHeight="1" thickBot="1" x14ac:dyDescent="0.25">
      <c r="A29" s="77" t="s">
        <v>996</v>
      </c>
      <c r="B29" s="77"/>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row>
    <row r="30" spans="1:34" ht="35" hidden="1" customHeight="1" thickBot="1" x14ac:dyDescent="0.25">
      <c r="A30" s="77" t="s">
        <v>997</v>
      </c>
      <c r="B30" s="77"/>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row>
    <row r="31" spans="1:34" ht="35" customHeight="1" thickBot="1" x14ac:dyDescent="0.25">
      <c r="A31" s="77" t="s">
        <v>998</v>
      </c>
      <c r="B31" s="77"/>
      <c r="C31" s="74"/>
      <c r="D31" s="74">
        <v>210.37799999999999</v>
      </c>
      <c r="E31" s="74">
        <v>178.876</v>
      </c>
      <c r="F31" s="74">
        <v>199.9309999999999</v>
      </c>
      <c r="G31" s="74">
        <v>214.02500000000009</v>
      </c>
      <c r="H31" s="74">
        <v>121.476</v>
      </c>
      <c r="I31" s="74">
        <v>119.518</v>
      </c>
      <c r="J31" s="74">
        <v>153.75899999999999</v>
      </c>
      <c r="K31" s="74">
        <v>181.80799999999999</v>
      </c>
      <c r="L31" s="74">
        <v>127.29</v>
      </c>
      <c r="M31" s="74">
        <v>187.411</v>
      </c>
      <c r="N31" s="74">
        <v>155.32900000000001</v>
      </c>
      <c r="O31" s="74">
        <v>236.101</v>
      </c>
      <c r="P31" s="74">
        <v>260.96899999999999</v>
      </c>
      <c r="Q31" s="74">
        <v>192.346</v>
      </c>
      <c r="R31" s="74">
        <v>118.13200000000001</v>
      </c>
      <c r="S31" s="74">
        <v>176.02600000000001</v>
      </c>
      <c r="T31" s="74">
        <v>157.215</v>
      </c>
      <c r="U31" s="74">
        <v>182.76</v>
      </c>
      <c r="V31" s="74">
        <v>207.559</v>
      </c>
      <c r="W31" s="74">
        <v>274.89400000000001</v>
      </c>
      <c r="X31" s="74">
        <v>263.56799999999998</v>
      </c>
      <c r="Y31" s="74">
        <v>228.845</v>
      </c>
      <c r="Z31" s="74">
        <v>229.303</v>
      </c>
      <c r="AA31" s="74"/>
      <c r="AB31" s="74">
        <v>202.63</v>
      </c>
      <c r="AC31" s="74">
        <v>242.471</v>
      </c>
      <c r="AD31" s="74">
        <v>268.83499999999998</v>
      </c>
      <c r="AE31" s="74"/>
      <c r="AF31" s="74">
        <v>260.35300000000001</v>
      </c>
      <c r="AG31" s="74"/>
      <c r="AH31" s="74"/>
    </row>
    <row r="32" spans="1:34" ht="35" customHeight="1" thickBot="1" x14ac:dyDescent="0.25">
      <c r="A32" s="77" t="s">
        <v>999</v>
      </c>
      <c r="B32" s="77"/>
      <c r="C32" s="75"/>
      <c r="D32" s="75">
        <v>233.18299999999999</v>
      </c>
      <c r="E32" s="75">
        <v>241.399</v>
      </c>
      <c r="F32" s="75">
        <v>320.65899999999999</v>
      </c>
      <c r="G32" s="75">
        <v>487.48299999999989</v>
      </c>
      <c r="H32" s="75">
        <v>629.16200000000003</v>
      </c>
      <c r="I32" s="75">
        <v>489.41500000000002</v>
      </c>
      <c r="J32" s="75">
        <v>468.68200000000002</v>
      </c>
      <c r="K32" s="75">
        <v>432.19800000000009</v>
      </c>
      <c r="L32" s="75">
        <v>257.52499999999998</v>
      </c>
      <c r="M32" s="75">
        <v>379.30900000000003</v>
      </c>
      <c r="N32" s="75">
        <v>215.52799999999999</v>
      </c>
      <c r="O32" s="75">
        <v>489.69999999999987</v>
      </c>
      <c r="P32" s="75">
        <v>159.708</v>
      </c>
      <c r="Q32" s="75">
        <v>180.10400000000001</v>
      </c>
      <c r="R32" s="75">
        <v>209.929</v>
      </c>
      <c r="S32" s="75">
        <v>203.10599999999999</v>
      </c>
      <c r="T32" s="75">
        <v>154.19399999999999</v>
      </c>
      <c r="U32" s="75">
        <v>182.10499999999999</v>
      </c>
      <c r="V32" s="75">
        <v>154.31299999999999</v>
      </c>
      <c r="W32" s="75">
        <v>232.999</v>
      </c>
      <c r="X32" s="75">
        <v>493.673</v>
      </c>
      <c r="Y32" s="75">
        <v>480.14499999999998</v>
      </c>
      <c r="Z32" s="75">
        <v>456.62100000000009</v>
      </c>
      <c r="AA32" s="75"/>
      <c r="AB32" s="75">
        <v>695.702</v>
      </c>
      <c r="AC32" s="75">
        <v>787.952</v>
      </c>
      <c r="AD32" s="75">
        <v>578.8130000000001</v>
      </c>
      <c r="AE32" s="75"/>
      <c r="AF32" s="75">
        <v>708.82</v>
      </c>
      <c r="AG32" s="75"/>
      <c r="AH32" s="75"/>
    </row>
    <row r="33" spans="1:34" ht="52" customHeight="1" thickBot="1" x14ac:dyDescent="0.25">
      <c r="A33" s="77" t="s">
        <v>1000</v>
      </c>
      <c r="B33" s="77"/>
      <c r="C33" s="74"/>
      <c r="D33" s="74">
        <v>-523.08100000000002</v>
      </c>
      <c r="E33" s="74">
        <v>-1182.088</v>
      </c>
      <c r="F33" s="74">
        <v>-547.26199999999994</v>
      </c>
      <c r="G33" s="74">
        <v>-1505.5740000000001</v>
      </c>
      <c r="H33" s="74">
        <v>-1138.5450000000001</v>
      </c>
      <c r="I33" s="74">
        <v>-2767.471</v>
      </c>
      <c r="J33" s="74">
        <v>-832.17700000000013</v>
      </c>
      <c r="K33" s="74">
        <v>-1403.483999999999</v>
      </c>
      <c r="L33" s="74">
        <v>-499.76100000000002</v>
      </c>
      <c r="M33" s="74">
        <v>-995.09300000000007</v>
      </c>
      <c r="N33" s="74">
        <v>74.470000000000027</v>
      </c>
      <c r="O33" s="74">
        <v>-640.69900000000007</v>
      </c>
      <c r="P33" s="74">
        <v>-100.64700000000001</v>
      </c>
      <c r="Q33" s="74">
        <v>-381.81400000000002</v>
      </c>
      <c r="R33" s="74">
        <v>-695.75199999999995</v>
      </c>
      <c r="S33" s="74">
        <v>-694.42900000000009</v>
      </c>
      <c r="T33" s="74">
        <v>-1186.809</v>
      </c>
      <c r="U33" s="74">
        <v>-1708.1669999999999</v>
      </c>
      <c r="V33" s="74">
        <v>-1467.1310000000001</v>
      </c>
      <c r="W33" s="74">
        <v>-1386.779</v>
      </c>
      <c r="X33" s="74">
        <v>-1287.279</v>
      </c>
      <c r="Y33" s="74">
        <v>-3314.3890000000001</v>
      </c>
      <c r="Z33" s="74">
        <v>-1527.59</v>
      </c>
      <c r="AA33" s="74">
        <v>7441.4549999999999</v>
      </c>
      <c r="AB33" s="74">
        <v>-813.74599999999998</v>
      </c>
      <c r="AC33" s="74">
        <v>-2409.1469999999999</v>
      </c>
      <c r="AD33" s="74">
        <v>-1616.5920000000001</v>
      </c>
      <c r="AE33" s="74">
        <v>6308.1779999999999</v>
      </c>
      <c r="AF33" s="74">
        <v>-1429.19</v>
      </c>
      <c r="AG33" s="74"/>
      <c r="AH33" s="74"/>
    </row>
    <row r="34" spans="1:34" ht="18" hidden="1" customHeight="1" thickBot="1" x14ac:dyDescent="0.25">
      <c r="A34" s="77" t="s">
        <v>1001</v>
      </c>
      <c r="B34" s="77"/>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row>
    <row r="35" spans="1:34" ht="35" hidden="1" customHeight="1" thickBot="1" x14ac:dyDescent="0.25">
      <c r="A35" s="77" t="s">
        <v>1002</v>
      </c>
      <c r="B35" s="77"/>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row>
    <row r="36" spans="1:34" ht="35" hidden="1" customHeight="1" thickBot="1" x14ac:dyDescent="0.25">
      <c r="A36" s="77" t="s">
        <v>1003</v>
      </c>
      <c r="B36" s="77"/>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row>
    <row r="37" spans="1:34" ht="35" hidden="1" customHeight="1" thickBot="1" x14ac:dyDescent="0.25">
      <c r="A37" s="77" t="s">
        <v>1004</v>
      </c>
      <c r="B37" s="77"/>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row>
    <row r="38" spans="1:34" ht="69" customHeight="1" thickBot="1" x14ac:dyDescent="0.25">
      <c r="A38" s="77" t="s">
        <v>1005</v>
      </c>
      <c r="B38" s="77"/>
      <c r="C38" s="74"/>
      <c r="D38" s="74"/>
      <c r="E38" s="74"/>
      <c r="F38" s="74"/>
      <c r="G38" s="74"/>
      <c r="H38" s="74"/>
      <c r="I38" s="74"/>
      <c r="J38" s="74"/>
      <c r="K38" s="74"/>
      <c r="L38" s="74"/>
      <c r="M38" s="74"/>
      <c r="N38" s="74"/>
      <c r="O38" s="74"/>
      <c r="P38" s="74"/>
      <c r="Q38" s="74"/>
      <c r="R38" s="74"/>
      <c r="S38" s="74"/>
      <c r="T38" s="74"/>
      <c r="U38" s="74"/>
      <c r="V38" s="74"/>
      <c r="W38" s="74"/>
      <c r="X38" s="74">
        <v>14014.939</v>
      </c>
      <c r="Y38" s="74">
        <v>6156.4669999999987</v>
      </c>
      <c r="Z38" s="74">
        <v>6982.2530000000006</v>
      </c>
      <c r="AA38" s="74">
        <v>-806.81099999999788</v>
      </c>
      <c r="AB38" s="74">
        <v>7603.9309999999996</v>
      </c>
      <c r="AC38" s="74">
        <v>11459.928</v>
      </c>
      <c r="AD38" s="74">
        <v>2454.117999999999</v>
      </c>
      <c r="AE38" s="74">
        <v>8526.8870000000024</v>
      </c>
      <c r="AF38" s="74">
        <v>7497.8459999999995</v>
      </c>
      <c r="AG38" s="74"/>
      <c r="AH38" s="74"/>
    </row>
    <row r="39" spans="1:34" ht="35" customHeight="1" thickBot="1" x14ac:dyDescent="0.25">
      <c r="A39" s="72" t="s">
        <v>1006</v>
      </c>
      <c r="B39" s="72"/>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row>
    <row r="40" spans="1:34" ht="18" hidden="1" customHeight="1" thickBot="1" x14ac:dyDescent="0.25">
      <c r="A40" s="73" t="s">
        <v>1007</v>
      </c>
      <c r="B40" s="73"/>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18" hidden="1" customHeight="1" thickBot="1" x14ac:dyDescent="0.25">
      <c r="A41" s="73" t="s">
        <v>1008</v>
      </c>
      <c r="B41" s="73"/>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5" hidden="1" customHeight="1" thickBot="1" x14ac:dyDescent="0.25">
      <c r="A42" s="73" t="s">
        <v>1009</v>
      </c>
      <c r="B42" s="73"/>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18" customHeight="1" thickBot="1" x14ac:dyDescent="0.25">
      <c r="A43" s="72" t="s">
        <v>1010</v>
      </c>
      <c r="B43" s="72"/>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row>
    <row r="44" spans="1:34" ht="52" hidden="1" customHeight="1" thickBot="1" x14ac:dyDescent="0.25">
      <c r="A44" s="73" t="s">
        <v>1011</v>
      </c>
      <c r="B44" s="73"/>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row>
    <row r="45" spans="1:34" ht="35" hidden="1" customHeight="1" thickBot="1" x14ac:dyDescent="0.25">
      <c r="A45" s="73" t="s">
        <v>1012</v>
      </c>
      <c r="B45" s="73"/>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52" customHeight="1" thickBot="1" x14ac:dyDescent="0.25">
      <c r="A46" s="72" t="s">
        <v>1013</v>
      </c>
      <c r="B46" s="72"/>
      <c r="C46" s="76"/>
      <c r="D46" s="76">
        <v>312.21300000000002</v>
      </c>
      <c r="E46" s="76">
        <v>3070.5720000000001</v>
      </c>
      <c r="F46" s="76">
        <v>10678.225</v>
      </c>
      <c r="G46" s="76">
        <v>5148.7430000000004</v>
      </c>
      <c r="H46" s="76">
        <v>2368.4879999999998</v>
      </c>
      <c r="I46" s="76">
        <v>-390.2199999999998</v>
      </c>
      <c r="J46" s="76">
        <v>6921.2559999999994</v>
      </c>
      <c r="K46" s="76">
        <v>536.46100000000115</v>
      </c>
      <c r="L46" s="76">
        <v>5900.558</v>
      </c>
      <c r="M46" s="76">
        <v>2873.016000000001</v>
      </c>
      <c r="N46" s="76">
        <v>5376.76</v>
      </c>
      <c r="O46" s="76">
        <v>4406.753999999999</v>
      </c>
      <c r="P46" s="76">
        <v>6082.0780000000004</v>
      </c>
      <c r="Q46" s="76">
        <v>5304.0539999999992</v>
      </c>
      <c r="R46" s="76">
        <v>6373.478000000001</v>
      </c>
      <c r="S46" s="76">
        <v>5525.2439999999988</v>
      </c>
      <c r="T46" s="76">
        <v>7061.5590000000002</v>
      </c>
      <c r="U46" s="76">
        <v>9761.2009999999973</v>
      </c>
      <c r="V46" s="76">
        <v>8415.0740000000005</v>
      </c>
      <c r="W46" s="76">
        <v>7653.7510000000002</v>
      </c>
      <c r="X46" s="76">
        <v>14014.939</v>
      </c>
      <c r="Y46" s="76">
        <v>6156.4669999999987</v>
      </c>
      <c r="Z46" s="76">
        <v>6982.2530000000006</v>
      </c>
      <c r="AA46" s="76">
        <v>-806.81099999999788</v>
      </c>
      <c r="AB46" s="76">
        <v>7603.9309999999996</v>
      </c>
      <c r="AC46" s="76">
        <v>11459.928</v>
      </c>
      <c r="AD46" s="76">
        <v>2454.117999999999</v>
      </c>
      <c r="AE46" s="76">
        <v>8526.8870000000024</v>
      </c>
      <c r="AF46" s="76">
        <v>7497.8459999999995</v>
      </c>
      <c r="AG46" s="76"/>
      <c r="AH46" s="76"/>
    </row>
    <row r="47" spans="1:34" ht="18" customHeight="1" thickBot="1" x14ac:dyDescent="0.25">
      <c r="A47" s="71" t="s">
        <v>1014</v>
      </c>
      <c r="B47" s="71"/>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row>
    <row r="48" spans="1:34" ht="35" hidden="1" customHeight="1" thickBot="1" x14ac:dyDescent="0.25">
      <c r="A48" s="77" t="s">
        <v>1015</v>
      </c>
      <c r="B48" s="77"/>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row>
    <row r="49" spans="1:34" ht="35" hidden="1" customHeight="1" thickBot="1" x14ac:dyDescent="0.25">
      <c r="A49" s="77" t="s">
        <v>1016</v>
      </c>
      <c r="B49" s="77"/>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row>
    <row r="50" spans="1:34" ht="18" customHeight="1" thickBot="1" x14ac:dyDescent="0.25">
      <c r="A50" s="77" t="s">
        <v>1017</v>
      </c>
      <c r="B50" s="77"/>
      <c r="C50" s="75"/>
      <c r="D50" s="75"/>
      <c r="E50" s="75"/>
      <c r="F50" s="75"/>
      <c r="G50" s="75">
        <v>31.707000000000019</v>
      </c>
      <c r="H50" s="75"/>
      <c r="I50" s="75"/>
      <c r="J50" s="75"/>
      <c r="K50" s="75">
        <v>-331.27800000000002</v>
      </c>
      <c r="L50" s="75">
        <v>85.965999999999994</v>
      </c>
      <c r="M50" s="75">
        <v>40.87700000000001</v>
      </c>
      <c r="N50" s="75">
        <v>4.7830000000000013</v>
      </c>
      <c r="O50" s="75">
        <v>20.039999999999988</v>
      </c>
      <c r="P50" s="75">
        <v>34.808999999999997</v>
      </c>
      <c r="Q50" s="75">
        <v>36.110999999999997</v>
      </c>
      <c r="R50" s="75">
        <v>55.849999999999987</v>
      </c>
      <c r="S50" s="75">
        <v>-76.427999999999997</v>
      </c>
      <c r="T50" s="75">
        <v>24.696000000000002</v>
      </c>
      <c r="U50" s="75">
        <v>15.342000000000001</v>
      </c>
      <c r="V50" s="75">
        <v>9.0550000000000068</v>
      </c>
      <c r="W50" s="75">
        <v>1102.327</v>
      </c>
      <c r="X50" s="75">
        <v>37.265999999999998</v>
      </c>
      <c r="Y50" s="75">
        <v>28.908999999999999</v>
      </c>
      <c r="Z50" s="75">
        <v>11.246000000000009</v>
      </c>
      <c r="AA50" s="75">
        <v>7.4479999999999933</v>
      </c>
      <c r="AB50" s="75">
        <v>18.492000000000001</v>
      </c>
      <c r="AC50" s="75">
        <v>7.6699999999999982</v>
      </c>
      <c r="AD50" s="75">
        <v>26.244</v>
      </c>
      <c r="AE50" s="75">
        <v>11.169</v>
      </c>
      <c r="AF50" s="75">
        <v>6.734</v>
      </c>
      <c r="AG50" s="75"/>
      <c r="AH50" s="75"/>
    </row>
    <row r="51" spans="1:34" ht="52" hidden="1" customHeight="1" thickBot="1" x14ac:dyDescent="0.25">
      <c r="A51" s="77" t="s">
        <v>1018</v>
      </c>
      <c r="B51" s="77"/>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row>
    <row r="52" spans="1:34" ht="35" customHeight="1" thickBot="1" x14ac:dyDescent="0.25">
      <c r="A52" s="77" t="s">
        <v>1019</v>
      </c>
      <c r="B52" s="77"/>
      <c r="C52" s="75"/>
      <c r="D52" s="75">
        <v>120.949</v>
      </c>
      <c r="E52" s="75">
        <v>262.52800000000002</v>
      </c>
      <c r="F52" s="75">
        <v>130.97499999999999</v>
      </c>
      <c r="G52" s="75">
        <v>24.00099999999998</v>
      </c>
      <c r="H52" s="75">
        <v>113.89700000000001</v>
      </c>
      <c r="I52" s="75">
        <v>17.265000000000001</v>
      </c>
      <c r="J52" s="75">
        <v>74.557999999999993</v>
      </c>
      <c r="K52" s="75">
        <v>13.71000000000001</v>
      </c>
      <c r="L52" s="75">
        <v>63.558</v>
      </c>
      <c r="M52" s="75">
        <v>8.6319999999999979</v>
      </c>
      <c r="N52" s="75">
        <v>17.391000000000009</v>
      </c>
      <c r="O52" s="75">
        <v>20.881</v>
      </c>
      <c r="P52" s="75">
        <v>98.754999999999995</v>
      </c>
      <c r="Q52" s="75">
        <v>4.5510000000000019</v>
      </c>
      <c r="R52" s="75">
        <v>14.624000000000009</v>
      </c>
      <c r="S52" s="75">
        <v>-39.430000000000007</v>
      </c>
      <c r="T52" s="75">
        <v>19.556000000000001</v>
      </c>
      <c r="U52" s="75">
        <v>54.110999999999997</v>
      </c>
      <c r="V52" s="75">
        <v>361.41399999999999</v>
      </c>
      <c r="W52" s="75">
        <v>251.39199999999991</v>
      </c>
      <c r="X52" s="75">
        <v>163.22399999999999</v>
      </c>
      <c r="Y52" s="75">
        <v>169.578</v>
      </c>
      <c r="Z52" s="75">
        <v>584.44100000000003</v>
      </c>
      <c r="AA52" s="75">
        <v>-441.50099999999998</v>
      </c>
      <c r="AB52" s="75">
        <v>75.617000000000004</v>
      </c>
      <c r="AC52" s="75">
        <v>182.923</v>
      </c>
      <c r="AD52" s="75">
        <v>388.95800000000003</v>
      </c>
      <c r="AE52" s="75">
        <v>71.585999999999899</v>
      </c>
      <c r="AF52" s="75">
        <v>29.952000000000002</v>
      </c>
      <c r="AG52" s="75"/>
      <c r="AH52" s="75"/>
    </row>
    <row r="53" spans="1:34" ht="52" hidden="1" customHeight="1" thickBot="1" x14ac:dyDescent="0.25">
      <c r="A53" s="77" t="s">
        <v>1020</v>
      </c>
      <c r="B53" s="77"/>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row>
    <row r="54" spans="1:34" ht="52" hidden="1" customHeight="1" thickBot="1" x14ac:dyDescent="0.25">
      <c r="A54" s="77" t="s">
        <v>1021</v>
      </c>
      <c r="B54" s="77"/>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row>
    <row r="55" spans="1:34" ht="35" hidden="1" customHeight="1" thickBot="1" x14ac:dyDescent="0.25">
      <c r="A55" s="77" t="s">
        <v>1022</v>
      </c>
      <c r="B55" s="77"/>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4" ht="35" hidden="1" customHeight="1" thickBot="1" x14ac:dyDescent="0.25">
      <c r="A56" s="77" t="s">
        <v>1023</v>
      </c>
      <c r="B56" s="77"/>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75"/>
    </row>
    <row r="57" spans="1:34" ht="35" hidden="1" customHeight="1" thickBot="1" x14ac:dyDescent="0.25">
      <c r="A57" s="77" t="s">
        <v>1024</v>
      </c>
      <c r="B57" s="77"/>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row>
    <row r="58" spans="1:34" ht="35" hidden="1" customHeight="1" thickBot="1" x14ac:dyDescent="0.25">
      <c r="A58" s="77" t="s">
        <v>1025</v>
      </c>
      <c r="B58" s="77"/>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row>
    <row r="59" spans="1:34" ht="35" hidden="1" customHeight="1" thickBot="1" x14ac:dyDescent="0.25">
      <c r="A59" s="77" t="s">
        <v>1026</v>
      </c>
      <c r="B59" s="77"/>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row>
    <row r="60" spans="1:34" ht="35" hidden="1" customHeight="1" thickBot="1" x14ac:dyDescent="0.25">
      <c r="A60" s="77" t="s">
        <v>1027</v>
      </c>
      <c r="B60" s="77"/>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row>
    <row r="61" spans="1:34" ht="35" hidden="1" customHeight="1" thickBot="1" x14ac:dyDescent="0.25">
      <c r="A61" s="77" t="s">
        <v>1028</v>
      </c>
      <c r="B61" s="77"/>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row>
    <row r="62" spans="1:34" ht="35" hidden="1" customHeight="1" thickBot="1" x14ac:dyDescent="0.25">
      <c r="A62" s="77" t="s">
        <v>1029</v>
      </c>
      <c r="B62" s="77"/>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row>
    <row r="63" spans="1:34" ht="35" customHeight="1" thickBot="1" x14ac:dyDescent="0.25">
      <c r="A63" s="77" t="s">
        <v>1030</v>
      </c>
      <c r="B63" s="77"/>
      <c r="C63" s="74"/>
      <c r="D63" s="74">
        <v>11.132</v>
      </c>
      <c r="E63" s="74">
        <v>61.470999999999997</v>
      </c>
      <c r="F63" s="74">
        <v>22.647000000000009</v>
      </c>
      <c r="G63" s="74">
        <v>2.4039999999999959</v>
      </c>
      <c r="H63" s="74">
        <v>15.977</v>
      </c>
      <c r="I63" s="74">
        <v>26.431999999999999</v>
      </c>
      <c r="J63" s="74">
        <v>28.417999999999999</v>
      </c>
      <c r="K63" s="74">
        <v>155.53899999999999</v>
      </c>
      <c r="L63" s="74">
        <v>259.00700000000001</v>
      </c>
      <c r="M63" s="74">
        <v>31.81999999999999</v>
      </c>
      <c r="N63" s="74">
        <v>20.091999999999981</v>
      </c>
      <c r="O63" s="74">
        <v>33.926000000000037</v>
      </c>
      <c r="P63" s="74">
        <v>31.77</v>
      </c>
      <c r="Q63" s="74">
        <v>140.56299999999999</v>
      </c>
      <c r="R63" s="74">
        <v>64.778999999999996</v>
      </c>
      <c r="S63" s="74">
        <v>42.981000000000023</v>
      </c>
      <c r="T63" s="74">
        <v>67.491</v>
      </c>
      <c r="U63" s="74">
        <v>188.62700000000001</v>
      </c>
      <c r="V63" s="74">
        <v>27.197999999999979</v>
      </c>
      <c r="W63" s="74">
        <v>57.835000000000043</v>
      </c>
      <c r="X63" s="74">
        <v>18.681000000000001</v>
      </c>
      <c r="Y63" s="74">
        <v>25.050999999999998</v>
      </c>
      <c r="Z63" s="74">
        <v>48.883000000000003</v>
      </c>
      <c r="AA63" s="74">
        <v>50.369000000000007</v>
      </c>
      <c r="AB63" s="74">
        <v>41.215000000000003</v>
      </c>
      <c r="AC63" s="74">
        <v>53.302999999999997</v>
      </c>
      <c r="AD63" s="74">
        <v>186.28700000000001</v>
      </c>
      <c r="AE63" s="74">
        <v>139.02199999999999</v>
      </c>
      <c r="AF63" s="74">
        <v>326.839</v>
      </c>
      <c r="AG63" s="74"/>
      <c r="AH63" s="74"/>
    </row>
    <row r="64" spans="1:34" ht="35" customHeight="1" thickBot="1" x14ac:dyDescent="0.25">
      <c r="A64" s="77" t="s">
        <v>1031</v>
      </c>
      <c r="B64" s="77"/>
      <c r="C64" s="75"/>
      <c r="D64" s="75">
        <v>2472.3220000000001</v>
      </c>
      <c r="E64" s="75">
        <v>1817.47</v>
      </c>
      <c r="F64" s="75">
        <v>2962.3039999999992</v>
      </c>
      <c r="G64" s="75">
        <v>2537.877</v>
      </c>
      <c r="H64" s="75">
        <v>3120.2379999999998</v>
      </c>
      <c r="I64" s="75">
        <v>1966.3119999999999</v>
      </c>
      <c r="J64" s="75">
        <v>1518.049</v>
      </c>
      <c r="K64" s="75">
        <v>2058.8209999999999</v>
      </c>
      <c r="L64" s="75">
        <v>787.65099999999995</v>
      </c>
      <c r="M64" s="75">
        <v>607.15800000000002</v>
      </c>
      <c r="N64" s="75">
        <v>455.88200000000012</v>
      </c>
      <c r="O64" s="75">
        <v>643.0150000000001</v>
      </c>
      <c r="P64" s="75">
        <v>328.69</v>
      </c>
      <c r="Q64" s="75">
        <v>666.77700000000004</v>
      </c>
      <c r="R64" s="75">
        <v>695.36199999999997</v>
      </c>
      <c r="S64" s="75">
        <v>963.06799999999998</v>
      </c>
      <c r="T64" s="75">
        <v>1338.0619999999999</v>
      </c>
      <c r="U64" s="75">
        <v>1672.508</v>
      </c>
      <c r="V64" s="75">
        <v>2011.29</v>
      </c>
      <c r="W64" s="75">
        <v>2745.7270000000012</v>
      </c>
      <c r="X64" s="75">
        <v>4637.8940000000002</v>
      </c>
      <c r="Y64" s="75">
        <v>4416.2729999999992</v>
      </c>
      <c r="Z64" s="75">
        <v>4712.143</v>
      </c>
      <c r="AA64" s="75">
        <v>4245.7919999999986</v>
      </c>
      <c r="AB64" s="75">
        <v>3114.2280000000001</v>
      </c>
      <c r="AC64" s="75">
        <v>3090.346</v>
      </c>
      <c r="AD64" s="75">
        <v>3086.7130000000011</v>
      </c>
      <c r="AE64" s="75">
        <v>2920.9149999999991</v>
      </c>
      <c r="AF64" s="75">
        <v>3263.91</v>
      </c>
      <c r="AG64" s="75"/>
      <c r="AH64" s="75"/>
    </row>
    <row r="65" spans="1:34" ht="35" hidden="1" customHeight="1" thickBot="1" x14ac:dyDescent="0.25">
      <c r="A65" s="77" t="s">
        <v>1032</v>
      </c>
      <c r="B65" s="77"/>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row>
    <row r="66" spans="1:34" ht="35" hidden="1" customHeight="1" thickBot="1" x14ac:dyDescent="0.25">
      <c r="A66" s="77" t="s">
        <v>1033</v>
      </c>
      <c r="B66" s="77"/>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row>
    <row r="67" spans="1:34" ht="35" hidden="1" customHeight="1" thickBot="1" x14ac:dyDescent="0.25">
      <c r="A67" s="77" t="s">
        <v>1034</v>
      </c>
      <c r="B67" s="77"/>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1:34" ht="35" hidden="1" customHeight="1" thickBot="1" x14ac:dyDescent="0.25">
      <c r="A68" s="77" t="s">
        <v>1035</v>
      </c>
      <c r="B68" s="77"/>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ht="35" customHeight="1" thickBot="1" x14ac:dyDescent="0.25">
      <c r="A69" s="77" t="s">
        <v>1036</v>
      </c>
      <c r="B69" s="77"/>
      <c r="C69" s="75"/>
      <c r="D69" s="75">
        <v>16.161000000000001</v>
      </c>
      <c r="E69" s="75">
        <v>24.442</v>
      </c>
      <c r="F69" s="75">
        <v>12.935</v>
      </c>
      <c r="G69" s="75">
        <v>62.456000000000003</v>
      </c>
      <c r="H69" s="75">
        <v>440.87099999999998</v>
      </c>
      <c r="I69" s="75">
        <v>-256.93599999999998</v>
      </c>
      <c r="J69" s="75">
        <v>348.94499999999999</v>
      </c>
      <c r="K69" s="75">
        <v>-173.17400000000001</v>
      </c>
      <c r="L69" s="75">
        <v>93.137</v>
      </c>
      <c r="M69" s="75">
        <v>-22.591999999999999</v>
      </c>
      <c r="N69" s="75">
        <v>142.40600000000001</v>
      </c>
      <c r="O69" s="75">
        <v>114.062</v>
      </c>
      <c r="P69" s="75">
        <v>103.33</v>
      </c>
      <c r="Q69" s="75">
        <v>106.14700000000001</v>
      </c>
      <c r="R69" s="75">
        <v>91.554000000000002</v>
      </c>
      <c r="S69" s="75">
        <v>105.75700000000001</v>
      </c>
      <c r="T69" s="75">
        <v>93.99</v>
      </c>
      <c r="U69" s="75">
        <v>92.190000000000012</v>
      </c>
      <c r="V69" s="75">
        <v>107.976</v>
      </c>
      <c r="W69" s="75">
        <v>103.233</v>
      </c>
      <c r="X69" s="75">
        <v>116.101</v>
      </c>
      <c r="Y69" s="75">
        <v>87.390000000000015</v>
      </c>
      <c r="Z69" s="75">
        <v>71.320999999999998</v>
      </c>
      <c r="AA69" s="75">
        <v>56.37</v>
      </c>
      <c r="AB69" s="75">
        <v>75.718999999999994</v>
      </c>
      <c r="AC69" s="75">
        <v>91.125</v>
      </c>
      <c r="AD69" s="75">
        <v>107.971</v>
      </c>
      <c r="AE69" s="75">
        <v>38.336999999999989</v>
      </c>
      <c r="AF69" s="75">
        <v>74.933999999999997</v>
      </c>
      <c r="AG69" s="75"/>
      <c r="AH69" s="75"/>
    </row>
    <row r="70" spans="1:34" ht="35" hidden="1" customHeight="1" thickBot="1" x14ac:dyDescent="0.25">
      <c r="A70" s="77" t="s">
        <v>1037</v>
      </c>
      <c r="B70" s="77"/>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35" hidden="1" customHeight="1" thickBot="1" x14ac:dyDescent="0.25">
      <c r="A71" s="77" t="s">
        <v>1038</v>
      </c>
      <c r="B71" s="77"/>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row>
    <row r="72" spans="1:34" ht="35" hidden="1" customHeight="1" thickBot="1" x14ac:dyDescent="0.25">
      <c r="A72" s="77" t="s">
        <v>1039</v>
      </c>
      <c r="B72" s="77"/>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row>
    <row r="73" spans="1:34" ht="35" hidden="1" customHeight="1" thickBot="1" x14ac:dyDescent="0.25">
      <c r="A73" s="77" t="s">
        <v>1040</v>
      </c>
      <c r="B73" s="77"/>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row>
    <row r="74" spans="1:34" ht="35" hidden="1" customHeight="1" thickBot="1" x14ac:dyDescent="0.25">
      <c r="A74" s="77" t="s">
        <v>1041</v>
      </c>
      <c r="B74" s="77"/>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row>
    <row r="75" spans="1:34" ht="35" hidden="1" customHeight="1" thickBot="1" x14ac:dyDescent="0.25">
      <c r="A75" s="77" t="s">
        <v>1042</v>
      </c>
      <c r="B75" s="77"/>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row>
    <row r="76" spans="1:34" ht="35" hidden="1" customHeight="1" thickBot="1" x14ac:dyDescent="0.25">
      <c r="A76" s="77" t="s">
        <v>1043</v>
      </c>
      <c r="B76" s="77"/>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row>
    <row r="77" spans="1:34" ht="35" hidden="1" customHeight="1" thickBot="1" x14ac:dyDescent="0.25">
      <c r="A77" s="77" t="s">
        <v>1044</v>
      </c>
      <c r="B77" s="77"/>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row>
    <row r="78" spans="1:34" ht="35" hidden="1" customHeight="1" thickBot="1" x14ac:dyDescent="0.25">
      <c r="A78" s="77" t="s">
        <v>1045</v>
      </c>
      <c r="B78" s="77"/>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row>
    <row r="79" spans="1:34" ht="35" customHeight="1" thickBot="1" x14ac:dyDescent="0.25">
      <c r="A79" s="77" t="s">
        <v>1046</v>
      </c>
      <c r="B79" s="77"/>
      <c r="C79" s="75"/>
      <c r="D79" s="75"/>
      <c r="E79" s="75"/>
      <c r="F79" s="75"/>
      <c r="G79" s="75"/>
      <c r="H79" s="75"/>
      <c r="I79" s="75"/>
      <c r="J79" s="75"/>
      <c r="K79" s="75"/>
      <c r="L79" s="75">
        <v>119.824</v>
      </c>
      <c r="M79" s="75">
        <v>37.72699999999999</v>
      </c>
      <c r="N79" s="75">
        <v>28.199000000000009</v>
      </c>
      <c r="O79" s="75">
        <v>88.365999999999985</v>
      </c>
      <c r="P79" s="75">
        <v>101.45099999999999</v>
      </c>
      <c r="Q79" s="75">
        <v>75.829000000000008</v>
      </c>
      <c r="R79" s="75">
        <v>74.424000000000007</v>
      </c>
      <c r="S79" s="75">
        <v>63.5</v>
      </c>
      <c r="T79" s="75">
        <v>70.290999999999997</v>
      </c>
      <c r="U79" s="75">
        <v>140.13499999999999</v>
      </c>
      <c r="V79" s="75">
        <v>49.663999999999987</v>
      </c>
      <c r="W79" s="75"/>
      <c r="X79" s="75">
        <v>57.210999999999999</v>
      </c>
      <c r="Y79" s="75">
        <v>85.945000000000007</v>
      </c>
      <c r="Z79" s="75">
        <v>79.796999999999997</v>
      </c>
      <c r="AA79" s="75"/>
      <c r="AB79" s="75">
        <v>75.941999999999993</v>
      </c>
      <c r="AC79" s="75">
        <v>97.706000000000003</v>
      </c>
      <c r="AD79" s="75">
        <v>-62.798999999999992</v>
      </c>
      <c r="AE79" s="75"/>
      <c r="AF79" s="75">
        <v>112.17</v>
      </c>
      <c r="AG79" s="75"/>
      <c r="AH79" s="75"/>
    </row>
    <row r="80" spans="1:34" ht="35" hidden="1" customHeight="1" thickBot="1" x14ac:dyDescent="0.25">
      <c r="A80" s="77" t="s">
        <v>1047</v>
      </c>
      <c r="B80" s="77"/>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row>
    <row r="81" spans="1:34" ht="52" hidden="1" customHeight="1" thickBot="1" x14ac:dyDescent="0.25">
      <c r="A81" s="77" t="s">
        <v>1048</v>
      </c>
      <c r="B81" s="77"/>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row>
    <row r="82" spans="1:34" ht="69" customHeight="1" thickBot="1" x14ac:dyDescent="0.25">
      <c r="A82" s="77" t="s">
        <v>1049</v>
      </c>
      <c r="B82" s="77"/>
      <c r="C82" s="74"/>
      <c r="D82" s="74">
        <v>0</v>
      </c>
      <c r="E82" s="74"/>
      <c r="F82" s="74"/>
      <c r="G82" s="74">
        <v>0</v>
      </c>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row>
    <row r="83" spans="1:34" ht="52" customHeight="1" thickBot="1" x14ac:dyDescent="0.25">
      <c r="A83" s="77" t="s">
        <v>1050</v>
      </c>
      <c r="B83" s="77"/>
      <c r="C83" s="74"/>
      <c r="D83" s="74">
        <v>93.891000000000005</v>
      </c>
      <c r="E83" s="74">
        <v>110.959</v>
      </c>
      <c r="F83" s="74">
        <v>180.16300000000001</v>
      </c>
      <c r="G83" s="74">
        <v>581.24700000000007</v>
      </c>
      <c r="H83" s="74">
        <v>239.22399999999999</v>
      </c>
      <c r="I83" s="74">
        <v>270.08499999999998</v>
      </c>
      <c r="J83" s="74">
        <v>196.364</v>
      </c>
      <c r="K83" s="74">
        <v>126.072</v>
      </c>
      <c r="L83" s="74">
        <v>136.62</v>
      </c>
      <c r="M83" s="74">
        <v>60.627999999999993</v>
      </c>
      <c r="N83" s="74">
        <v>73.264999999999986</v>
      </c>
      <c r="O83" s="74">
        <v>14.69</v>
      </c>
      <c r="P83" s="74">
        <v>98.587999999999994</v>
      </c>
      <c r="Q83" s="74">
        <v>14.468</v>
      </c>
      <c r="R83" s="74">
        <v>115.928</v>
      </c>
      <c r="S83" s="74">
        <v>42.597000000000008</v>
      </c>
      <c r="T83" s="74">
        <v>43.143000000000001</v>
      </c>
      <c r="U83" s="74">
        <v>166.88900000000001</v>
      </c>
      <c r="V83" s="74">
        <v>106.598</v>
      </c>
      <c r="W83" s="74">
        <v>0</v>
      </c>
      <c r="X83" s="74">
        <v>0</v>
      </c>
      <c r="Y83" s="74">
        <v>0</v>
      </c>
      <c r="Z83" s="74">
        <v>0</v>
      </c>
      <c r="AA83" s="74">
        <v>0</v>
      </c>
      <c r="AB83" s="74"/>
      <c r="AC83" s="74"/>
      <c r="AD83" s="74"/>
      <c r="AE83" s="74"/>
      <c r="AF83" s="74"/>
      <c r="AG83" s="74"/>
      <c r="AH83" s="74"/>
    </row>
    <row r="84" spans="1:34" ht="35" hidden="1" customHeight="1" thickBot="1" x14ac:dyDescent="0.25">
      <c r="A84" s="77" t="s">
        <v>1051</v>
      </c>
      <c r="B84" s="77"/>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row>
    <row r="85" spans="1:34" ht="35" hidden="1" customHeight="1" thickBot="1" x14ac:dyDescent="0.25">
      <c r="A85" s="77" t="s">
        <v>1052</v>
      </c>
      <c r="B85" s="77"/>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row>
    <row r="86" spans="1:34" ht="35" hidden="1" customHeight="1" thickBot="1" x14ac:dyDescent="0.25">
      <c r="A86" s="77" t="s">
        <v>1053</v>
      </c>
      <c r="B86" s="77"/>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4" ht="35" hidden="1" customHeight="1" thickBot="1" x14ac:dyDescent="0.25">
      <c r="A87" s="77" t="s">
        <v>1054</v>
      </c>
      <c r="B87" s="77"/>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row>
    <row r="88" spans="1:34" ht="35" hidden="1" customHeight="1" thickBot="1" x14ac:dyDescent="0.25">
      <c r="A88" s="77" t="s">
        <v>1055</v>
      </c>
      <c r="B88" s="77"/>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row>
    <row r="89" spans="1:34" ht="52" hidden="1" customHeight="1" thickBot="1" x14ac:dyDescent="0.25">
      <c r="A89" s="77" t="s">
        <v>1056</v>
      </c>
      <c r="B89" s="77"/>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ht="69" hidden="1" customHeight="1" thickBot="1" x14ac:dyDescent="0.25">
      <c r="A90" s="77" t="s">
        <v>1057</v>
      </c>
      <c r="B90" s="77"/>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row>
    <row r="91" spans="1:34" ht="35" customHeight="1" thickBot="1" x14ac:dyDescent="0.25">
      <c r="A91" s="77" t="s">
        <v>1058</v>
      </c>
      <c r="B91" s="77"/>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v>56.42</v>
      </c>
      <c r="AC91" s="75">
        <v>-34.853999999999999</v>
      </c>
      <c r="AD91" s="75">
        <v>140.58099999999999</v>
      </c>
      <c r="AE91" s="75">
        <v>-162.14699999999999</v>
      </c>
      <c r="AF91" s="75">
        <v>121.52200000000001</v>
      </c>
      <c r="AG91" s="75"/>
      <c r="AH91" s="75"/>
    </row>
    <row r="92" spans="1:34" ht="35" customHeight="1" thickBot="1" x14ac:dyDescent="0.25">
      <c r="A92" s="77" t="s">
        <v>1059</v>
      </c>
      <c r="B92" s="77"/>
      <c r="C92" s="74"/>
      <c r="D92" s="74">
        <v>86.447999999999993</v>
      </c>
      <c r="E92" s="74">
        <v>102.639</v>
      </c>
      <c r="F92" s="74">
        <v>110.474</v>
      </c>
      <c r="G92" s="74">
        <v>139.36199999999999</v>
      </c>
      <c r="H92" s="74">
        <v>187.76900000000001</v>
      </c>
      <c r="I92" s="74">
        <v>201.679</v>
      </c>
      <c r="J92" s="74">
        <v>228.751</v>
      </c>
      <c r="K92" s="74">
        <v>242.28299999999999</v>
      </c>
      <c r="L92" s="74">
        <v>248.59299999999999</v>
      </c>
      <c r="M92" s="74">
        <v>272.84199999999998</v>
      </c>
      <c r="N92" s="74">
        <v>272.06500000000011</v>
      </c>
      <c r="O92" s="74">
        <v>268.45299999999997</v>
      </c>
      <c r="P92" s="74">
        <v>256.86799999999999</v>
      </c>
      <c r="Q92" s="74">
        <v>259.54700000000003</v>
      </c>
      <c r="R92" s="74">
        <v>271.57800000000009</v>
      </c>
      <c r="S92" s="74">
        <v>266.96600000000001</v>
      </c>
      <c r="T92" s="74">
        <v>230.25899999999999</v>
      </c>
      <c r="U92" s="74">
        <v>247.779</v>
      </c>
      <c r="V92" s="74">
        <v>227.48299999999989</v>
      </c>
      <c r="W92" s="74">
        <v>226.042</v>
      </c>
      <c r="X92" s="74">
        <v>229.51599999999999</v>
      </c>
      <c r="Y92" s="74">
        <v>222.04400000000001</v>
      </c>
      <c r="Z92" s="74">
        <v>733.75099999999998</v>
      </c>
      <c r="AA92" s="74">
        <v>230.05100000000019</v>
      </c>
      <c r="AB92" s="74">
        <v>414.43700000000001</v>
      </c>
      <c r="AC92" s="74">
        <v>299.83800000000002</v>
      </c>
      <c r="AD92" s="74">
        <v>304.01799999999997</v>
      </c>
      <c r="AE92" s="74">
        <v>302.99700000000001</v>
      </c>
      <c r="AF92" s="74">
        <v>778.73400000000004</v>
      </c>
      <c r="AG92" s="74"/>
      <c r="AH92" s="74"/>
    </row>
    <row r="93" spans="1:34" ht="35" customHeight="1" thickBot="1" x14ac:dyDescent="0.25">
      <c r="A93" s="77" t="s">
        <v>1060</v>
      </c>
      <c r="B93" s="77"/>
      <c r="C93" s="75"/>
      <c r="D93" s="75">
        <v>193.511</v>
      </c>
      <c r="E93" s="75">
        <v>79.195999999999998</v>
      </c>
      <c r="F93" s="75">
        <v>346.75400000000002</v>
      </c>
      <c r="G93" s="75"/>
      <c r="H93" s="75">
        <v>146.62100000000001</v>
      </c>
      <c r="I93" s="75">
        <v>725.99900000000002</v>
      </c>
      <c r="J93" s="75">
        <v>403.55499999999989</v>
      </c>
      <c r="K93" s="75">
        <v>301.6400000000001</v>
      </c>
      <c r="L93" s="75">
        <v>439.45100000000002</v>
      </c>
      <c r="M93" s="75">
        <v>326.60700000000003</v>
      </c>
      <c r="N93" s="75">
        <v>412.29599999999999</v>
      </c>
      <c r="O93" s="75">
        <v>-17.76199999999994</v>
      </c>
      <c r="P93" s="75">
        <v>267.88499999999999</v>
      </c>
      <c r="Q93" s="75">
        <v>226.1</v>
      </c>
      <c r="R93" s="75">
        <v>430.64199999999988</v>
      </c>
      <c r="S93" s="75">
        <v>254.71100000000001</v>
      </c>
      <c r="T93" s="75">
        <v>407.31700000000001</v>
      </c>
      <c r="U93" s="75">
        <v>415.98399999999998</v>
      </c>
      <c r="V93" s="75">
        <v>291.97299999999979</v>
      </c>
      <c r="W93" s="75">
        <v>220.595</v>
      </c>
      <c r="X93" s="75">
        <v>346.21199999999999</v>
      </c>
      <c r="Y93" s="75">
        <v>285.226</v>
      </c>
      <c r="Z93" s="75">
        <v>303.33300000000003</v>
      </c>
      <c r="AA93" s="75">
        <v>598.11699999999996</v>
      </c>
      <c r="AB93" s="75">
        <v>1021.941</v>
      </c>
      <c r="AC93" s="75">
        <v>207.953</v>
      </c>
      <c r="AD93" s="75">
        <v>293.75299999999987</v>
      </c>
      <c r="AE93" s="75">
        <v>137.88000000000011</v>
      </c>
      <c r="AF93" s="75">
        <v>137.18</v>
      </c>
      <c r="AG93" s="75"/>
      <c r="AH93" s="75"/>
    </row>
    <row r="94" spans="1:34" ht="35" hidden="1" customHeight="1" thickBot="1" x14ac:dyDescent="0.25">
      <c r="A94" s="77" t="s">
        <v>1061</v>
      </c>
      <c r="B94" s="77"/>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ht="35" hidden="1" customHeight="1" thickBot="1" x14ac:dyDescent="0.25">
      <c r="A95" s="77" t="s">
        <v>1062</v>
      </c>
      <c r="B95" s="77"/>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row>
    <row r="96" spans="1:34" ht="52" customHeight="1" thickBot="1" x14ac:dyDescent="0.25">
      <c r="A96" s="77" t="s">
        <v>1063</v>
      </c>
      <c r="B96" s="77"/>
      <c r="C96" s="75"/>
      <c r="D96" s="75">
        <v>108.48699999999999</v>
      </c>
      <c r="E96" s="75">
        <v>365.31700000000001</v>
      </c>
      <c r="F96" s="75">
        <v>196.578</v>
      </c>
      <c r="G96" s="75">
        <v>1419.0340000000001</v>
      </c>
      <c r="H96" s="75">
        <v>45.725999999999999</v>
      </c>
      <c r="I96" s="75">
        <v>103.876</v>
      </c>
      <c r="J96" s="75">
        <v>103.55200000000001</v>
      </c>
      <c r="K96" s="75">
        <v>139.023</v>
      </c>
      <c r="L96" s="75">
        <v>92.174999999999997</v>
      </c>
      <c r="M96" s="75">
        <v>21.100000000000009</v>
      </c>
      <c r="N96" s="75">
        <v>57.293000000000013</v>
      </c>
      <c r="O96" s="75">
        <v>263.524</v>
      </c>
      <c r="P96" s="75">
        <v>111.36199999999999</v>
      </c>
      <c r="Q96" s="75">
        <v>176.11</v>
      </c>
      <c r="R96" s="75">
        <v>81.632000000000005</v>
      </c>
      <c r="S96" s="75">
        <v>123.36</v>
      </c>
      <c r="T96" s="75">
        <v>107.489</v>
      </c>
      <c r="U96" s="75">
        <v>116.851</v>
      </c>
      <c r="V96" s="75">
        <v>97.102000000000004</v>
      </c>
      <c r="W96" s="75">
        <v>181.73099999999999</v>
      </c>
      <c r="X96" s="75">
        <v>119.846</v>
      </c>
      <c r="Y96" s="75">
        <v>45.007000000000012</v>
      </c>
      <c r="Z96" s="75">
        <v>95.952999999999975</v>
      </c>
      <c r="AA96" s="75">
        <v>169.303</v>
      </c>
      <c r="AB96" s="75">
        <v>93.588999999999999</v>
      </c>
      <c r="AC96" s="75">
        <v>169.87299999999999</v>
      </c>
      <c r="AD96" s="75">
        <v>35.732000000000028</v>
      </c>
      <c r="AE96" s="75">
        <v>38.307999999999993</v>
      </c>
      <c r="AF96" s="75">
        <v>14.273</v>
      </c>
      <c r="AG96" s="75"/>
      <c r="AH96" s="75"/>
    </row>
    <row r="97" spans="1:34" ht="52" customHeight="1" thickBot="1" x14ac:dyDescent="0.25">
      <c r="A97" s="77" t="s">
        <v>1064</v>
      </c>
      <c r="B97" s="77"/>
      <c r="C97" s="74"/>
      <c r="D97" s="74">
        <v>57.685000000000002</v>
      </c>
      <c r="E97" s="74">
        <v>66.798999999999992</v>
      </c>
      <c r="F97" s="74">
        <v>95.638999999999996</v>
      </c>
      <c r="G97" s="74">
        <v>112.202</v>
      </c>
      <c r="H97" s="74">
        <v>128.21100000000001</v>
      </c>
      <c r="I97" s="74">
        <v>133.078</v>
      </c>
      <c r="J97" s="74">
        <v>134.03</v>
      </c>
      <c r="K97" s="74">
        <v>138.9859999999999</v>
      </c>
      <c r="L97" s="74">
        <v>142.88399999999999</v>
      </c>
      <c r="M97" s="74">
        <v>145.33799999999999</v>
      </c>
      <c r="N97" s="74">
        <v>142.43</v>
      </c>
      <c r="O97" s="74">
        <v>139.22499999999999</v>
      </c>
      <c r="P97" s="74">
        <v>131.01300000000001</v>
      </c>
      <c r="Q97" s="74">
        <v>132.37799999999999</v>
      </c>
      <c r="R97" s="74">
        <v>116.608</v>
      </c>
      <c r="S97" s="74">
        <v>106.04600000000001</v>
      </c>
      <c r="T97" s="74">
        <v>100.715</v>
      </c>
      <c r="U97" s="74">
        <v>108.527</v>
      </c>
      <c r="V97" s="74">
        <v>108.80200000000001</v>
      </c>
      <c r="W97" s="74">
        <v>108.49</v>
      </c>
      <c r="X97" s="74">
        <v>108.57299999999999</v>
      </c>
      <c r="Y97" s="74">
        <v>108.61499999999999</v>
      </c>
      <c r="Z97" s="74">
        <v>106.89100000000001</v>
      </c>
      <c r="AA97" s="74">
        <v>110.08199999999999</v>
      </c>
      <c r="AB97" s="74">
        <v>110.03100000000001</v>
      </c>
      <c r="AC97" s="74">
        <v>107.22499999999999</v>
      </c>
      <c r="AD97" s="74">
        <v>98.436000000000007</v>
      </c>
      <c r="AE97" s="74">
        <v>94.387999999999977</v>
      </c>
      <c r="AF97" s="74">
        <v>87.549000000000007</v>
      </c>
      <c r="AG97" s="74"/>
      <c r="AH97" s="74"/>
    </row>
    <row r="98" spans="1:34" ht="35" hidden="1" customHeight="1" thickBot="1" x14ac:dyDescent="0.25">
      <c r="A98" s="77" t="s">
        <v>1065</v>
      </c>
      <c r="B98" s="77"/>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row>
    <row r="99" spans="1:34" ht="35" customHeight="1" thickBot="1" x14ac:dyDescent="0.25">
      <c r="A99" s="77" t="s">
        <v>1066</v>
      </c>
      <c r="B99" s="77"/>
      <c r="C99" s="75"/>
      <c r="D99" s="75">
        <v>181.279</v>
      </c>
      <c r="E99" s="75">
        <v>7.4910000000000139</v>
      </c>
      <c r="F99" s="75">
        <v>0</v>
      </c>
      <c r="G99" s="75">
        <v>16768.060000000001</v>
      </c>
      <c r="H99" s="75"/>
      <c r="I99" s="75"/>
      <c r="J99" s="75"/>
      <c r="K99" s="75">
        <v>0</v>
      </c>
      <c r="L99" s="75">
        <v>1.8380000000000001</v>
      </c>
      <c r="M99" s="75">
        <v>0</v>
      </c>
      <c r="N99" s="75">
        <v>0</v>
      </c>
      <c r="O99" s="75">
        <v>0</v>
      </c>
      <c r="P99" s="75">
        <v>0</v>
      </c>
      <c r="Q99" s="75">
        <v>0</v>
      </c>
      <c r="R99" s="75">
        <v>0</v>
      </c>
      <c r="S99" s="75">
        <v>0</v>
      </c>
      <c r="T99" s="75"/>
      <c r="U99" s="75"/>
      <c r="V99" s="75"/>
      <c r="W99" s="75"/>
      <c r="X99" s="75"/>
      <c r="Y99" s="75"/>
      <c r="Z99" s="75"/>
      <c r="AA99" s="75"/>
      <c r="AB99" s="75"/>
      <c r="AC99" s="75"/>
      <c r="AD99" s="75"/>
      <c r="AE99" s="75">
        <v>15.631999999999991</v>
      </c>
      <c r="AF99" s="75"/>
      <c r="AG99" s="75"/>
      <c r="AH99" s="75"/>
    </row>
    <row r="100" spans="1:34" ht="69" hidden="1" customHeight="1" thickBot="1" x14ac:dyDescent="0.25">
      <c r="A100" s="77" t="s">
        <v>1067</v>
      </c>
      <c r="B100" s="77"/>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row>
    <row r="101" spans="1:34" ht="52" hidden="1" customHeight="1" thickBot="1" x14ac:dyDescent="0.25">
      <c r="A101" s="77" t="s">
        <v>1068</v>
      </c>
      <c r="B101" s="77"/>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row>
    <row r="102" spans="1:34" ht="52" hidden="1" customHeight="1" thickBot="1" x14ac:dyDescent="0.25">
      <c r="A102" s="77" t="s">
        <v>1069</v>
      </c>
      <c r="B102" s="77"/>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row>
    <row r="103" spans="1:34" ht="52" customHeight="1" thickBot="1" x14ac:dyDescent="0.25">
      <c r="A103" s="77" t="s">
        <v>1070</v>
      </c>
      <c r="B103" s="77"/>
      <c r="C103" s="75"/>
      <c r="D103" s="75">
        <v>13.815</v>
      </c>
      <c r="E103" s="75"/>
      <c r="F103" s="75"/>
      <c r="G103" s="75">
        <v>11.414</v>
      </c>
      <c r="H103" s="75"/>
      <c r="I103" s="75"/>
      <c r="J103" s="75"/>
      <c r="K103" s="75">
        <v>28.074000000000002</v>
      </c>
      <c r="L103" s="75"/>
      <c r="M103" s="75"/>
      <c r="N103" s="75"/>
      <c r="O103" s="75">
        <v>0</v>
      </c>
      <c r="P103" s="75"/>
      <c r="Q103" s="75"/>
      <c r="R103" s="75"/>
      <c r="S103" s="75"/>
      <c r="T103" s="75"/>
      <c r="U103" s="75"/>
      <c r="V103" s="75"/>
      <c r="W103" s="75"/>
      <c r="X103" s="75"/>
      <c r="Y103" s="75"/>
      <c r="Z103" s="75"/>
      <c r="AA103" s="75"/>
      <c r="AB103" s="75"/>
      <c r="AC103" s="75"/>
      <c r="AD103" s="75"/>
      <c r="AE103" s="75"/>
      <c r="AF103" s="75"/>
      <c r="AG103" s="75"/>
      <c r="AH103" s="75"/>
    </row>
    <row r="104" spans="1:34" ht="52" hidden="1" customHeight="1" thickBot="1" x14ac:dyDescent="0.25">
      <c r="A104" s="77" t="s">
        <v>1071</v>
      </c>
      <c r="B104" s="77"/>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row>
    <row r="105" spans="1:34" ht="52" customHeight="1" thickBot="1" x14ac:dyDescent="0.25">
      <c r="A105" s="77" t="s">
        <v>1072</v>
      </c>
      <c r="B105" s="77"/>
      <c r="C105" s="75"/>
      <c r="D105" s="75">
        <v>93.891000000000005</v>
      </c>
      <c r="E105" s="75">
        <v>124.774</v>
      </c>
      <c r="F105" s="75">
        <v>167.048</v>
      </c>
      <c r="G105" s="75">
        <v>243.631</v>
      </c>
      <c r="H105" s="75">
        <v>239.22399999999999</v>
      </c>
      <c r="I105" s="75">
        <v>0</v>
      </c>
      <c r="J105" s="75">
        <v>0</v>
      </c>
      <c r="K105" s="75">
        <v>0</v>
      </c>
      <c r="L105" s="75">
        <v>0.2</v>
      </c>
      <c r="M105" s="75">
        <v>0</v>
      </c>
      <c r="N105" s="75">
        <v>0</v>
      </c>
      <c r="O105" s="75">
        <v>0</v>
      </c>
      <c r="P105" s="75">
        <v>0</v>
      </c>
      <c r="Q105" s="75">
        <v>0.42</v>
      </c>
      <c r="R105" s="75">
        <v>0</v>
      </c>
      <c r="S105" s="75">
        <v>0</v>
      </c>
      <c r="T105" s="75"/>
      <c r="U105" s="75"/>
      <c r="V105" s="75">
        <v>263.68099999999998</v>
      </c>
      <c r="W105" s="75"/>
      <c r="X105" s="75">
        <v>0</v>
      </c>
      <c r="Y105" s="75">
        <v>0</v>
      </c>
      <c r="Z105" s="75">
        <v>9377.3809999999994</v>
      </c>
      <c r="AA105" s="75">
        <v>0</v>
      </c>
      <c r="AB105" s="75">
        <v>1257.338</v>
      </c>
      <c r="AC105" s="75">
        <v>34.904999999999973</v>
      </c>
      <c r="AD105" s="75">
        <v>3</v>
      </c>
      <c r="AE105" s="75">
        <v>169.24</v>
      </c>
      <c r="AF105" s="75"/>
      <c r="AG105" s="75"/>
      <c r="AH105" s="75"/>
    </row>
    <row r="106" spans="1:34" ht="86" hidden="1" customHeight="1" thickBot="1" x14ac:dyDescent="0.25">
      <c r="A106" s="77" t="s">
        <v>1073</v>
      </c>
      <c r="B106" s="77"/>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row>
    <row r="107" spans="1:34" ht="35" customHeight="1" thickBot="1" x14ac:dyDescent="0.25">
      <c r="A107" s="77" t="s">
        <v>1074</v>
      </c>
      <c r="B107" s="77"/>
      <c r="C107" s="74"/>
      <c r="D107" s="74">
        <v>2.2149999999999999</v>
      </c>
      <c r="E107" s="74">
        <v>44.055999999999997</v>
      </c>
      <c r="F107" s="74">
        <v>132.976</v>
      </c>
      <c r="G107" s="74">
        <v>2.0999999999986581E-2</v>
      </c>
      <c r="H107" s="74"/>
      <c r="I107" s="74"/>
      <c r="J107" s="74">
        <v>144.143</v>
      </c>
      <c r="K107" s="74">
        <v>4.9139999999999873</v>
      </c>
      <c r="L107" s="74"/>
      <c r="M107" s="74"/>
      <c r="N107" s="74">
        <v>36.057000000000002</v>
      </c>
      <c r="O107" s="74">
        <v>9.0000000000003411E-2</v>
      </c>
      <c r="P107" s="74"/>
      <c r="Q107" s="74"/>
      <c r="R107" s="74">
        <v>18.259</v>
      </c>
      <c r="S107" s="74">
        <v>0.11700000000000441</v>
      </c>
      <c r="T107" s="74"/>
      <c r="U107" s="74"/>
      <c r="V107" s="74">
        <v>23.547000000000011</v>
      </c>
      <c r="W107" s="74">
        <v>0</v>
      </c>
      <c r="X107" s="74">
        <v>0</v>
      </c>
      <c r="Y107" s="74">
        <v>223.82300000000001</v>
      </c>
      <c r="Z107" s="74">
        <v>49.455000000000013</v>
      </c>
      <c r="AA107" s="74">
        <v>0</v>
      </c>
      <c r="AB107" s="74">
        <v>219.107</v>
      </c>
      <c r="AC107" s="74">
        <v>171.60499999999999</v>
      </c>
      <c r="AD107" s="74">
        <v>501.50299999999999</v>
      </c>
      <c r="AE107" s="74">
        <v>50.966999999999977</v>
      </c>
      <c r="AF107" s="74">
        <v>11.071</v>
      </c>
      <c r="AG107" s="74"/>
      <c r="AH107" s="74"/>
    </row>
    <row r="108" spans="1:34" ht="35" hidden="1" customHeight="1" thickBot="1" x14ac:dyDescent="0.25">
      <c r="A108" s="77" t="s">
        <v>1075</v>
      </c>
      <c r="B108" s="77"/>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row>
    <row r="109" spans="1:34" ht="35" hidden="1" customHeight="1" thickBot="1" x14ac:dyDescent="0.25">
      <c r="A109" s="77" t="s">
        <v>1076</v>
      </c>
      <c r="B109" s="77"/>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row>
    <row r="110" spans="1:34" ht="69" hidden="1" customHeight="1" thickBot="1" x14ac:dyDescent="0.25">
      <c r="A110" s="77" t="s">
        <v>1077</v>
      </c>
      <c r="B110" s="77"/>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row>
    <row r="111" spans="1:34" ht="35" hidden="1" customHeight="1" thickBot="1" x14ac:dyDescent="0.25">
      <c r="A111" s="77" t="s">
        <v>1078</v>
      </c>
      <c r="B111" s="77"/>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row>
    <row r="112" spans="1:34" ht="52" customHeight="1" thickBot="1" x14ac:dyDescent="0.25">
      <c r="A112" s="72" t="s">
        <v>1079</v>
      </c>
      <c r="B112" s="72"/>
      <c r="C112" s="76"/>
      <c r="D112" s="76">
        <v>-2949.0439999999999</v>
      </c>
      <c r="E112" s="76">
        <v>-2047.29</v>
      </c>
      <c r="F112" s="76">
        <v>-4062.1060000000011</v>
      </c>
      <c r="G112" s="76">
        <v>-18922.383000000002</v>
      </c>
      <c r="H112" s="76">
        <v>-3535.3960000000002</v>
      </c>
      <c r="I112" s="76">
        <v>-2500.7280000000001</v>
      </c>
      <c r="J112" s="76">
        <v>-2013.941</v>
      </c>
      <c r="K112" s="76">
        <v>-1707.4760000000001</v>
      </c>
      <c r="L112" s="76">
        <v>-896.69600000000003</v>
      </c>
      <c r="M112" s="76">
        <v>-444.31900000000007</v>
      </c>
      <c r="N112" s="76">
        <v>-574.34099999999989</v>
      </c>
      <c r="O112" s="76">
        <v>-678.97199999999998</v>
      </c>
      <c r="P112" s="76">
        <v>-528.04300000000001</v>
      </c>
      <c r="Q112" s="76">
        <v>-724.01200000000006</v>
      </c>
      <c r="R112" s="76">
        <v>-856.93599999999992</v>
      </c>
      <c r="S112" s="76">
        <v>-1050.0060000000001</v>
      </c>
      <c r="T112" s="76">
        <v>-1619.7929999999999</v>
      </c>
      <c r="U112" s="76">
        <v>-1695.81</v>
      </c>
      <c r="V112" s="76">
        <v>-2698.527</v>
      </c>
      <c r="W112" s="76">
        <v>-4387.1619999999994</v>
      </c>
      <c r="X112" s="76">
        <v>-5120.9840000000004</v>
      </c>
      <c r="Y112" s="76">
        <v>-4538.7950000000001</v>
      </c>
      <c r="Z112" s="76">
        <v>-14296.635</v>
      </c>
      <c r="AA112" s="76">
        <v>-9483.3590000000004</v>
      </c>
      <c r="AB112" s="76">
        <v>-5004.4960000000001</v>
      </c>
      <c r="AC112" s="76">
        <v>-3215.6759999999999</v>
      </c>
      <c r="AD112" s="76">
        <v>-2997.3470000000002</v>
      </c>
      <c r="AE112" s="76">
        <v>-2985.0120000000011</v>
      </c>
      <c r="AF112" s="76">
        <v>-2556.482</v>
      </c>
      <c r="AG112" s="76"/>
      <c r="AH112" s="76"/>
    </row>
    <row r="113" spans="1:34" ht="18" customHeight="1" thickBot="1" x14ac:dyDescent="0.25">
      <c r="A113" s="71" t="s">
        <v>1080</v>
      </c>
      <c r="B113" s="71"/>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row>
    <row r="114" spans="1:34" ht="18" customHeight="1" thickBot="1" x14ac:dyDescent="0.25">
      <c r="A114" s="77" t="s">
        <v>1081</v>
      </c>
      <c r="B114" s="77"/>
      <c r="C114" s="74"/>
      <c r="D114" s="74">
        <v>479.22399999999999</v>
      </c>
      <c r="E114" s="74">
        <v>771.41600000000017</v>
      </c>
      <c r="F114" s="74">
        <v>4448.6019999999999</v>
      </c>
      <c r="G114" s="74">
        <v>6346.4879999999994</v>
      </c>
      <c r="H114" s="74">
        <v>6157.2160000000003</v>
      </c>
      <c r="I114" s="74">
        <v>5340.0439999999999</v>
      </c>
      <c r="J114" s="74">
        <v>733.25900000000001</v>
      </c>
      <c r="K114" s="74">
        <v>1250.550999999999</v>
      </c>
      <c r="L114" s="74">
        <v>677.69100000000003</v>
      </c>
      <c r="M114" s="74">
        <v>733.69499999999994</v>
      </c>
      <c r="N114" s="74">
        <v>437.53699999999998</v>
      </c>
      <c r="O114" s="74">
        <v>359.74300000000022</v>
      </c>
      <c r="P114" s="74">
        <v>123</v>
      </c>
      <c r="Q114" s="74">
        <v>75</v>
      </c>
      <c r="R114" s="74">
        <v>122</v>
      </c>
      <c r="S114" s="74">
        <v>160.5</v>
      </c>
      <c r="T114" s="74">
        <v>75</v>
      </c>
      <c r="U114" s="74">
        <v>46.524000000000001</v>
      </c>
      <c r="V114" s="74">
        <v>766.5</v>
      </c>
      <c r="W114" s="74">
        <v>0</v>
      </c>
      <c r="X114" s="74">
        <v>30</v>
      </c>
      <c r="Y114" s="74">
        <v>2322</v>
      </c>
      <c r="Z114" s="74">
        <v>9430.1</v>
      </c>
      <c r="AA114" s="74">
        <v>8009.4999999999982</v>
      </c>
      <c r="AB114" s="74">
        <v>1214.6500000000001</v>
      </c>
      <c r="AC114" s="74">
        <v>3645</v>
      </c>
      <c r="AD114" s="74">
        <v>1260.8009999999999</v>
      </c>
      <c r="AE114" s="74">
        <v>613.82700000000023</v>
      </c>
      <c r="AF114" s="74">
        <v>1620.3420000000001</v>
      </c>
      <c r="AG114" s="74"/>
      <c r="AH114" s="74"/>
    </row>
    <row r="115" spans="1:34" ht="18" customHeight="1" thickBot="1" x14ac:dyDescent="0.25">
      <c r="A115" s="77" t="s">
        <v>1082</v>
      </c>
      <c r="B115" s="77"/>
      <c r="C115" s="75"/>
      <c r="D115" s="75">
        <v>348.899</v>
      </c>
      <c r="E115" s="75">
        <v>511.77199999999999</v>
      </c>
      <c r="F115" s="75">
        <v>244.35199999999989</v>
      </c>
      <c r="G115" s="75">
        <v>5938.8909999999996</v>
      </c>
      <c r="H115" s="75">
        <v>5008.9560000000001</v>
      </c>
      <c r="I115" s="75">
        <v>547.07999999999993</v>
      </c>
      <c r="J115" s="75">
        <v>1853.809</v>
      </c>
      <c r="K115" s="75">
        <v>2134.7739999999999</v>
      </c>
      <c r="L115" s="75">
        <v>1345.8030000000001</v>
      </c>
      <c r="M115" s="75">
        <v>2172.558</v>
      </c>
      <c r="N115" s="75">
        <v>56.867999999999938</v>
      </c>
      <c r="O115" s="75">
        <v>1438.424</v>
      </c>
      <c r="P115" s="75">
        <v>90</v>
      </c>
      <c r="Q115" s="75">
        <v>1313.029</v>
      </c>
      <c r="R115" s="75">
        <v>778.63799999999992</v>
      </c>
      <c r="S115" s="75">
        <v>1333.23</v>
      </c>
      <c r="T115" s="75">
        <v>2890</v>
      </c>
      <c r="U115" s="75">
        <v>1271.575</v>
      </c>
      <c r="V115" s="75">
        <v>36.524000000000342</v>
      </c>
      <c r="W115" s="75">
        <v>4108.5030000000006</v>
      </c>
      <c r="X115" s="75">
        <v>20</v>
      </c>
      <c r="Y115" s="75">
        <v>30</v>
      </c>
      <c r="Z115" s="75">
        <v>15</v>
      </c>
      <c r="AA115" s="75">
        <v>3844.86</v>
      </c>
      <c r="AB115" s="75">
        <v>12.951000000000001</v>
      </c>
      <c r="AC115" s="75">
        <v>1001.999</v>
      </c>
      <c r="AD115" s="75">
        <v>2644.3719999999998</v>
      </c>
      <c r="AE115" s="75">
        <v>2846.835</v>
      </c>
      <c r="AF115" s="75">
        <v>1383.819</v>
      </c>
      <c r="AG115" s="75"/>
      <c r="AH115" s="75"/>
    </row>
    <row r="116" spans="1:34" ht="35" hidden="1" customHeight="1" thickBot="1" x14ac:dyDescent="0.25">
      <c r="A116" s="77" t="s">
        <v>1083</v>
      </c>
      <c r="B116" s="77"/>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row>
    <row r="117" spans="1:34" ht="35" hidden="1" customHeight="1" thickBot="1" x14ac:dyDescent="0.25">
      <c r="A117" s="77" t="s">
        <v>1084</v>
      </c>
      <c r="B117" s="77"/>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row>
    <row r="118" spans="1:34" ht="35" hidden="1" customHeight="1" thickBot="1" x14ac:dyDescent="0.25">
      <c r="A118" s="77" t="s">
        <v>1085</v>
      </c>
      <c r="B118" s="77"/>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row>
    <row r="119" spans="1:34" ht="35" hidden="1" customHeight="1" thickBot="1" x14ac:dyDescent="0.25">
      <c r="A119" s="77" t="s">
        <v>1086</v>
      </c>
      <c r="B119" s="77"/>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row>
    <row r="120" spans="1:34" ht="35" hidden="1" customHeight="1" thickBot="1" x14ac:dyDescent="0.25">
      <c r="A120" s="77" t="s">
        <v>1087</v>
      </c>
      <c r="B120" s="77"/>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row>
    <row r="121" spans="1:34" ht="35" hidden="1" customHeight="1" thickBot="1" x14ac:dyDescent="0.25">
      <c r="A121" s="77" t="s">
        <v>1088</v>
      </c>
      <c r="B121" s="77"/>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row>
    <row r="122" spans="1:34" ht="18" hidden="1" customHeight="1" thickBot="1" x14ac:dyDescent="0.25">
      <c r="A122" s="77" t="s">
        <v>1089</v>
      </c>
      <c r="B122" s="77"/>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row>
    <row r="123" spans="1:34" ht="35" hidden="1" customHeight="1" thickBot="1" x14ac:dyDescent="0.25">
      <c r="A123" s="77" t="s">
        <v>1090</v>
      </c>
      <c r="B123" s="77"/>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row>
    <row r="124" spans="1:34" ht="35" hidden="1" customHeight="1" thickBot="1" x14ac:dyDescent="0.25">
      <c r="A124" s="77" t="s">
        <v>1091</v>
      </c>
      <c r="B124" s="77"/>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row>
    <row r="125" spans="1:34" ht="35" hidden="1" customHeight="1" thickBot="1" x14ac:dyDescent="0.25">
      <c r="A125" s="77" t="s">
        <v>1092</v>
      </c>
      <c r="B125" s="77"/>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row>
    <row r="126" spans="1:34" ht="35" hidden="1" customHeight="1" thickBot="1" x14ac:dyDescent="0.25">
      <c r="A126" s="77" t="s">
        <v>1093</v>
      </c>
      <c r="B126" s="77"/>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row>
    <row r="127" spans="1:34" ht="35" hidden="1" customHeight="1" thickBot="1" x14ac:dyDescent="0.25">
      <c r="A127" s="77" t="s">
        <v>1094</v>
      </c>
      <c r="B127" s="77"/>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row>
    <row r="128" spans="1:34" ht="35" hidden="1" customHeight="1" thickBot="1" x14ac:dyDescent="0.25">
      <c r="A128" s="77" t="s">
        <v>1095</v>
      </c>
      <c r="B128" s="77"/>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129" spans="1:34" ht="35" hidden="1" customHeight="1" thickBot="1" x14ac:dyDescent="0.25">
      <c r="A129" s="77" t="s">
        <v>1096</v>
      </c>
      <c r="B129" s="77"/>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row>
    <row r="130" spans="1:34" ht="35" hidden="1" customHeight="1" thickBot="1" x14ac:dyDescent="0.25">
      <c r="A130" s="77" t="s">
        <v>1097</v>
      </c>
      <c r="B130" s="77"/>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row>
    <row r="131" spans="1:34" ht="35" hidden="1" customHeight="1" thickBot="1" x14ac:dyDescent="0.25">
      <c r="A131" s="77" t="s">
        <v>1098</v>
      </c>
      <c r="B131" s="77"/>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row>
    <row r="132" spans="1:34" ht="35" hidden="1" customHeight="1" thickBot="1" x14ac:dyDescent="0.25">
      <c r="A132" s="77" t="s">
        <v>1099</v>
      </c>
      <c r="B132" s="77"/>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row>
    <row r="133" spans="1:34" ht="35" customHeight="1" thickBot="1" x14ac:dyDescent="0.25">
      <c r="A133" s="77" t="s">
        <v>1100</v>
      </c>
      <c r="B133" s="77"/>
      <c r="C133" s="75"/>
      <c r="D133" s="75">
        <v>15.361000000000001</v>
      </c>
      <c r="E133" s="75">
        <v>15.96</v>
      </c>
      <c r="F133" s="75">
        <v>38.917000000000002</v>
      </c>
      <c r="G133" s="75">
        <v>14.686999999999999</v>
      </c>
      <c r="H133" s="75">
        <v>18.384</v>
      </c>
      <c r="I133" s="75">
        <v>38.340000000000003</v>
      </c>
      <c r="J133" s="75">
        <v>42.09</v>
      </c>
      <c r="K133" s="75">
        <v>39.228000000000009</v>
      </c>
      <c r="L133" s="75">
        <v>259.50700000000001</v>
      </c>
      <c r="M133" s="75">
        <v>347.81900000000002</v>
      </c>
      <c r="N133" s="75">
        <v>316.35599999999999</v>
      </c>
      <c r="O133" s="75">
        <v>702.95800000000008</v>
      </c>
      <c r="P133" s="75">
        <v>248.99100000000001</v>
      </c>
      <c r="Q133" s="75">
        <v>234.11600000000001</v>
      </c>
      <c r="R133" s="75">
        <v>322.82499999999999</v>
      </c>
      <c r="S133" s="75">
        <v>254.17500000000001</v>
      </c>
      <c r="T133" s="75">
        <v>191.09399999999999</v>
      </c>
      <c r="U133" s="75">
        <v>184.16</v>
      </c>
      <c r="V133" s="75">
        <v>294.81299999999999</v>
      </c>
      <c r="W133" s="75">
        <v>291.87400000000002</v>
      </c>
      <c r="X133" s="75">
        <v>264.065</v>
      </c>
      <c r="Y133" s="75">
        <v>269.28899999999999</v>
      </c>
      <c r="Z133" s="75">
        <v>261.17599999999987</v>
      </c>
      <c r="AA133" s="75">
        <v>311.7650000000001</v>
      </c>
      <c r="AB133" s="75">
        <v>288.02300000000002</v>
      </c>
      <c r="AC133" s="75">
        <v>284.18400000000003</v>
      </c>
      <c r="AD133" s="75">
        <v>284.25400000000002</v>
      </c>
      <c r="AE133" s="75">
        <v>292.13699999999989</v>
      </c>
      <c r="AF133" s="75">
        <v>258.887</v>
      </c>
      <c r="AG133" s="75"/>
      <c r="AH133" s="75"/>
    </row>
    <row r="134" spans="1:34" ht="18" hidden="1" customHeight="1" thickBot="1" x14ac:dyDescent="0.25">
      <c r="A134" s="77" t="s">
        <v>1101</v>
      </c>
      <c r="B134" s="77"/>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row>
    <row r="135" spans="1:34" ht="18" hidden="1" customHeight="1" thickBot="1" x14ac:dyDescent="0.25">
      <c r="A135" s="77" t="s">
        <v>1102</v>
      </c>
      <c r="B135" s="77"/>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row>
    <row r="136" spans="1:34" ht="18" hidden="1" customHeight="1" thickBot="1" x14ac:dyDescent="0.25">
      <c r="A136" s="77" t="s">
        <v>1103</v>
      </c>
      <c r="B136" s="77"/>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row>
    <row r="137" spans="1:34" ht="18" hidden="1" customHeight="1" thickBot="1" x14ac:dyDescent="0.25">
      <c r="A137" s="77" t="s">
        <v>1104</v>
      </c>
      <c r="B137" s="77"/>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row>
    <row r="138" spans="1:34" ht="18" hidden="1" customHeight="1" thickBot="1" x14ac:dyDescent="0.25">
      <c r="A138" s="77" t="s">
        <v>1105</v>
      </c>
      <c r="B138" s="77"/>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row>
    <row r="139" spans="1:34" ht="18" hidden="1" customHeight="1" thickBot="1" x14ac:dyDescent="0.25">
      <c r="A139" s="77" t="s">
        <v>1106</v>
      </c>
      <c r="B139" s="77"/>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row>
    <row r="140" spans="1:34" ht="35" hidden="1" customHeight="1" thickBot="1" x14ac:dyDescent="0.25">
      <c r="A140" s="77" t="s">
        <v>1107</v>
      </c>
      <c r="B140" s="77"/>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row>
    <row r="141" spans="1:34" ht="35" hidden="1" customHeight="1" thickBot="1" x14ac:dyDescent="0.25">
      <c r="A141" s="77" t="s">
        <v>1108</v>
      </c>
      <c r="B141" s="77"/>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row>
    <row r="142" spans="1:34" ht="35" hidden="1" customHeight="1" thickBot="1" x14ac:dyDescent="0.25">
      <c r="A142" s="77" t="s">
        <v>1109</v>
      </c>
      <c r="B142" s="77"/>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row>
    <row r="143" spans="1:34" ht="18" hidden="1" customHeight="1" thickBot="1" x14ac:dyDescent="0.25">
      <c r="A143" s="77" t="s">
        <v>1110</v>
      </c>
      <c r="B143" s="77"/>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row>
    <row r="144" spans="1:34" ht="35" hidden="1" customHeight="1" thickBot="1" x14ac:dyDescent="0.25">
      <c r="A144" s="77" t="s">
        <v>1111</v>
      </c>
      <c r="B144" s="77"/>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row>
    <row r="145" spans="1:34" ht="18" hidden="1" customHeight="1" thickBot="1" x14ac:dyDescent="0.25">
      <c r="A145" s="77" t="s">
        <v>1112</v>
      </c>
      <c r="B145" s="77"/>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row>
    <row r="146" spans="1:34" ht="18" hidden="1" customHeight="1" thickBot="1" x14ac:dyDescent="0.25">
      <c r="A146" s="77" t="s">
        <v>1113</v>
      </c>
      <c r="B146" s="77"/>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row>
    <row r="147" spans="1:34" ht="18" hidden="1" customHeight="1" thickBot="1" x14ac:dyDescent="0.25">
      <c r="A147" s="77" t="s">
        <v>1114</v>
      </c>
      <c r="B147" s="77"/>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row>
    <row r="148" spans="1:34" ht="18" customHeight="1" thickBot="1" x14ac:dyDescent="0.25">
      <c r="A148" s="77" t="s">
        <v>1115</v>
      </c>
      <c r="B148" s="77"/>
      <c r="C148" s="74"/>
      <c r="D148" s="74"/>
      <c r="E148" s="74"/>
      <c r="F148" s="74">
        <v>25.036000000000001</v>
      </c>
      <c r="G148" s="74">
        <v>6.5600000000000023</v>
      </c>
      <c r="H148" s="74">
        <v>70.114000000000004</v>
      </c>
      <c r="I148" s="74">
        <v>48.024000000000001</v>
      </c>
      <c r="J148" s="74">
        <v>22.553000000000001</v>
      </c>
      <c r="K148" s="74">
        <v>20.34899999999999</v>
      </c>
      <c r="L148" s="74"/>
      <c r="M148" s="74"/>
      <c r="N148" s="74"/>
      <c r="O148" s="74"/>
      <c r="P148" s="74"/>
      <c r="Q148" s="74"/>
      <c r="R148" s="74"/>
      <c r="S148" s="74"/>
      <c r="T148" s="74"/>
      <c r="U148" s="74"/>
      <c r="V148" s="74">
        <v>18.420999999999999</v>
      </c>
      <c r="W148" s="74">
        <v>60.46</v>
      </c>
      <c r="X148" s="74">
        <v>21.405999999999999</v>
      </c>
      <c r="Y148" s="74">
        <v>14.928000000000001</v>
      </c>
      <c r="Z148" s="74">
        <v>14.48</v>
      </c>
      <c r="AA148" s="74">
        <v>0</v>
      </c>
      <c r="AB148" s="74">
        <v>0</v>
      </c>
      <c r="AC148" s="74">
        <v>0</v>
      </c>
      <c r="AD148" s="74">
        <v>283.96300000000002</v>
      </c>
      <c r="AE148" s="74">
        <v>2753.0549999999998</v>
      </c>
      <c r="AF148" s="74">
        <v>347.21600000000001</v>
      </c>
      <c r="AG148" s="74"/>
      <c r="AH148" s="74"/>
    </row>
    <row r="149" spans="1:34" ht="18" customHeight="1" thickBot="1" x14ac:dyDescent="0.25">
      <c r="A149" s="77" t="s">
        <v>1116</v>
      </c>
      <c r="B149" s="77"/>
      <c r="C149" s="75"/>
      <c r="D149" s="75">
        <v>14.195</v>
      </c>
      <c r="E149" s="75">
        <v>16.373999999999999</v>
      </c>
      <c r="F149" s="75">
        <v>10.944000000000001</v>
      </c>
      <c r="G149" s="75">
        <v>11.137</v>
      </c>
      <c r="H149" s="75">
        <v>11.237</v>
      </c>
      <c r="I149" s="75">
        <v>19.122</v>
      </c>
      <c r="J149" s="75">
        <v>31.222000000000001</v>
      </c>
      <c r="K149" s="75">
        <v>38.479999999999997</v>
      </c>
      <c r="L149" s="75">
        <v>18.751999999999999</v>
      </c>
      <c r="M149" s="75">
        <v>19.056000000000001</v>
      </c>
      <c r="N149" s="75">
        <v>18.873000000000001</v>
      </c>
      <c r="O149" s="75">
        <v>17.591000000000012</v>
      </c>
      <c r="P149" s="75">
        <v>16.315999999999999</v>
      </c>
      <c r="Q149" s="75">
        <v>14.018000000000001</v>
      </c>
      <c r="R149" s="75">
        <v>11.614000000000001</v>
      </c>
      <c r="S149" s="75">
        <v>10.772</v>
      </c>
      <c r="T149" s="75">
        <v>9.8409999999999993</v>
      </c>
      <c r="U149" s="75">
        <v>7.6480000000000006</v>
      </c>
      <c r="V149" s="75">
        <v>6.2970000000000006</v>
      </c>
      <c r="W149" s="75">
        <v>5.450999999999997</v>
      </c>
      <c r="X149" s="75">
        <v>4.5140000000000002</v>
      </c>
      <c r="Y149" s="75">
        <v>4.637999999999999</v>
      </c>
      <c r="Z149" s="75">
        <v>4.7680000000000007</v>
      </c>
      <c r="AA149" s="75">
        <v>4.8989999999999991</v>
      </c>
      <c r="AB149" s="75">
        <v>3.3410000000000002</v>
      </c>
      <c r="AC149" s="75">
        <v>7.3760000000000003</v>
      </c>
      <c r="AD149" s="75">
        <v>38.286999999999999</v>
      </c>
      <c r="AE149" s="75">
        <v>3115.402</v>
      </c>
      <c r="AF149" s="75">
        <v>371.483</v>
      </c>
      <c r="AG149" s="75"/>
      <c r="AH149" s="75"/>
    </row>
    <row r="150" spans="1:34" ht="35" hidden="1" customHeight="1" thickBot="1" x14ac:dyDescent="0.25">
      <c r="A150" s="77" t="s">
        <v>1117</v>
      </c>
      <c r="B150" s="77"/>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row>
    <row r="151" spans="1:34" ht="18" hidden="1" customHeight="1" thickBot="1" x14ac:dyDescent="0.25">
      <c r="A151" s="77" t="s">
        <v>1118</v>
      </c>
      <c r="B151" s="77"/>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row>
    <row r="152" spans="1:34" ht="35" hidden="1" customHeight="1" thickBot="1" x14ac:dyDescent="0.25">
      <c r="A152" s="77" t="s">
        <v>1119</v>
      </c>
      <c r="B152" s="77"/>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row>
    <row r="153" spans="1:34" ht="52" hidden="1" customHeight="1" thickBot="1" x14ac:dyDescent="0.25">
      <c r="A153" s="77" t="s">
        <v>1120</v>
      </c>
      <c r="B153" s="77"/>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row>
    <row r="154" spans="1:34" ht="18" hidden="1" customHeight="1" thickBot="1" x14ac:dyDescent="0.25">
      <c r="A154" s="77" t="s">
        <v>1121</v>
      </c>
      <c r="B154" s="77"/>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row>
    <row r="155" spans="1:34" ht="35" hidden="1" customHeight="1" thickBot="1" x14ac:dyDescent="0.25">
      <c r="A155" s="77" t="s">
        <v>1122</v>
      </c>
      <c r="B155" s="77"/>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row>
    <row r="156" spans="1:34" ht="35" hidden="1" customHeight="1" thickBot="1" x14ac:dyDescent="0.25">
      <c r="A156" s="77" t="s">
        <v>1123</v>
      </c>
      <c r="B156" s="77"/>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row>
    <row r="157" spans="1:34" ht="35" hidden="1" customHeight="1" thickBot="1" x14ac:dyDescent="0.25">
      <c r="A157" s="77" t="s">
        <v>1124</v>
      </c>
      <c r="B157" s="77"/>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row>
    <row r="158" spans="1:34" ht="35" hidden="1" customHeight="1" thickBot="1" x14ac:dyDescent="0.25">
      <c r="A158" s="77" t="s">
        <v>1125</v>
      </c>
      <c r="B158" s="77"/>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row>
    <row r="159" spans="1:34" ht="35" hidden="1" customHeight="1" thickBot="1" x14ac:dyDescent="0.25">
      <c r="A159" s="77" t="s">
        <v>1126</v>
      </c>
      <c r="B159" s="77"/>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row>
    <row r="160" spans="1:34" ht="35" hidden="1" customHeight="1" thickBot="1" x14ac:dyDescent="0.25">
      <c r="A160" s="77" t="s">
        <v>1127</v>
      </c>
      <c r="B160" s="77"/>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row>
    <row r="161" spans="1:34" ht="18" hidden="1" customHeight="1" thickBot="1" x14ac:dyDescent="0.25">
      <c r="A161" s="77" t="s">
        <v>1128</v>
      </c>
      <c r="B161" s="77"/>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row>
    <row r="162" spans="1:34" ht="35" customHeight="1" thickBot="1" x14ac:dyDescent="0.25">
      <c r="A162" s="77" t="s">
        <v>1129</v>
      </c>
      <c r="B162" s="77"/>
      <c r="C162" s="74"/>
      <c r="D162" s="74"/>
      <c r="E162" s="74"/>
      <c r="F162" s="74"/>
      <c r="G162" s="74"/>
      <c r="H162" s="74"/>
      <c r="I162" s="74"/>
      <c r="J162" s="74"/>
      <c r="K162" s="74"/>
      <c r="L162" s="74"/>
      <c r="M162" s="74"/>
      <c r="N162" s="74"/>
      <c r="O162" s="74"/>
      <c r="P162" s="74"/>
      <c r="Q162" s="74"/>
      <c r="R162" s="74"/>
      <c r="S162" s="74"/>
      <c r="T162" s="74"/>
      <c r="U162" s="74"/>
      <c r="V162" s="74"/>
      <c r="W162" s="74">
        <v>-1157.1199999999999</v>
      </c>
      <c r="X162" s="74">
        <v>0</v>
      </c>
      <c r="Y162" s="74"/>
      <c r="Z162" s="74"/>
      <c r="AA162" s="74">
        <v>0</v>
      </c>
      <c r="AB162" s="74"/>
      <c r="AC162" s="74"/>
      <c r="AD162" s="74"/>
      <c r="AE162" s="74"/>
      <c r="AF162" s="74"/>
      <c r="AG162" s="74"/>
      <c r="AH162" s="74"/>
    </row>
    <row r="163" spans="1:34" ht="35" hidden="1" customHeight="1" thickBot="1" x14ac:dyDescent="0.25">
      <c r="A163" s="77" t="s">
        <v>1130</v>
      </c>
      <c r="B163" s="77"/>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row>
    <row r="164" spans="1:34" ht="35" hidden="1" customHeight="1" thickBot="1" x14ac:dyDescent="0.25">
      <c r="A164" s="77" t="s">
        <v>1131</v>
      </c>
      <c r="B164" s="77"/>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row>
    <row r="165" spans="1:34" ht="69" customHeight="1" thickBot="1" x14ac:dyDescent="0.25">
      <c r="A165" s="77" t="s">
        <v>1132</v>
      </c>
      <c r="B165" s="77"/>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v>-9.9999999999944578E-4</v>
      </c>
      <c r="AA165" s="74">
        <v>0</v>
      </c>
      <c r="AB165" s="74"/>
      <c r="AC165" s="74"/>
      <c r="AD165" s="74"/>
      <c r="AE165" s="74"/>
      <c r="AF165" s="74"/>
      <c r="AG165" s="74"/>
      <c r="AH165" s="74"/>
    </row>
    <row r="166" spans="1:34" ht="35" customHeight="1" thickBot="1" x14ac:dyDescent="0.25">
      <c r="A166" s="77" t="s">
        <v>1133</v>
      </c>
      <c r="B166" s="77"/>
      <c r="C166" s="74"/>
      <c r="D166" s="74"/>
      <c r="E166" s="74"/>
      <c r="F166" s="74"/>
      <c r="G166" s="74"/>
      <c r="H166" s="74"/>
      <c r="I166" s="74"/>
      <c r="J166" s="74"/>
      <c r="K166" s="74"/>
      <c r="L166" s="74"/>
      <c r="M166" s="74"/>
      <c r="N166" s="74"/>
      <c r="O166" s="74"/>
      <c r="P166" s="74"/>
      <c r="Q166" s="74"/>
      <c r="R166" s="74"/>
      <c r="S166" s="74"/>
      <c r="T166" s="74"/>
      <c r="U166" s="74"/>
      <c r="V166" s="74">
        <v>0</v>
      </c>
      <c r="W166" s="74">
        <v>0</v>
      </c>
      <c r="X166" s="74">
        <v>0</v>
      </c>
      <c r="Y166" s="74">
        <v>37.439</v>
      </c>
      <c r="Z166" s="74">
        <v>0</v>
      </c>
      <c r="AA166" s="74">
        <v>0</v>
      </c>
      <c r="AB166" s="74">
        <v>0</v>
      </c>
      <c r="AC166" s="74">
        <v>0</v>
      </c>
      <c r="AD166" s="74">
        <v>1.4</v>
      </c>
      <c r="AE166" s="74">
        <v>0.53100000000000014</v>
      </c>
      <c r="AF166" s="74">
        <v>0.108</v>
      </c>
      <c r="AG166" s="74"/>
      <c r="AH166" s="74"/>
    </row>
    <row r="167" spans="1:34" ht="52" customHeight="1" thickBot="1" x14ac:dyDescent="0.25">
      <c r="A167" s="77" t="s">
        <v>1134</v>
      </c>
      <c r="B167" s="77"/>
      <c r="C167" s="75"/>
      <c r="D167" s="75"/>
      <c r="E167" s="75"/>
      <c r="F167" s="75"/>
      <c r="G167" s="75"/>
      <c r="H167" s="75"/>
      <c r="I167" s="75"/>
      <c r="J167" s="75"/>
      <c r="K167" s="75"/>
      <c r="L167" s="75"/>
      <c r="M167" s="75"/>
      <c r="N167" s="75"/>
      <c r="O167" s="75"/>
      <c r="P167" s="75"/>
      <c r="Q167" s="75"/>
      <c r="R167" s="75">
        <v>-1743.73</v>
      </c>
      <c r="S167" s="75">
        <v>0</v>
      </c>
      <c r="T167" s="75"/>
      <c r="U167" s="75"/>
      <c r="V167" s="75">
        <v>-3374.6309999999999</v>
      </c>
      <c r="W167" s="75">
        <v>0</v>
      </c>
      <c r="X167" s="75"/>
      <c r="Y167" s="75"/>
      <c r="Z167" s="75"/>
      <c r="AA167" s="75">
        <v>0</v>
      </c>
      <c r="AB167" s="75"/>
      <c r="AC167" s="75"/>
      <c r="AD167" s="75"/>
      <c r="AE167" s="75">
        <v>0</v>
      </c>
      <c r="AF167" s="75"/>
      <c r="AG167" s="75"/>
      <c r="AH167" s="75"/>
    </row>
    <row r="168" spans="1:34" ht="35" customHeight="1" thickBot="1" x14ac:dyDescent="0.25">
      <c r="A168" s="77" t="s">
        <v>1135</v>
      </c>
      <c r="B168" s="77"/>
      <c r="C168" s="75"/>
      <c r="D168" s="75"/>
      <c r="E168" s="75"/>
      <c r="F168" s="75">
        <v>0</v>
      </c>
      <c r="G168" s="75">
        <v>1436.0940000000001</v>
      </c>
      <c r="H168" s="75"/>
      <c r="I168" s="75"/>
      <c r="J168" s="75">
        <v>2.5000000000090949E-2</v>
      </c>
      <c r="K168" s="75">
        <v>1622.6310000000001</v>
      </c>
      <c r="L168" s="75"/>
      <c r="M168" s="75"/>
      <c r="N168" s="75">
        <v>3001.8339999999998</v>
      </c>
      <c r="O168" s="75">
        <v>686.70600000000013</v>
      </c>
      <c r="P168" s="75"/>
      <c r="Q168" s="75"/>
      <c r="R168" s="75">
        <v>1763.779</v>
      </c>
      <c r="S168" s="75">
        <v>1418.5630000000001</v>
      </c>
      <c r="T168" s="75">
        <v>57.716999999999999</v>
      </c>
      <c r="U168" s="75">
        <v>273.85599999999999</v>
      </c>
      <c r="V168" s="75">
        <v>3571.395</v>
      </c>
      <c r="W168" s="75">
        <v>3280.9720000000002</v>
      </c>
      <c r="X168" s="75">
        <v>0</v>
      </c>
      <c r="Y168" s="75">
        <v>24276.06</v>
      </c>
      <c r="Z168" s="75">
        <v>1.3239999999968859</v>
      </c>
      <c r="AA168" s="75">
        <v>2761.5880000000029</v>
      </c>
      <c r="AB168" s="75">
        <v>0</v>
      </c>
      <c r="AC168" s="75">
        <v>5918.4880000000003</v>
      </c>
      <c r="AD168" s="75">
        <v>0</v>
      </c>
      <c r="AE168" s="75">
        <v>2503.7509999999988</v>
      </c>
      <c r="AF168" s="75">
        <v>42.286999999999999</v>
      </c>
      <c r="AG168" s="75"/>
      <c r="AH168" s="75"/>
    </row>
    <row r="169" spans="1:34" ht="35" hidden="1" customHeight="1" thickBot="1" x14ac:dyDescent="0.25">
      <c r="A169" s="77" t="s">
        <v>1136</v>
      </c>
      <c r="B169" s="77"/>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row>
    <row r="170" spans="1:34" ht="35" hidden="1" customHeight="1" thickBot="1" x14ac:dyDescent="0.25">
      <c r="A170" s="77" t="s">
        <v>1137</v>
      </c>
      <c r="B170" s="77"/>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row>
    <row r="171" spans="1:34" ht="69" hidden="1" customHeight="1" thickBot="1" x14ac:dyDescent="0.25">
      <c r="A171" s="77" t="s">
        <v>1138</v>
      </c>
      <c r="B171" s="77"/>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row>
    <row r="172" spans="1:34" ht="35" customHeight="1" thickBot="1" x14ac:dyDescent="0.25">
      <c r="A172" s="77" t="s">
        <v>1139</v>
      </c>
      <c r="B172" s="77"/>
      <c r="C172" s="74"/>
      <c r="D172" s="74">
        <v>0.33600000000000002</v>
      </c>
      <c r="E172" s="74">
        <v>72.855000000000004</v>
      </c>
      <c r="F172" s="74">
        <v>0</v>
      </c>
      <c r="G172" s="74">
        <v>-25.391999999999999</v>
      </c>
      <c r="H172" s="74">
        <v>212.32599999999999</v>
      </c>
      <c r="I172" s="74">
        <v>0</v>
      </c>
      <c r="J172" s="74">
        <v>0</v>
      </c>
      <c r="K172" s="74">
        <v>-3.367999999999995</v>
      </c>
      <c r="L172" s="74">
        <v>10.1</v>
      </c>
      <c r="M172" s="74">
        <v>0</v>
      </c>
      <c r="N172" s="74">
        <v>499.18200000000002</v>
      </c>
      <c r="O172" s="74">
        <v>0</v>
      </c>
      <c r="P172" s="74">
        <v>0</v>
      </c>
      <c r="Q172" s="74">
        <v>0</v>
      </c>
      <c r="R172" s="74">
        <v>0</v>
      </c>
      <c r="S172" s="74">
        <v>0</v>
      </c>
      <c r="T172" s="74"/>
      <c r="U172" s="74"/>
      <c r="V172" s="74">
        <v>0</v>
      </c>
      <c r="W172" s="74"/>
      <c r="X172" s="74"/>
      <c r="Y172" s="74"/>
      <c r="Z172" s="74"/>
      <c r="AA172" s="74"/>
      <c r="AB172" s="74"/>
      <c r="AC172" s="74"/>
      <c r="AD172" s="74"/>
      <c r="AE172" s="74"/>
      <c r="AF172" s="74"/>
      <c r="AG172" s="74"/>
      <c r="AH172" s="74"/>
    </row>
    <row r="173" spans="1:34" ht="52" customHeight="1" thickBot="1" x14ac:dyDescent="0.25">
      <c r="A173" s="72" t="s">
        <v>1140</v>
      </c>
      <c r="B173" s="72"/>
      <c r="C173" s="76"/>
      <c r="D173" s="76">
        <v>101.105</v>
      </c>
      <c r="E173" s="76">
        <v>-2086.5149999999999</v>
      </c>
      <c r="F173" s="76">
        <v>4179.4250000000002</v>
      </c>
      <c r="G173" s="76">
        <v>-1073.153</v>
      </c>
      <c r="H173" s="76">
        <v>1401.079</v>
      </c>
      <c r="I173" s="76">
        <v>1507.146</v>
      </c>
      <c r="J173" s="76">
        <v>-1171.3340000000001</v>
      </c>
      <c r="K173" s="76">
        <v>-2567.5810000000001</v>
      </c>
      <c r="L173" s="76">
        <v>-936.27099999999996</v>
      </c>
      <c r="M173" s="76">
        <v>-1954.835</v>
      </c>
      <c r="N173" s="76">
        <v>-2457.212</v>
      </c>
      <c r="O173" s="76">
        <v>-2485.9360000000001</v>
      </c>
      <c r="P173" s="76">
        <v>-232.30699999999999</v>
      </c>
      <c r="Q173" s="76">
        <v>-3320.165</v>
      </c>
      <c r="R173" s="76">
        <v>-1011.126</v>
      </c>
      <c r="S173" s="76">
        <v>-2856.24</v>
      </c>
      <c r="T173" s="76">
        <v>-3073.652</v>
      </c>
      <c r="U173" s="76">
        <v>-5012.5370000000003</v>
      </c>
      <c r="V173" s="76">
        <v>-1783.629999999999</v>
      </c>
      <c r="W173" s="76">
        <v>-8783.4599999999991</v>
      </c>
      <c r="X173" s="76">
        <v>-237.173</v>
      </c>
      <c r="Y173" s="76">
        <v>-22190.827000000001</v>
      </c>
      <c r="Z173" s="76">
        <v>9111.5759999999991</v>
      </c>
      <c r="AA173" s="76">
        <v>1086.3880000000011</v>
      </c>
      <c r="AB173" s="76">
        <v>910.33500000000004</v>
      </c>
      <c r="AC173" s="76">
        <v>-3567.047</v>
      </c>
      <c r="AD173" s="76">
        <v>-1420.749</v>
      </c>
      <c r="AE173" s="76">
        <v>-5390.7120000000014</v>
      </c>
      <c r="AF173" s="76">
        <v>-88.81</v>
      </c>
      <c r="AG173" s="76"/>
      <c r="AH173" s="76"/>
    </row>
    <row r="174" spans="1:34" ht="35" customHeight="1" thickBot="1" x14ac:dyDescent="0.25">
      <c r="A174" s="71" t="s">
        <v>1141</v>
      </c>
      <c r="B174" s="71"/>
      <c r="C174" s="76"/>
      <c r="D174" s="76">
        <v>-2535.7260000000001</v>
      </c>
      <c r="E174" s="76">
        <v>-1063.2329999999999</v>
      </c>
      <c r="F174" s="76">
        <v>10795.544</v>
      </c>
      <c r="G174" s="76">
        <v>-14846.793</v>
      </c>
      <c r="H174" s="76">
        <v>234.17099999999999</v>
      </c>
      <c r="I174" s="76">
        <v>-1383.8019999999999</v>
      </c>
      <c r="J174" s="76">
        <v>3735.9810000000002</v>
      </c>
      <c r="K174" s="76">
        <v>-3738.596</v>
      </c>
      <c r="L174" s="76">
        <v>4067.5909999999999</v>
      </c>
      <c r="M174" s="76">
        <v>473.86200000000048</v>
      </c>
      <c r="N174" s="76">
        <v>2345.206999999999</v>
      </c>
      <c r="O174" s="76">
        <v>1241.846</v>
      </c>
      <c r="P174" s="76">
        <v>5321.7280000000001</v>
      </c>
      <c r="Q174" s="76">
        <v>1259.876999999999</v>
      </c>
      <c r="R174" s="76">
        <v>4505.4160000000011</v>
      </c>
      <c r="S174" s="76">
        <v>1618.998</v>
      </c>
      <c r="T174" s="76">
        <v>2368.114</v>
      </c>
      <c r="U174" s="76">
        <v>3052.8539999999998</v>
      </c>
      <c r="V174" s="76">
        <v>3932.9169999999999</v>
      </c>
      <c r="W174" s="76">
        <v>-5516.8710000000001</v>
      </c>
      <c r="X174" s="76">
        <v>8656.7819999999992</v>
      </c>
      <c r="Y174" s="76">
        <v>-20573.154999999999</v>
      </c>
      <c r="Z174" s="76">
        <v>1797.194</v>
      </c>
      <c r="AA174" s="76">
        <v>-9203.7819999999992</v>
      </c>
      <c r="AB174" s="76">
        <v>3509.77</v>
      </c>
      <c r="AC174" s="76">
        <v>4677.2049999999999</v>
      </c>
      <c r="AD174" s="76">
        <v>-1963.9780000000001</v>
      </c>
      <c r="AE174" s="76">
        <v>151.16299999999961</v>
      </c>
      <c r="AF174" s="76">
        <v>4852.5540000000001</v>
      </c>
      <c r="AG174" s="76"/>
      <c r="AH174" s="76"/>
    </row>
    <row r="175" spans="1:34" ht="35" hidden="1" customHeight="1" thickBot="1" x14ac:dyDescent="0.25">
      <c r="A175" s="78" t="s">
        <v>1142</v>
      </c>
      <c r="B175" s="78"/>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row>
    <row r="176" spans="1:34" ht="35" customHeight="1" thickBot="1" x14ac:dyDescent="0.25">
      <c r="A176" s="78" t="s">
        <v>1143</v>
      </c>
      <c r="B176" s="78"/>
      <c r="C176" s="74"/>
      <c r="D176" s="74">
        <v>126.587</v>
      </c>
      <c r="E176" s="74">
        <v>152.82300000000001</v>
      </c>
      <c r="F176" s="74">
        <v>307.65399999999988</v>
      </c>
      <c r="G176" s="74">
        <v>-330.17</v>
      </c>
      <c r="H176" s="74">
        <v>9.7149999999999999</v>
      </c>
      <c r="I176" s="74">
        <v>-72.221999999999994</v>
      </c>
      <c r="J176" s="74">
        <v>16.414999999999999</v>
      </c>
      <c r="K176" s="74">
        <v>-149.17599999999999</v>
      </c>
      <c r="L176" s="74">
        <v>924.44899999999996</v>
      </c>
      <c r="M176" s="74">
        <v>-626.81899999999996</v>
      </c>
      <c r="N176" s="74">
        <v>184.54400000000001</v>
      </c>
      <c r="O176" s="74">
        <v>-202.767</v>
      </c>
      <c r="P176" s="74">
        <v>172.04300000000001</v>
      </c>
      <c r="Q176" s="74">
        <v>-21.073000000000011</v>
      </c>
      <c r="R176" s="74">
        <v>-108.648</v>
      </c>
      <c r="S176" s="74">
        <v>74.825999999999993</v>
      </c>
      <c r="T176" s="74">
        <v>26.582999999999998</v>
      </c>
      <c r="U176" s="74">
        <v>357.84400000000011</v>
      </c>
      <c r="V176" s="74">
        <v>350.29700000000003</v>
      </c>
      <c r="W176" s="74">
        <v>388.03399999999999</v>
      </c>
      <c r="X176" s="74">
        <v>-584.26700000000005</v>
      </c>
      <c r="Y176" s="74">
        <v>-38.858999999999916</v>
      </c>
      <c r="Z176" s="74">
        <v>278.93299999999999</v>
      </c>
      <c r="AA176" s="74">
        <v>-17.75</v>
      </c>
      <c r="AB176" s="74">
        <v>139.761</v>
      </c>
      <c r="AC176" s="74">
        <v>263.67700000000002</v>
      </c>
      <c r="AD176" s="74">
        <v>-603.47900000000004</v>
      </c>
      <c r="AE176" s="74">
        <v>321.791</v>
      </c>
      <c r="AF176" s="74">
        <v>166.48400000000001</v>
      </c>
      <c r="AG176" s="74"/>
      <c r="AH176" s="74"/>
    </row>
    <row r="177" spans="1:34" ht="35" hidden="1" customHeight="1" thickBot="1" x14ac:dyDescent="0.25">
      <c r="A177" s="78" t="s">
        <v>1144</v>
      </c>
      <c r="B177" s="78"/>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row>
    <row r="178" spans="1:34" ht="35" hidden="1" customHeight="1" thickBot="1" x14ac:dyDescent="0.25">
      <c r="A178" s="78" t="s">
        <v>1145</v>
      </c>
      <c r="B178" s="78"/>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row>
    <row r="179" spans="1:34" ht="35" customHeight="1" thickBot="1" x14ac:dyDescent="0.25">
      <c r="A179" s="71" t="s">
        <v>1146</v>
      </c>
      <c r="B179" s="71"/>
      <c r="C179" s="76"/>
      <c r="D179" s="76">
        <v>13438.174999999999</v>
      </c>
      <c r="E179" s="76">
        <v>0</v>
      </c>
      <c r="F179" s="76">
        <v>0</v>
      </c>
      <c r="G179" s="76">
        <v>0</v>
      </c>
      <c r="H179" s="76">
        <v>13682.061</v>
      </c>
      <c r="I179" s="76">
        <v>-1456.023999999999</v>
      </c>
      <c r="J179" s="76">
        <v>3752.3960000000011</v>
      </c>
      <c r="K179" s="76">
        <v>-3887.7720000000008</v>
      </c>
      <c r="L179" s="76">
        <v>17082.701000000001</v>
      </c>
      <c r="M179" s="76">
        <v>-152.95700000000221</v>
      </c>
      <c r="N179" s="76">
        <v>2529.7510000000002</v>
      </c>
      <c r="O179" s="76">
        <v>1039.079000000002</v>
      </c>
      <c r="P179" s="76">
        <v>25992.345000000001</v>
      </c>
      <c r="Q179" s="76">
        <v>1238.8040000000001</v>
      </c>
      <c r="R179" s="76">
        <v>4396.768</v>
      </c>
      <c r="S179" s="76">
        <v>1693.824000000001</v>
      </c>
      <c r="T179" s="76">
        <v>35716.438000000002</v>
      </c>
      <c r="U179" s="76">
        <v>3410.6979999999971</v>
      </c>
      <c r="V179" s="76">
        <v>4283.2139999999999</v>
      </c>
      <c r="W179" s="76">
        <v>-5128.8370000000004</v>
      </c>
      <c r="X179" s="76">
        <v>46354.027999999998</v>
      </c>
      <c r="Y179" s="76">
        <v>-20612.013999999999</v>
      </c>
      <c r="Z179" s="76">
        <v>2076.127</v>
      </c>
      <c r="AA179" s="76">
        <v>-9221.5319999999992</v>
      </c>
      <c r="AB179" s="76">
        <v>25092.519</v>
      </c>
      <c r="AC179" s="76">
        <v>2094.5030000000011</v>
      </c>
      <c r="AD179" s="76">
        <v>-2567.4570000000022</v>
      </c>
      <c r="AE179" s="76">
        <v>472.95400000000149</v>
      </c>
      <c r="AF179" s="76">
        <v>30111.557000000001</v>
      </c>
      <c r="AG179" s="76"/>
      <c r="AH179" s="76"/>
    </row>
  </sheetData>
  <mergeCells count="1">
    <mergeCell ref="A1:B1"/>
  </mergeCells>
  <dataValidations count="1">
    <dataValidation type="decimal" allowBlank="1" showInputMessage="1" showErrorMessage="1" errorTitle="Invalid Data Type" error="Please input data in Numeric Data Type" sqref="C48:AH112 C44:AH46 C15:AH38 C40:AH42 C7:AH13 C114:AH179" xr:uid="{00000000-0002-0000-11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E76"/>
  <sheetViews>
    <sheetView showGridLines="0" zoomScale="110" zoomScaleNormal="110" workbookViewId="0">
      <pane xSplit="2" ySplit="3" topLeftCell="U59" activePane="bottomRight" state="frozen"/>
      <selection pane="topRight"/>
      <selection pane="bottomLeft"/>
      <selection pane="bottomRight" activeCell="X1" sqref="X1:Z1048576"/>
    </sheetView>
  </sheetViews>
  <sheetFormatPr baseColWidth="10" defaultColWidth="9.3984375" defaultRowHeight="15" x14ac:dyDescent="0.2"/>
  <cols>
    <col min="1" max="1" width="42.59765625" style="89" bestFit="1" customWidth="1" collapsed="1"/>
    <col min="2" max="2" width="26" style="89" customWidth="1"/>
    <col min="3" max="26" width="21" style="89" customWidth="1" collapsed="1"/>
    <col min="27" max="27" width="9.3984375" style="89" customWidth="1" collapsed="1"/>
    <col min="28" max="16384" width="9.3984375" style="89" collapsed="1"/>
  </cols>
  <sheetData>
    <row r="1" spans="1:31" ht="18" customHeight="1" x14ac:dyDescent="0.2">
      <c r="A1" s="202" t="s">
        <v>1147</v>
      </c>
      <c r="B1" s="203"/>
      <c r="C1" s="203"/>
    </row>
    <row r="2" spans="1:31" x14ac:dyDescent="0.2">
      <c r="A2" s="90">
        <v>1</v>
      </c>
      <c r="B2" s="90"/>
    </row>
    <row r="3" spans="1:31" ht="17" customHeight="1" x14ac:dyDescent="0.2">
      <c r="A3" s="91" t="s">
        <v>22</v>
      </c>
      <c r="B3" s="91"/>
      <c r="C3" s="92" t="s">
        <v>101</v>
      </c>
      <c r="D3" s="92" t="s">
        <v>102</v>
      </c>
      <c r="E3" s="92" t="s">
        <v>103</v>
      </c>
      <c r="F3" s="92" t="s">
        <v>97</v>
      </c>
      <c r="G3" s="92" t="s">
        <v>23</v>
      </c>
      <c r="H3" s="92" t="s">
        <v>24</v>
      </c>
      <c r="I3" s="92" t="s">
        <v>25</v>
      </c>
      <c r="J3" s="92" t="s">
        <v>26</v>
      </c>
      <c r="K3" s="92" t="s">
        <v>27</v>
      </c>
      <c r="L3" s="92" t="s">
        <v>28</v>
      </c>
      <c r="M3" s="92" t="s">
        <v>29</v>
      </c>
      <c r="N3" s="92" t="s">
        <v>30</v>
      </c>
      <c r="O3" s="92" t="s">
        <v>31</v>
      </c>
      <c r="P3" s="92" t="s">
        <v>32</v>
      </c>
      <c r="Q3" s="92" t="s">
        <v>33</v>
      </c>
      <c r="R3" s="92" t="s">
        <v>34</v>
      </c>
      <c r="S3" s="92" t="s">
        <v>35</v>
      </c>
      <c r="T3" s="92" t="s">
        <v>36</v>
      </c>
      <c r="U3" s="92" t="s">
        <v>37</v>
      </c>
      <c r="V3" s="92" t="s">
        <v>38</v>
      </c>
      <c r="W3" s="92" t="s">
        <v>39</v>
      </c>
      <c r="X3" s="92" t="s">
        <v>40</v>
      </c>
      <c r="Y3" s="92" t="s">
        <v>41</v>
      </c>
      <c r="Z3" s="92" t="s">
        <v>42</v>
      </c>
      <c r="AA3" t="s">
        <v>104</v>
      </c>
      <c r="AB3" t="s">
        <v>43</v>
      </c>
      <c r="AC3" t="s">
        <v>44</v>
      </c>
      <c r="AD3" t="s">
        <v>45</v>
      </c>
      <c r="AE3" t="s">
        <v>46</v>
      </c>
    </row>
    <row r="4" spans="1:31" ht="18" customHeight="1" thickBot="1" x14ac:dyDescent="0.25">
      <c r="A4" s="93" t="s">
        <v>1147</v>
      </c>
      <c r="B4" s="93"/>
      <c r="C4" s="94"/>
      <c r="D4" s="94"/>
      <c r="E4" s="94"/>
      <c r="F4" s="94"/>
      <c r="G4" s="94"/>
      <c r="H4" s="94"/>
      <c r="I4" s="94"/>
      <c r="J4" s="94"/>
      <c r="K4" s="94"/>
      <c r="L4" s="94"/>
      <c r="M4" s="94"/>
      <c r="N4" s="94"/>
      <c r="O4" s="94"/>
      <c r="P4" s="94"/>
      <c r="Q4" s="94"/>
      <c r="R4" s="94"/>
      <c r="S4" s="94"/>
      <c r="T4" s="94"/>
      <c r="U4" s="94"/>
      <c r="V4" s="94"/>
      <c r="W4" s="94"/>
      <c r="X4" s="94"/>
      <c r="Y4" s="94"/>
      <c r="Z4" s="94"/>
    </row>
    <row r="5" spans="1:31" ht="18" customHeight="1" thickBot="1" x14ac:dyDescent="0.25">
      <c r="A5" s="95" t="s">
        <v>1148</v>
      </c>
      <c r="B5" s="95"/>
      <c r="C5" s="94"/>
      <c r="D5" s="94"/>
      <c r="E5" s="94"/>
      <c r="F5" s="94"/>
      <c r="G5" s="94"/>
      <c r="H5" s="94"/>
      <c r="I5" s="94"/>
      <c r="J5" s="94"/>
      <c r="K5" s="94"/>
      <c r="L5" s="94"/>
      <c r="M5" s="94"/>
      <c r="N5" s="94"/>
      <c r="O5" s="94"/>
      <c r="P5" s="94"/>
      <c r="Q5" s="94"/>
      <c r="R5" s="94"/>
      <c r="S5" s="94"/>
      <c r="T5" s="94"/>
      <c r="U5" s="94"/>
      <c r="V5" s="94"/>
      <c r="W5" s="94"/>
      <c r="X5" s="94"/>
      <c r="Y5" s="94"/>
      <c r="Z5" s="94"/>
    </row>
    <row r="6" spans="1:31" ht="35" customHeight="1" thickBot="1" x14ac:dyDescent="0.25">
      <c r="A6" s="96" t="s">
        <v>1149</v>
      </c>
      <c r="B6" s="96"/>
      <c r="C6" s="94"/>
      <c r="D6" s="94"/>
      <c r="E6" s="94"/>
      <c r="F6" s="94"/>
      <c r="G6" s="94"/>
      <c r="H6" s="94"/>
      <c r="I6" s="94"/>
      <c r="J6" s="94"/>
      <c r="K6" s="94"/>
      <c r="L6" s="94"/>
      <c r="M6" s="94"/>
      <c r="N6" s="94"/>
      <c r="O6" s="94"/>
      <c r="P6" s="94"/>
      <c r="Q6" s="94"/>
      <c r="R6" s="94"/>
      <c r="S6" s="94"/>
      <c r="T6" s="94"/>
      <c r="U6" s="94"/>
      <c r="V6" s="94"/>
      <c r="W6" s="94"/>
      <c r="X6" s="94"/>
      <c r="Y6" s="94"/>
      <c r="Z6" s="94"/>
    </row>
    <row r="7" spans="1:31" ht="18" hidden="1" customHeight="1" thickBot="1" x14ac:dyDescent="0.25">
      <c r="A7" s="97" t="s">
        <v>1150</v>
      </c>
      <c r="B7" s="97"/>
      <c r="C7" s="98"/>
      <c r="D7" s="98"/>
      <c r="E7" s="98"/>
      <c r="F7" s="98"/>
      <c r="G7" s="98"/>
      <c r="H7" s="98"/>
      <c r="I7" s="98"/>
      <c r="J7" s="98"/>
      <c r="K7" s="98"/>
      <c r="L7" s="98"/>
      <c r="M7" s="98"/>
      <c r="N7" s="98"/>
      <c r="O7" s="98"/>
      <c r="P7" s="98"/>
      <c r="Q7" s="98"/>
      <c r="R7" s="98"/>
      <c r="S7" s="98"/>
      <c r="T7" s="98"/>
      <c r="U7" s="98"/>
      <c r="V7" s="98"/>
      <c r="W7" s="98"/>
      <c r="X7" s="98"/>
      <c r="Y7" s="98"/>
      <c r="Z7" s="98"/>
      <c r="AA7"/>
      <c r="AB7"/>
      <c r="AC7"/>
      <c r="AD7"/>
      <c r="AE7"/>
    </row>
    <row r="8" spans="1:31" ht="18" hidden="1" customHeight="1" thickBot="1" x14ac:dyDescent="0.25">
      <c r="A8" s="97" t="s">
        <v>1151</v>
      </c>
      <c r="B8" s="97"/>
      <c r="C8" s="98"/>
      <c r="D8" s="98"/>
      <c r="E8" s="98"/>
      <c r="F8" s="98"/>
      <c r="G8" s="98"/>
      <c r="H8" s="98"/>
      <c r="I8" s="98"/>
      <c r="J8" s="98"/>
      <c r="K8" s="98"/>
      <c r="L8" s="98"/>
      <c r="M8" s="98"/>
      <c r="N8" s="98"/>
      <c r="O8" s="98"/>
      <c r="P8" s="98"/>
      <c r="Q8" s="98"/>
      <c r="R8" s="98"/>
      <c r="S8" s="98"/>
      <c r="T8" s="98"/>
      <c r="U8" s="98"/>
      <c r="V8" s="98"/>
      <c r="W8" s="98"/>
      <c r="X8" s="98"/>
      <c r="Y8" s="98"/>
      <c r="Z8" s="98"/>
      <c r="AA8"/>
      <c r="AB8"/>
      <c r="AC8"/>
      <c r="AD8"/>
      <c r="AE8"/>
    </row>
    <row r="9" spans="1:31" ht="18" hidden="1" customHeight="1" thickBot="1" x14ac:dyDescent="0.25">
      <c r="A9" s="97" t="s">
        <v>1152</v>
      </c>
      <c r="B9" s="97"/>
      <c r="C9" s="98"/>
      <c r="D9" s="98"/>
      <c r="E9" s="98"/>
      <c r="F9" s="98"/>
      <c r="G9" s="98"/>
      <c r="H9" s="98"/>
      <c r="I9" s="98"/>
      <c r="J9" s="98"/>
      <c r="K9" s="98"/>
      <c r="L9" s="98"/>
      <c r="M9" s="98"/>
      <c r="N9" s="98"/>
      <c r="O9" s="98"/>
      <c r="P9" s="98"/>
      <c r="Q9" s="98"/>
      <c r="R9" s="98"/>
      <c r="S9" s="98"/>
      <c r="T9" s="98"/>
      <c r="U9" s="98"/>
      <c r="V9" s="98"/>
      <c r="W9" s="98"/>
      <c r="X9" s="98"/>
      <c r="Y9" s="98"/>
      <c r="Z9" s="98"/>
      <c r="AA9"/>
      <c r="AB9"/>
      <c r="AC9"/>
      <c r="AD9"/>
      <c r="AE9"/>
    </row>
    <row r="10" spans="1:31" ht="18" hidden="1" customHeight="1" thickBot="1" x14ac:dyDescent="0.25">
      <c r="A10" s="97" t="s">
        <v>1153</v>
      </c>
      <c r="B10" s="97"/>
      <c r="C10" s="98"/>
      <c r="D10" s="98"/>
      <c r="E10" s="98"/>
      <c r="F10" s="98"/>
      <c r="G10" s="98"/>
      <c r="H10" s="98"/>
      <c r="I10" s="98"/>
      <c r="J10" s="98"/>
      <c r="K10" s="98"/>
      <c r="L10" s="98"/>
      <c r="M10" s="98"/>
      <c r="N10" s="98"/>
      <c r="O10" s="98"/>
      <c r="P10" s="98"/>
      <c r="Q10" s="98"/>
      <c r="R10" s="98"/>
      <c r="S10" s="98"/>
      <c r="T10" s="98"/>
      <c r="U10" s="98"/>
      <c r="V10" s="98"/>
      <c r="W10" s="98"/>
      <c r="X10" s="98"/>
      <c r="Y10" s="98"/>
      <c r="Z10" s="98"/>
      <c r="AA10"/>
      <c r="AB10"/>
      <c r="AC10"/>
      <c r="AD10"/>
      <c r="AE10"/>
    </row>
    <row r="11" spans="1:31" ht="35" hidden="1" customHeight="1" thickBot="1" x14ac:dyDescent="0.25">
      <c r="A11" s="97" t="s">
        <v>1154</v>
      </c>
      <c r="B11" s="97"/>
      <c r="C11" s="98"/>
      <c r="D11" s="98"/>
      <c r="E11" s="98"/>
      <c r="F11" s="98"/>
      <c r="G11" s="98"/>
      <c r="H11" s="98"/>
      <c r="I11" s="98"/>
      <c r="J11" s="98"/>
      <c r="K11" s="98"/>
      <c r="L11" s="98"/>
      <c r="M11" s="98"/>
      <c r="N11" s="98"/>
      <c r="O11" s="98"/>
      <c r="P11" s="98"/>
      <c r="Q11" s="98"/>
      <c r="R11" s="98"/>
      <c r="S11" s="98"/>
      <c r="T11" s="98"/>
      <c r="U11" s="98"/>
      <c r="V11" s="98"/>
      <c r="W11" s="98"/>
      <c r="X11" s="98"/>
      <c r="Y11" s="98"/>
      <c r="Z11" s="98"/>
      <c r="AA11"/>
      <c r="AB11"/>
      <c r="AC11"/>
      <c r="AD11"/>
      <c r="AE11"/>
    </row>
    <row r="12" spans="1:31" ht="35" customHeight="1" thickBot="1" x14ac:dyDescent="0.25">
      <c r="A12" s="99" t="s">
        <v>1155</v>
      </c>
      <c r="B12" s="99"/>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c r="AA12"/>
      <c r="AB12"/>
      <c r="AC12"/>
      <c r="AD12"/>
      <c r="AE12"/>
    </row>
    <row r="13" spans="1:31" ht="35" hidden="1" customHeight="1" thickBot="1" x14ac:dyDescent="0.25">
      <c r="A13" s="97" t="s">
        <v>1156</v>
      </c>
      <c r="B13" s="97"/>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c r="AB13"/>
      <c r="AC13"/>
      <c r="AD13"/>
      <c r="AE13"/>
    </row>
    <row r="14" spans="1:31" ht="18" hidden="1" customHeight="1" thickBot="1" x14ac:dyDescent="0.25">
      <c r="A14" s="97" t="s">
        <v>1148</v>
      </c>
      <c r="B14" s="97"/>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c r="AA14"/>
      <c r="AB14"/>
      <c r="AC14"/>
      <c r="AD14"/>
      <c r="AE14"/>
    </row>
    <row r="15" spans="1:31" ht="18" hidden="1" customHeight="1" thickBot="1" x14ac:dyDescent="0.25">
      <c r="A15" s="97" t="s">
        <v>399</v>
      </c>
      <c r="B15" s="97"/>
      <c r="C15" s="98"/>
      <c r="D15" s="98"/>
      <c r="E15" s="98"/>
      <c r="F15" s="98"/>
      <c r="G15" s="98"/>
      <c r="H15" s="98"/>
      <c r="I15" s="98"/>
      <c r="J15" s="98"/>
      <c r="K15" s="98"/>
      <c r="L15" s="98"/>
      <c r="M15" s="98"/>
      <c r="N15" s="98"/>
      <c r="O15" s="98"/>
      <c r="P15" s="98"/>
      <c r="Q15" s="98"/>
      <c r="R15" s="98"/>
      <c r="S15" s="98"/>
      <c r="T15" s="98"/>
      <c r="U15" s="98"/>
      <c r="V15" s="98"/>
      <c r="W15" s="98"/>
      <c r="X15" s="98"/>
      <c r="Y15" s="98"/>
      <c r="Z15" s="98"/>
      <c r="AA15"/>
      <c r="AB15"/>
      <c r="AC15"/>
      <c r="AD15"/>
      <c r="AE15"/>
    </row>
    <row r="16" spans="1:31" ht="35" hidden="1" customHeight="1" thickBot="1" x14ac:dyDescent="0.25">
      <c r="A16" s="97" t="s">
        <v>448</v>
      </c>
      <c r="B16" s="97"/>
      <c r="C16" s="98"/>
      <c r="D16" s="98"/>
      <c r="E16" s="98"/>
      <c r="F16" s="98"/>
      <c r="G16" s="98"/>
      <c r="H16" s="98"/>
      <c r="I16" s="98"/>
      <c r="J16" s="98"/>
      <c r="K16" s="98"/>
      <c r="L16" s="98"/>
      <c r="M16" s="98"/>
      <c r="N16" s="98"/>
      <c r="O16" s="98"/>
      <c r="P16" s="98"/>
      <c r="Q16" s="98"/>
      <c r="R16" s="98"/>
      <c r="S16" s="98"/>
      <c r="T16" s="98"/>
      <c r="U16" s="98"/>
      <c r="V16" s="98"/>
      <c r="W16" s="98"/>
      <c r="X16" s="98"/>
      <c r="Y16" s="98"/>
      <c r="Z16" s="98"/>
      <c r="AA16"/>
      <c r="AB16"/>
      <c r="AC16"/>
      <c r="AD16"/>
      <c r="AE16"/>
    </row>
    <row r="17" spans="1:31" ht="18" customHeight="1" thickBot="1" x14ac:dyDescent="0.25">
      <c r="A17" s="95" t="s">
        <v>1157</v>
      </c>
      <c r="B17" s="95"/>
      <c r="C17" s="94"/>
      <c r="D17" s="94"/>
      <c r="E17" s="94"/>
      <c r="F17" s="94"/>
      <c r="G17" s="94"/>
      <c r="H17" s="94"/>
      <c r="I17" s="94"/>
      <c r="J17" s="94"/>
      <c r="K17" s="94"/>
      <c r="L17" s="94"/>
      <c r="M17" s="94"/>
      <c r="N17" s="94"/>
      <c r="O17" s="94"/>
      <c r="P17" s="94"/>
      <c r="Q17" s="94"/>
      <c r="R17" s="94"/>
      <c r="S17" s="94"/>
      <c r="T17" s="94"/>
      <c r="U17" s="94"/>
      <c r="V17" s="94"/>
      <c r="W17" s="94"/>
      <c r="X17" s="94"/>
      <c r="Y17" s="94"/>
      <c r="Z17" s="94"/>
    </row>
    <row r="18" spans="1:31" ht="18" customHeight="1" thickBot="1" x14ac:dyDescent="0.25">
      <c r="A18" s="96" t="s">
        <v>1158</v>
      </c>
      <c r="B18" s="96"/>
      <c r="C18" s="94"/>
      <c r="D18" s="94"/>
      <c r="E18" s="94"/>
      <c r="F18" s="94"/>
      <c r="G18" s="94"/>
      <c r="H18" s="94"/>
      <c r="I18" s="94"/>
      <c r="J18" s="94"/>
      <c r="K18" s="94"/>
      <c r="L18" s="94"/>
      <c r="M18" s="94"/>
      <c r="N18" s="94"/>
      <c r="O18" s="94"/>
      <c r="P18" s="94"/>
      <c r="Q18" s="94"/>
      <c r="R18" s="94"/>
      <c r="S18" s="94"/>
      <c r="T18" s="94"/>
      <c r="U18" s="94"/>
      <c r="V18" s="94"/>
      <c r="W18" s="94"/>
      <c r="X18" s="94"/>
      <c r="Y18" s="94"/>
      <c r="Z18" s="94"/>
    </row>
    <row r="19" spans="1:31" ht="18" hidden="1" customHeight="1" thickBot="1" x14ac:dyDescent="0.25">
      <c r="A19" s="97" t="s">
        <v>1159</v>
      </c>
      <c r="B19" s="97"/>
      <c r="C19" s="98"/>
      <c r="D19" s="98"/>
      <c r="E19" s="98"/>
      <c r="F19" s="98"/>
      <c r="G19" s="98"/>
      <c r="H19" s="98"/>
      <c r="I19" s="98"/>
      <c r="J19" s="98"/>
      <c r="K19" s="98"/>
      <c r="L19" s="98"/>
      <c r="M19" s="98"/>
      <c r="N19" s="98"/>
      <c r="O19" s="98"/>
      <c r="P19" s="98"/>
      <c r="Q19" s="98"/>
      <c r="R19" s="98"/>
      <c r="S19" s="98"/>
      <c r="T19" s="98"/>
      <c r="U19" s="98"/>
      <c r="V19" s="98"/>
      <c r="W19" s="98"/>
      <c r="X19" s="98"/>
      <c r="Y19" s="98"/>
      <c r="Z19" s="98"/>
      <c r="AA19"/>
      <c r="AB19"/>
      <c r="AC19"/>
      <c r="AD19"/>
      <c r="AE19"/>
    </row>
    <row r="20" spans="1:31" ht="35" hidden="1" customHeight="1" thickBot="1" x14ac:dyDescent="0.25">
      <c r="A20" s="97" t="s">
        <v>1160</v>
      </c>
      <c r="B20" s="97"/>
      <c r="C20" s="98"/>
      <c r="D20" s="98"/>
      <c r="E20" s="98"/>
      <c r="F20" s="98"/>
      <c r="G20" s="98"/>
      <c r="H20" s="98"/>
      <c r="I20" s="98"/>
      <c r="J20" s="98"/>
      <c r="K20" s="98"/>
      <c r="L20" s="98"/>
      <c r="M20" s="98"/>
      <c r="N20" s="98"/>
      <c r="O20" s="98"/>
      <c r="P20" s="98"/>
      <c r="Q20" s="98"/>
      <c r="R20" s="98"/>
      <c r="S20" s="98"/>
      <c r="T20" s="98"/>
      <c r="U20" s="98"/>
      <c r="V20" s="98"/>
      <c r="W20" s="98"/>
      <c r="X20" s="98"/>
      <c r="Y20" s="98"/>
      <c r="Z20" s="98"/>
      <c r="AA20"/>
      <c r="AB20"/>
      <c r="AC20"/>
      <c r="AD20"/>
      <c r="AE20"/>
    </row>
    <row r="21" spans="1:31" ht="35" hidden="1" customHeight="1" thickBot="1" x14ac:dyDescent="0.25">
      <c r="A21" s="97" t="s">
        <v>1161</v>
      </c>
      <c r="B21" s="97"/>
      <c r="C21" s="98"/>
      <c r="D21" s="98"/>
      <c r="E21" s="98"/>
      <c r="F21" s="98"/>
      <c r="G21" s="98"/>
      <c r="H21" s="98"/>
      <c r="I21" s="98"/>
      <c r="J21" s="98"/>
      <c r="K21" s="98"/>
      <c r="L21" s="98"/>
      <c r="M21" s="98"/>
      <c r="N21" s="98"/>
      <c r="O21" s="98"/>
      <c r="P21" s="98"/>
      <c r="Q21" s="98"/>
      <c r="R21" s="98"/>
      <c r="S21" s="98"/>
      <c r="T21" s="98"/>
      <c r="U21" s="98"/>
      <c r="V21" s="98"/>
      <c r="W21" s="98"/>
      <c r="X21" s="98"/>
      <c r="Y21" s="98"/>
      <c r="Z21" s="98"/>
      <c r="AA21"/>
      <c r="AB21"/>
      <c r="AC21"/>
      <c r="AD21"/>
      <c r="AE21"/>
    </row>
    <row r="22" spans="1:31" ht="18" hidden="1" customHeight="1" thickBot="1" x14ac:dyDescent="0.25">
      <c r="A22" s="97" t="s">
        <v>1162</v>
      </c>
      <c r="B22" s="97"/>
      <c r="C22" s="98"/>
      <c r="D22" s="98"/>
      <c r="E22" s="98"/>
      <c r="F22" s="98"/>
      <c r="G22" s="98"/>
      <c r="H22" s="98"/>
      <c r="I22" s="98"/>
      <c r="J22" s="98"/>
      <c r="K22" s="98"/>
      <c r="L22" s="98"/>
      <c r="M22" s="98"/>
      <c r="N22" s="98"/>
      <c r="O22" s="98"/>
      <c r="P22" s="98"/>
      <c r="Q22" s="98"/>
      <c r="R22" s="98"/>
      <c r="S22" s="98"/>
      <c r="T22" s="98"/>
      <c r="U22" s="98"/>
      <c r="V22" s="98"/>
      <c r="W22" s="98"/>
      <c r="X22" s="98"/>
      <c r="Y22" s="98"/>
      <c r="Z22" s="98"/>
      <c r="AA22"/>
      <c r="AB22"/>
      <c r="AC22"/>
      <c r="AD22"/>
      <c r="AE22"/>
    </row>
    <row r="23" spans="1:31" ht="18" hidden="1" customHeight="1" thickBot="1" x14ac:dyDescent="0.25">
      <c r="A23" s="97" t="s">
        <v>1163</v>
      </c>
      <c r="B23" s="97"/>
      <c r="C23" s="98"/>
      <c r="D23" s="98"/>
      <c r="E23" s="98"/>
      <c r="F23" s="98"/>
      <c r="G23" s="98"/>
      <c r="H23" s="98"/>
      <c r="I23" s="98"/>
      <c r="J23" s="98"/>
      <c r="K23" s="98"/>
      <c r="L23" s="98"/>
      <c r="M23" s="98"/>
      <c r="N23" s="98"/>
      <c r="O23" s="98"/>
      <c r="P23" s="98"/>
      <c r="Q23" s="98"/>
      <c r="R23" s="98"/>
      <c r="S23" s="98"/>
      <c r="T23" s="98"/>
      <c r="U23" s="98"/>
      <c r="V23" s="98"/>
      <c r="W23" s="98"/>
      <c r="X23" s="98"/>
      <c r="Y23" s="98"/>
      <c r="Z23" s="98"/>
      <c r="AA23"/>
      <c r="AB23"/>
      <c r="AC23"/>
      <c r="AD23"/>
      <c r="AE23"/>
    </row>
    <row r="24" spans="1:31" ht="18" hidden="1" customHeight="1" thickBot="1" x14ac:dyDescent="0.25">
      <c r="A24" s="97" t="s">
        <v>1164</v>
      </c>
      <c r="B24" s="97"/>
      <c r="C24" s="98"/>
      <c r="D24" s="98"/>
      <c r="E24" s="98"/>
      <c r="F24" s="98"/>
      <c r="G24" s="98"/>
      <c r="H24" s="98"/>
      <c r="I24" s="98"/>
      <c r="J24" s="98"/>
      <c r="K24" s="98"/>
      <c r="L24" s="98"/>
      <c r="M24" s="98"/>
      <c r="N24" s="98"/>
      <c r="O24" s="98"/>
      <c r="P24" s="98"/>
      <c r="Q24" s="98"/>
      <c r="R24" s="98"/>
      <c r="S24" s="98"/>
      <c r="T24" s="98"/>
      <c r="U24" s="98"/>
      <c r="V24" s="98"/>
      <c r="W24" s="98"/>
      <c r="X24" s="98"/>
      <c r="Y24" s="98"/>
      <c r="Z24" s="98"/>
      <c r="AA24"/>
      <c r="AB24"/>
      <c r="AC24"/>
      <c r="AD24"/>
      <c r="AE24"/>
    </row>
    <row r="25" spans="1:31" ht="18" customHeight="1" thickBot="1" x14ac:dyDescent="0.25">
      <c r="A25" s="99" t="s">
        <v>1165</v>
      </c>
      <c r="B25" s="99"/>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c r="AB25"/>
      <c r="AC25"/>
      <c r="AD25"/>
      <c r="AE25"/>
    </row>
    <row r="26" spans="1:31" ht="35" hidden="1" customHeight="1" thickBot="1" x14ac:dyDescent="0.25">
      <c r="A26" s="97" t="s">
        <v>1166</v>
      </c>
      <c r="B26" s="97"/>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c r="AB26"/>
      <c r="AC26"/>
      <c r="AD26"/>
      <c r="AE26"/>
    </row>
    <row r="27" spans="1:31" ht="18" hidden="1" customHeight="1" thickBot="1" x14ac:dyDescent="0.25">
      <c r="A27" s="97" t="s">
        <v>1157</v>
      </c>
      <c r="B27" s="97"/>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c r="AB27"/>
      <c r="AC27"/>
      <c r="AD27"/>
      <c r="AE27"/>
    </row>
    <row r="28" spans="1:31" ht="18" hidden="1" customHeight="1" thickBot="1" x14ac:dyDescent="0.25">
      <c r="A28" s="97" t="s">
        <v>400</v>
      </c>
      <c r="B28" s="97"/>
      <c r="C28" s="98"/>
      <c r="D28" s="98"/>
      <c r="E28" s="98"/>
      <c r="F28" s="98"/>
      <c r="G28" s="98"/>
      <c r="H28" s="98"/>
      <c r="I28" s="98"/>
      <c r="J28" s="98"/>
      <c r="K28" s="98"/>
      <c r="L28" s="98"/>
      <c r="M28" s="98"/>
      <c r="N28" s="98"/>
      <c r="O28" s="98"/>
      <c r="P28" s="98"/>
      <c r="Q28" s="98"/>
      <c r="R28" s="98"/>
      <c r="S28" s="98"/>
      <c r="T28" s="98"/>
      <c r="U28" s="98"/>
      <c r="V28" s="98"/>
      <c r="W28" s="98"/>
      <c r="X28" s="98"/>
      <c r="Y28" s="98"/>
      <c r="Z28" s="98"/>
      <c r="AA28"/>
      <c r="AB28"/>
      <c r="AC28"/>
      <c r="AD28"/>
      <c r="AE28"/>
    </row>
    <row r="29" spans="1:31" ht="18" hidden="1" customHeight="1" thickBot="1" x14ac:dyDescent="0.25">
      <c r="A29" s="97" t="s">
        <v>449</v>
      </c>
      <c r="B29" s="97"/>
      <c r="C29" s="98"/>
      <c r="D29" s="98"/>
      <c r="E29" s="98"/>
      <c r="F29" s="98"/>
      <c r="G29" s="98"/>
      <c r="H29" s="98"/>
      <c r="I29" s="98"/>
      <c r="J29" s="98"/>
      <c r="K29" s="98"/>
      <c r="L29" s="98"/>
      <c r="M29" s="98"/>
      <c r="N29" s="98"/>
      <c r="O29" s="98"/>
      <c r="P29" s="98"/>
      <c r="Q29" s="98"/>
      <c r="R29" s="98"/>
      <c r="S29" s="98"/>
      <c r="T29" s="98"/>
      <c r="U29" s="98"/>
      <c r="V29" s="98"/>
      <c r="W29" s="98"/>
      <c r="X29" s="98"/>
      <c r="Y29" s="98"/>
      <c r="Z29" s="98"/>
      <c r="AA29"/>
      <c r="AB29"/>
      <c r="AC29"/>
      <c r="AD29"/>
      <c r="AE29"/>
    </row>
    <row r="30" spans="1:31" ht="18" customHeight="1" thickBot="1" x14ac:dyDescent="0.25">
      <c r="A30" s="95" t="s">
        <v>192</v>
      </c>
      <c r="B30" s="95"/>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row>
    <row r="31" spans="1:31" ht="18" customHeight="1" thickBot="1" x14ac:dyDescent="0.25">
      <c r="A31" s="96" t="s">
        <v>1167</v>
      </c>
      <c r="B31" s="96"/>
      <c r="C31" s="94"/>
      <c r="D31" s="94"/>
      <c r="E31" s="94"/>
      <c r="F31" s="94"/>
      <c r="G31" s="94"/>
      <c r="H31" s="94"/>
      <c r="I31" s="94"/>
      <c r="J31" s="94"/>
      <c r="K31" s="94"/>
      <c r="L31" s="94"/>
      <c r="M31" s="94"/>
      <c r="N31" s="94"/>
      <c r="O31" s="94"/>
      <c r="P31" s="94"/>
      <c r="Q31" s="94"/>
      <c r="R31" s="94"/>
      <c r="S31" s="94"/>
      <c r="T31" s="94"/>
      <c r="U31" s="94"/>
      <c r="V31" s="94"/>
      <c r="W31" s="94"/>
      <c r="X31" s="94"/>
      <c r="Y31" s="94"/>
      <c r="Z31" s="94"/>
    </row>
    <row r="32" spans="1:31" ht="18" customHeight="1" thickBot="1" x14ac:dyDescent="0.25">
      <c r="A32" s="97" t="s">
        <v>1168</v>
      </c>
      <c r="B32" s="97"/>
      <c r="C32" s="98"/>
      <c r="D32" s="98"/>
      <c r="E32" s="98"/>
      <c r="F32" s="98"/>
      <c r="G32" s="98"/>
      <c r="H32" s="98"/>
      <c r="I32" s="98"/>
      <c r="J32" s="98"/>
      <c r="K32" s="98"/>
      <c r="L32" s="98"/>
      <c r="M32" s="98"/>
      <c r="N32" s="98"/>
      <c r="O32" s="98"/>
      <c r="P32" s="98"/>
      <c r="Q32" s="98"/>
      <c r="R32" s="98">
        <v>5487.7259999999997</v>
      </c>
      <c r="S32" s="98">
        <v>9333.0810000000001</v>
      </c>
      <c r="T32" s="98">
        <v>9333.0810000000001</v>
      </c>
      <c r="U32" s="98">
        <v>9333.0810000000001</v>
      </c>
      <c r="V32" s="98">
        <v>9333.0810000000001</v>
      </c>
      <c r="W32" s="98">
        <v>9320.0450000000001</v>
      </c>
      <c r="X32" s="98">
        <v>9193.5580000000009</v>
      </c>
      <c r="Y32" s="98">
        <v>9159.4580000000005</v>
      </c>
      <c r="Z32" s="98">
        <v>8676.7360000000008</v>
      </c>
      <c r="AA32">
        <v>8870.6309999999994</v>
      </c>
      <c r="AB32">
        <v>8049.6869999999999</v>
      </c>
      <c r="AC32">
        <v>7837.826</v>
      </c>
      <c r="AD32">
        <v>8870.6309999999994</v>
      </c>
      <c r="AE32">
        <v>12258.511</v>
      </c>
    </row>
    <row r="33" spans="1:31" ht="18" customHeight="1" thickBot="1" x14ac:dyDescent="0.25">
      <c r="A33" s="97" t="s">
        <v>1169</v>
      </c>
      <c r="B33" s="97"/>
      <c r="C33" s="98"/>
      <c r="D33" s="98"/>
      <c r="E33" s="98"/>
      <c r="F33" s="98"/>
      <c r="G33" s="98"/>
      <c r="H33" s="98"/>
      <c r="I33" s="98"/>
      <c r="J33" s="98"/>
      <c r="K33" s="98"/>
      <c r="L33" s="98"/>
      <c r="M33" s="98"/>
      <c r="N33" s="98"/>
      <c r="O33" s="98"/>
      <c r="P33" s="98"/>
      <c r="Q33" s="98"/>
      <c r="R33" s="98">
        <v>99.53</v>
      </c>
      <c r="S33" s="98">
        <v>283.65899999999999</v>
      </c>
      <c r="T33" s="98">
        <v>283.65899999999999</v>
      </c>
      <c r="U33" s="98">
        <v>283.65899999999999</v>
      </c>
      <c r="V33" s="98">
        <v>283.65899999999999</v>
      </c>
      <c r="W33" s="98">
        <v>312.82799999999997</v>
      </c>
      <c r="X33" s="98">
        <v>173.946</v>
      </c>
      <c r="Y33" s="98">
        <v>257.22899999999998</v>
      </c>
      <c r="Z33" s="98">
        <v>167.95599999999999</v>
      </c>
      <c r="AA33">
        <v>202.54400000000001</v>
      </c>
      <c r="AB33">
        <v>117.705</v>
      </c>
      <c r="AC33">
        <v>106.133</v>
      </c>
      <c r="AD33">
        <v>202.54400000000001</v>
      </c>
      <c r="AE33">
        <v>203.42</v>
      </c>
    </row>
    <row r="34" spans="1:31" ht="35" customHeight="1" thickBot="1" x14ac:dyDescent="0.25">
      <c r="A34" s="97" t="s">
        <v>1170</v>
      </c>
      <c r="B34" s="97"/>
      <c r="C34" s="98"/>
      <c r="D34" s="98"/>
      <c r="E34" s="98"/>
      <c r="F34" s="98"/>
      <c r="G34" s="98"/>
      <c r="H34" s="98"/>
      <c r="I34" s="98"/>
      <c r="J34" s="98"/>
      <c r="K34" s="98"/>
      <c r="L34" s="98"/>
      <c r="M34" s="98"/>
      <c r="N34" s="98"/>
      <c r="O34" s="98"/>
      <c r="P34" s="98"/>
      <c r="Q34" s="98"/>
      <c r="R34" s="98">
        <v>320.69499999999999</v>
      </c>
      <c r="S34" s="98">
        <v>295.125</v>
      </c>
      <c r="T34" s="98">
        <v>295.125</v>
      </c>
      <c r="U34" s="98">
        <v>295.125</v>
      </c>
      <c r="V34" s="98">
        <v>295.125</v>
      </c>
      <c r="W34" s="98">
        <v>576.87300000000005</v>
      </c>
      <c r="X34" s="98">
        <v>698.59199999999998</v>
      </c>
      <c r="Y34" s="98">
        <v>650.476</v>
      </c>
      <c r="Z34" s="98">
        <v>576.10199999999998</v>
      </c>
      <c r="AA34">
        <v>238.23099999999999</v>
      </c>
      <c r="AB34">
        <v>512.62599999999998</v>
      </c>
      <c r="AC34">
        <v>431.67200000000003</v>
      </c>
      <c r="AD34">
        <v>238.23099999999999</v>
      </c>
      <c r="AE34">
        <v>326.428</v>
      </c>
    </row>
    <row r="35" spans="1:31" ht="18" customHeight="1" thickBot="1" x14ac:dyDescent="0.25">
      <c r="A35" s="97" t="s">
        <v>1171</v>
      </c>
      <c r="B35" s="97"/>
      <c r="C35" s="98"/>
      <c r="D35" s="98"/>
      <c r="E35" s="98"/>
      <c r="F35" s="98"/>
      <c r="G35" s="98"/>
      <c r="H35" s="98"/>
      <c r="I35" s="98"/>
      <c r="J35" s="98"/>
      <c r="K35" s="98"/>
      <c r="L35" s="98"/>
      <c r="M35" s="98"/>
      <c r="N35" s="98"/>
      <c r="O35" s="98"/>
      <c r="P35" s="98"/>
      <c r="Q35" s="98"/>
      <c r="R35" s="98">
        <v>607.61300000000006</v>
      </c>
      <c r="S35" s="98">
        <v>1099.1089999999999</v>
      </c>
      <c r="T35" s="98">
        <v>1099.1089999999999</v>
      </c>
      <c r="U35" s="98">
        <v>1099.1089999999999</v>
      </c>
      <c r="V35" s="98">
        <v>1099.1089999999999</v>
      </c>
      <c r="W35" s="98">
        <v>1310.674</v>
      </c>
      <c r="X35" s="98">
        <v>1495.499</v>
      </c>
      <c r="Y35" s="98">
        <v>1742.047</v>
      </c>
      <c r="Z35" s="98">
        <v>1539.614</v>
      </c>
      <c r="AA35">
        <v>1642.6659999999999</v>
      </c>
      <c r="AB35">
        <v>1667.597</v>
      </c>
      <c r="AC35">
        <v>1751.6289999999999</v>
      </c>
      <c r="AD35">
        <v>1642.6659999999999</v>
      </c>
      <c r="AE35">
        <v>1710.79</v>
      </c>
    </row>
    <row r="36" spans="1:31" ht="18" customHeight="1" thickBot="1" x14ac:dyDescent="0.25">
      <c r="A36" s="97" t="s">
        <v>1172</v>
      </c>
      <c r="B36" s="97"/>
      <c r="C36" s="98"/>
      <c r="D36" s="98"/>
      <c r="E36" s="98"/>
      <c r="F36" s="98"/>
      <c r="G36" s="98"/>
      <c r="H36" s="98"/>
      <c r="I36" s="98"/>
      <c r="J36" s="98"/>
      <c r="K36" s="98"/>
      <c r="L36" s="98"/>
      <c r="M36" s="98"/>
      <c r="N36" s="98"/>
      <c r="O36" s="98"/>
      <c r="P36" s="98"/>
      <c r="Q36" s="98"/>
      <c r="R36" s="98">
        <v>849.8</v>
      </c>
      <c r="S36" s="98">
        <v>1138.2529999999999</v>
      </c>
      <c r="T36" s="98">
        <v>1138.2529999999999</v>
      </c>
      <c r="U36" s="98">
        <v>1138.2529999999999</v>
      </c>
      <c r="V36" s="98">
        <v>1138.2529999999999</v>
      </c>
      <c r="W36" s="98">
        <v>1440.787</v>
      </c>
      <c r="X36" s="98">
        <v>1052.1849999999999</v>
      </c>
      <c r="Y36" s="98">
        <v>1243.6790000000001</v>
      </c>
      <c r="Z36" s="98">
        <v>1250.5250000000001</v>
      </c>
      <c r="AA36">
        <v>1234.9929999999999</v>
      </c>
      <c r="AB36">
        <v>1308.9760000000001</v>
      </c>
      <c r="AC36">
        <v>1165.374</v>
      </c>
      <c r="AD36">
        <v>1234.9929999999999</v>
      </c>
      <c r="AE36">
        <v>1634.32</v>
      </c>
    </row>
    <row r="37" spans="1:31" ht="18" hidden="1" customHeight="1" thickBot="1" x14ac:dyDescent="0.25">
      <c r="A37" s="97" t="s">
        <v>1173</v>
      </c>
      <c r="B37" s="97"/>
      <c r="C37" s="98"/>
      <c r="D37" s="98"/>
      <c r="E37" s="98"/>
      <c r="F37" s="98"/>
      <c r="G37" s="98"/>
      <c r="H37" s="98"/>
      <c r="I37" s="98"/>
      <c r="J37" s="98"/>
      <c r="K37" s="98"/>
      <c r="L37" s="98"/>
      <c r="M37" s="98"/>
      <c r="N37" s="98"/>
      <c r="O37" s="98"/>
      <c r="P37" s="98"/>
      <c r="Q37" s="98"/>
      <c r="R37" s="98"/>
      <c r="S37" s="98"/>
      <c r="T37" s="98"/>
      <c r="U37" s="98"/>
      <c r="V37" s="98"/>
      <c r="W37" s="98"/>
      <c r="X37" s="98"/>
      <c r="Y37" s="98"/>
      <c r="Z37" s="98"/>
      <c r="AA37"/>
      <c r="AB37"/>
      <c r="AC37"/>
      <c r="AD37"/>
      <c r="AE37"/>
    </row>
    <row r="38" spans="1:31" ht="18" customHeight="1" thickBot="1" x14ac:dyDescent="0.25">
      <c r="A38" s="97" t="s">
        <v>1174</v>
      </c>
      <c r="B38" s="97"/>
      <c r="C38" s="98"/>
      <c r="D38" s="98"/>
      <c r="E38" s="98"/>
      <c r="F38" s="98"/>
      <c r="G38" s="98"/>
      <c r="H38" s="98"/>
      <c r="I38" s="98"/>
      <c r="J38" s="98"/>
      <c r="K38" s="98"/>
      <c r="L38" s="98"/>
      <c r="M38" s="98"/>
      <c r="N38" s="98"/>
      <c r="O38" s="98"/>
      <c r="P38" s="98"/>
      <c r="Q38" s="98"/>
      <c r="R38" s="98">
        <v>1657.5609999999999</v>
      </c>
      <c r="S38" s="98">
        <v>2444.7649999999999</v>
      </c>
      <c r="T38" s="98">
        <v>2444.7649999999999</v>
      </c>
      <c r="U38" s="98">
        <v>2444.7649999999999</v>
      </c>
      <c r="V38" s="98">
        <v>2444.7649999999999</v>
      </c>
      <c r="W38" s="98">
        <v>2483.6849999999999</v>
      </c>
      <c r="X38" s="98">
        <v>2012.951</v>
      </c>
      <c r="Y38" s="98">
        <v>2953.953</v>
      </c>
      <c r="Z38" s="98">
        <v>3118.46</v>
      </c>
      <c r="AA38">
        <v>3330.1480000000001</v>
      </c>
      <c r="AB38">
        <v>3063.5450000000001</v>
      </c>
      <c r="AC38">
        <v>3313.748</v>
      </c>
      <c r="AD38">
        <v>3330.1480000000001</v>
      </c>
      <c r="AE38">
        <v>2991.08</v>
      </c>
    </row>
    <row r="39" spans="1:31" ht="18" customHeight="1" thickBot="1" x14ac:dyDescent="0.25">
      <c r="A39" s="97" t="s">
        <v>1175</v>
      </c>
      <c r="B39" s="97"/>
      <c r="C39" s="98"/>
      <c r="D39" s="98"/>
      <c r="E39" s="98"/>
      <c r="F39" s="98"/>
      <c r="G39" s="98"/>
      <c r="H39" s="98"/>
      <c r="I39" s="98"/>
      <c r="J39" s="98"/>
      <c r="K39" s="98"/>
      <c r="L39" s="98"/>
      <c r="M39" s="98"/>
      <c r="N39" s="98"/>
      <c r="O39" s="98"/>
      <c r="P39" s="98"/>
      <c r="Q39" s="98"/>
      <c r="R39" s="98">
        <v>249.435</v>
      </c>
      <c r="S39" s="98">
        <v>494.33</v>
      </c>
      <c r="T39" s="98">
        <v>494.33</v>
      </c>
      <c r="U39" s="98">
        <v>494.33</v>
      </c>
      <c r="V39" s="98">
        <v>494.33</v>
      </c>
      <c r="W39" s="98">
        <v>436.56799999999998</v>
      </c>
      <c r="X39" s="98">
        <v>210.696</v>
      </c>
      <c r="Y39" s="98">
        <v>198.95699999999999</v>
      </c>
      <c r="Z39" s="98">
        <v>545.73299999999995</v>
      </c>
      <c r="AA39">
        <v>236.297</v>
      </c>
      <c r="AB39">
        <v>539.61900000000003</v>
      </c>
      <c r="AC39">
        <v>150.29300000000001</v>
      </c>
      <c r="AD39">
        <v>236.297</v>
      </c>
      <c r="AE39">
        <v>411.83499999999998</v>
      </c>
    </row>
    <row r="40" spans="1:31" ht="18" customHeight="1" thickBot="1" x14ac:dyDescent="0.25">
      <c r="A40" s="97" t="s">
        <v>1176</v>
      </c>
      <c r="B40" s="97"/>
      <c r="C40" s="98"/>
      <c r="D40" s="98"/>
      <c r="E40" s="98"/>
      <c r="F40" s="98"/>
      <c r="G40" s="98"/>
      <c r="H40" s="98"/>
      <c r="I40" s="98"/>
      <c r="J40" s="98"/>
      <c r="K40" s="98"/>
      <c r="L40" s="98"/>
      <c r="M40" s="98"/>
      <c r="N40" s="98"/>
      <c r="O40" s="98"/>
      <c r="P40" s="98"/>
      <c r="Q40" s="98"/>
      <c r="R40" s="98">
        <v>596.36199999999997</v>
      </c>
      <c r="S40" s="98">
        <v>720.19</v>
      </c>
      <c r="T40" s="98">
        <v>720.19</v>
      </c>
      <c r="U40" s="98">
        <v>720.19</v>
      </c>
      <c r="V40" s="98">
        <v>720.19</v>
      </c>
      <c r="W40" s="98">
        <v>560.53099999999995</v>
      </c>
      <c r="X40" s="98">
        <v>624.36599999999999</v>
      </c>
      <c r="Y40" s="98">
        <v>991.31399999999996</v>
      </c>
      <c r="Z40" s="98">
        <v>1500.5440000000001</v>
      </c>
      <c r="AA40">
        <v>1295.5940000000001</v>
      </c>
      <c r="AB40">
        <v>1484.56</v>
      </c>
      <c r="AC40">
        <v>1454.846</v>
      </c>
      <c r="AD40">
        <v>1295.5940000000001</v>
      </c>
      <c r="AE40">
        <v>1183.279</v>
      </c>
    </row>
    <row r="41" spans="1:31" ht="18" hidden="1" customHeight="1" thickBot="1" x14ac:dyDescent="0.25">
      <c r="A41" s="97" t="s">
        <v>1177</v>
      </c>
      <c r="B41" s="97"/>
      <c r="C41" s="98"/>
      <c r="D41" s="98"/>
      <c r="E41" s="98"/>
      <c r="F41" s="98"/>
      <c r="G41" s="98"/>
      <c r="H41" s="98"/>
      <c r="I41" s="98"/>
      <c r="J41" s="98"/>
      <c r="K41" s="98"/>
      <c r="L41" s="98"/>
      <c r="M41" s="98"/>
      <c r="N41" s="98"/>
      <c r="O41" s="98"/>
      <c r="P41" s="98"/>
      <c r="Q41" s="98"/>
      <c r="R41" s="98"/>
      <c r="S41" s="98"/>
      <c r="T41" s="98"/>
      <c r="U41" s="98"/>
      <c r="V41" s="98"/>
      <c r="W41" s="98"/>
      <c r="X41" s="98"/>
      <c r="Y41" s="98"/>
      <c r="Z41" s="98"/>
      <c r="AA41"/>
      <c r="AB41"/>
      <c r="AC41"/>
      <c r="AD41"/>
      <c r="AE41"/>
    </row>
    <row r="42" spans="1:31" ht="18" hidden="1" customHeight="1" thickBot="1" x14ac:dyDescent="0.25">
      <c r="A42" s="97" t="s">
        <v>1178</v>
      </c>
      <c r="B42" s="97"/>
      <c r="C42" s="98"/>
      <c r="D42" s="98"/>
      <c r="E42" s="98"/>
      <c r="F42" s="98"/>
      <c r="G42" s="98"/>
      <c r="H42" s="98"/>
      <c r="I42" s="98"/>
      <c r="J42" s="98"/>
      <c r="K42" s="98"/>
      <c r="L42" s="98"/>
      <c r="M42" s="98"/>
      <c r="N42" s="98"/>
      <c r="O42" s="98"/>
      <c r="P42" s="98"/>
      <c r="Q42" s="98"/>
      <c r="R42" s="98"/>
      <c r="S42" s="98"/>
      <c r="T42" s="98"/>
      <c r="U42" s="98"/>
      <c r="V42" s="98"/>
      <c r="W42" s="98"/>
      <c r="X42" s="98"/>
      <c r="Y42" s="98"/>
      <c r="Z42" s="98"/>
      <c r="AA42"/>
      <c r="AB42"/>
      <c r="AC42"/>
      <c r="AD42"/>
      <c r="AE42"/>
    </row>
    <row r="43" spans="1:31" ht="18" hidden="1" customHeight="1" thickBot="1" x14ac:dyDescent="0.25">
      <c r="A43" s="97" t="s">
        <v>1179</v>
      </c>
      <c r="B43" s="97"/>
      <c r="C43" s="98"/>
      <c r="D43" s="98"/>
      <c r="E43" s="98"/>
      <c r="F43" s="98"/>
      <c r="G43" s="98"/>
      <c r="H43" s="98"/>
      <c r="I43" s="98"/>
      <c r="J43" s="98"/>
      <c r="K43" s="98"/>
      <c r="L43" s="98"/>
      <c r="M43" s="98"/>
      <c r="N43" s="98"/>
      <c r="O43" s="98"/>
      <c r="P43" s="98"/>
      <c r="Q43" s="98"/>
      <c r="R43" s="98"/>
      <c r="S43" s="98"/>
      <c r="T43" s="98"/>
      <c r="U43" s="98"/>
      <c r="V43" s="98"/>
      <c r="W43" s="98"/>
      <c r="X43" s="98"/>
      <c r="Y43" s="98"/>
      <c r="Z43" s="98"/>
      <c r="AA43"/>
      <c r="AB43"/>
      <c r="AC43"/>
      <c r="AD43"/>
      <c r="AE43"/>
    </row>
    <row r="44" spans="1:31" ht="18" hidden="1" customHeight="1" thickBot="1" x14ac:dyDescent="0.25">
      <c r="A44" s="97" t="s">
        <v>1180</v>
      </c>
      <c r="B44" s="97"/>
      <c r="C44" s="98"/>
      <c r="D44" s="98"/>
      <c r="E44" s="98"/>
      <c r="F44" s="98"/>
      <c r="G44" s="98"/>
      <c r="H44" s="98"/>
      <c r="I44" s="98"/>
      <c r="J44" s="98"/>
      <c r="K44" s="98"/>
      <c r="L44" s="98"/>
      <c r="M44" s="98"/>
      <c r="N44" s="98"/>
      <c r="O44" s="98"/>
      <c r="P44" s="98"/>
      <c r="Q44" s="98"/>
      <c r="R44" s="98"/>
      <c r="S44" s="98"/>
      <c r="T44" s="98"/>
      <c r="U44" s="98"/>
      <c r="V44" s="98"/>
      <c r="W44" s="98"/>
      <c r="X44" s="98"/>
      <c r="Y44" s="98"/>
      <c r="Z44" s="98"/>
      <c r="AA44"/>
      <c r="AB44"/>
      <c r="AC44"/>
      <c r="AD44"/>
      <c r="AE44"/>
    </row>
    <row r="45" spans="1:31" ht="18" hidden="1" customHeight="1" thickBot="1" x14ac:dyDescent="0.25">
      <c r="A45" s="97" t="s">
        <v>1181</v>
      </c>
      <c r="B45" s="97"/>
      <c r="C45" s="98"/>
      <c r="D45" s="98"/>
      <c r="E45" s="98"/>
      <c r="F45" s="98"/>
      <c r="G45" s="98"/>
      <c r="H45" s="98"/>
      <c r="I45" s="98"/>
      <c r="J45" s="98"/>
      <c r="K45" s="98"/>
      <c r="L45" s="98"/>
      <c r="M45" s="98"/>
      <c r="N45" s="98"/>
      <c r="O45" s="98"/>
      <c r="P45" s="98"/>
      <c r="Q45" s="98"/>
      <c r="R45" s="98"/>
      <c r="S45" s="98"/>
      <c r="T45" s="98"/>
      <c r="U45" s="98"/>
      <c r="V45" s="98"/>
      <c r="W45" s="98"/>
      <c r="X45" s="98"/>
      <c r="Y45" s="98"/>
      <c r="Z45" s="98"/>
      <c r="AA45"/>
      <c r="AB45"/>
      <c r="AC45"/>
      <c r="AD45"/>
      <c r="AE45"/>
    </row>
    <row r="46" spans="1:31" ht="35" hidden="1" customHeight="1" thickBot="1" x14ac:dyDescent="0.25">
      <c r="A46" s="97" t="s">
        <v>1182</v>
      </c>
      <c r="B46" s="97"/>
      <c r="C46" s="98"/>
      <c r="D46" s="98"/>
      <c r="E46" s="98"/>
      <c r="F46" s="98"/>
      <c r="G46" s="98"/>
      <c r="H46" s="98"/>
      <c r="I46" s="98"/>
      <c r="J46" s="98"/>
      <c r="K46" s="98"/>
      <c r="L46" s="98"/>
      <c r="M46" s="98"/>
      <c r="N46" s="98"/>
      <c r="O46" s="98"/>
      <c r="P46" s="98"/>
      <c r="Q46" s="98"/>
      <c r="R46" s="98"/>
      <c r="S46" s="98"/>
      <c r="T46" s="98"/>
      <c r="U46" s="98"/>
      <c r="V46" s="98"/>
      <c r="W46" s="98"/>
      <c r="X46" s="98"/>
      <c r="Y46" s="98"/>
      <c r="Z46" s="98"/>
      <c r="AA46"/>
      <c r="AB46"/>
      <c r="AC46"/>
      <c r="AD46"/>
      <c r="AE46"/>
    </row>
    <row r="47" spans="1:31" ht="52" hidden="1" customHeight="1" thickBot="1" x14ac:dyDescent="0.25">
      <c r="A47" s="97" t="s">
        <v>1183</v>
      </c>
      <c r="B47" s="97"/>
      <c r="C47" s="98"/>
      <c r="D47" s="98"/>
      <c r="E47" s="98"/>
      <c r="F47" s="98"/>
      <c r="G47" s="98"/>
      <c r="H47" s="98"/>
      <c r="I47" s="98"/>
      <c r="J47" s="98"/>
      <c r="K47" s="98"/>
      <c r="L47" s="98"/>
      <c r="M47" s="98"/>
      <c r="N47" s="98"/>
      <c r="O47" s="98"/>
      <c r="P47" s="98"/>
      <c r="Q47" s="98"/>
      <c r="R47" s="98"/>
      <c r="S47" s="98"/>
      <c r="T47" s="98"/>
      <c r="U47" s="98"/>
      <c r="V47" s="98"/>
      <c r="W47" s="98"/>
      <c r="X47" s="98"/>
      <c r="Y47" s="98"/>
      <c r="Z47" s="98"/>
      <c r="AA47"/>
      <c r="AB47"/>
      <c r="AC47"/>
      <c r="AD47"/>
      <c r="AE47"/>
    </row>
    <row r="48" spans="1:31" ht="18" hidden="1" customHeight="1" thickBot="1" x14ac:dyDescent="0.25">
      <c r="A48" s="97" t="s">
        <v>1184</v>
      </c>
      <c r="B48" s="97"/>
      <c r="C48" s="98"/>
      <c r="D48" s="98"/>
      <c r="E48" s="98"/>
      <c r="F48" s="98"/>
      <c r="G48" s="98"/>
      <c r="H48" s="98"/>
      <c r="I48" s="98"/>
      <c r="J48" s="98"/>
      <c r="K48" s="98"/>
      <c r="L48" s="98"/>
      <c r="M48" s="98"/>
      <c r="N48" s="98"/>
      <c r="O48" s="98"/>
      <c r="P48" s="98"/>
      <c r="Q48" s="98"/>
      <c r="R48" s="98"/>
      <c r="S48" s="98"/>
      <c r="T48" s="98"/>
      <c r="U48" s="98"/>
      <c r="V48" s="98"/>
      <c r="W48" s="98"/>
      <c r="X48" s="98"/>
      <c r="Y48" s="98"/>
      <c r="Z48" s="98"/>
      <c r="AA48"/>
      <c r="AB48"/>
      <c r="AC48"/>
      <c r="AD48"/>
      <c r="AE48"/>
    </row>
    <row r="49" spans="1:31" ht="18" hidden="1" customHeight="1" thickBot="1" x14ac:dyDescent="0.25">
      <c r="A49" s="97" t="s">
        <v>1185</v>
      </c>
      <c r="B49" s="97"/>
      <c r="C49" s="98"/>
      <c r="D49" s="98"/>
      <c r="E49" s="98"/>
      <c r="F49" s="98"/>
      <c r="G49" s="98"/>
      <c r="H49" s="98"/>
      <c r="I49" s="98"/>
      <c r="J49" s="98"/>
      <c r="K49" s="98"/>
      <c r="L49" s="98"/>
      <c r="M49" s="98"/>
      <c r="N49" s="98"/>
      <c r="O49" s="98"/>
      <c r="P49" s="98"/>
      <c r="Q49" s="98"/>
      <c r="R49" s="98"/>
      <c r="S49" s="98"/>
      <c r="T49" s="98"/>
      <c r="U49" s="98"/>
      <c r="V49" s="98"/>
      <c r="W49" s="98"/>
      <c r="X49" s="98"/>
      <c r="Y49" s="98"/>
      <c r="Z49" s="98"/>
      <c r="AA49"/>
      <c r="AB49"/>
      <c r="AC49"/>
      <c r="AD49"/>
      <c r="AE49"/>
    </row>
    <row r="50" spans="1:31" ht="18" hidden="1" customHeight="1" thickBot="1" x14ac:dyDescent="0.25">
      <c r="A50" s="97" t="s">
        <v>1186</v>
      </c>
      <c r="B50" s="97"/>
      <c r="C50" s="98"/>
      <c r="D50" s="98"/>
      <c r="E50" s="98"/>
      <c r="F50" s="98"/>
      <c r="G50" s="98"/>
      <c r="H50" s="98"/>
      <c r="I50" s="98"/>
      <c r="J50" s="98"/>
      <c r="K50" s="98"/>
      <c r="L50" s="98"/>
      <c r="M50" s="98"/>
      <c r="N50" s="98"/>
      <c r="O50" s="98"/>
      <c r="P50" s="98"/>
      <c r="Q50" s="98"/>
      <c r="R50" s="98"/>
      <c r="S50" s="98"/>
      <c r="T50" s="98"/>
      <c r="U50" s="98"/>
      <c r="V50" s="98"/>
      <c r="W50" s="98"/>
      <c r="X50" s="98"/>
      <c r="Y50" s="98"/>
      <c r="Z50" s="98"/>
      <c r="AA50"/>
      <c r="AB50"/>
      <c r="AC50"/>
      <c r="AD50"/>
      <c r="AE50"/>
    </row>
    <row r="51" spans="1:31" ht="35" hidden="1" customHeight="1" thickBot="1" x14ac:dyDescent="0.25">
      <c r="A51" s="97" t="s">
        <v>1187</v>
      </c>
      <c r="B51" s="97"/>
      <c r="C51" s="98"/>
      <c r="D51" s="98"/>
      <c r="E51" s="98"/>
      <c r="F51" s="98"/>
      <c r="G51" s="98"/>
      <c r="H51" s="98"/>
      <c r="I51" s="98"/>
      <c r="J51" s="98"/>
      <c r="K51" s="98"/>
      <c r="L51" s="98"/>
      <c r="M51" s="98"/>
      <c r="N51" s="98"/>
      <c r="O51" s="98"/>
      <c r="P51" s="98"/>
      <c r="Q51" s="98"/>
      <c r="R51" s="98"/>
      <c r="S51" s="98"/>
      <c r="T51" s="98"/>
      <c r="U51" s="98"/>
      <c r="V51" s="98"/>
      <c r="W51" s="98"/>
      <c r="X51" s="98"/>
      <c r="Y51" s="98"/>
      <c r="Z51" s="98"/>
      <c r="AA51"/>
      <c r="AB51"/>
      <c r="AC51"/>
      <c r="AD51"/>
      <c r="AE51"/>
    </row>
    <row r="52" spans="1:31" ht="18" hidden="1" customHeight="1" thickBot="1" x14ac:dyDescent="0.25">
      <c r="A52" s="97" t="s">
        <v>1188</v>
      </c>
      <c r="B52" s="97"/>
      <c r="C52" s="98"/>
      <c r="D52" s="98"/>
      <c r="E52" s="98"/>
      <c r="F52" s="98"/>
      <c r="G52" s="98"/>
      <c r="H52" s="98"/>
      <c r="I52" s="98"/>
      <c r="J52" s="98"/>
      <c r="K52" s="98"/>
      <c r="L52" s="98"/>
      <c r="M52" s="98"/>
      <c r="N52" s="98"/>
      <c r="O52" s="98"/>
      <c r="P52" s="98"/>
      <c r="Q52" s="98"/>
      <c r="R52" s="98"/>
      <c r="S52" s="98"/>
      <c r="T52" s="98"/>
      <c r="U52" s="98"/>
      <c r="V52" s="98"/>
      <c r="W52" s="98"/>
      <c r="X52" s="98"/>
      <c r="Y52" s="98"/>
      <c r="Z52" s="98"/>
      <c r="AA52"/>
      <c r="AB52"/>
      <c r="AC52"/>
      <c r="AD52"/>
      <c r="AE52"/>
    </row>
    <row r="53" spans="1:31" ht="18" hidden="1" customHeight="1" thickBot="1" x14ac:dyDescent="0.25">
      <c r="A53" s="97" t="s">
        <v>1189</v>
      </c>
      <c r="B53" s="97"/>
      <c r="C53" s="98"/>
      <c r="D53" s="98"/>
      <c r="E53" s="98"/>
      <c r="F53" s="98"/>
      <c r="G53" s="98"/>
      <c r="H53" s="98"/>
      <c r="I53" s="98"/>
      <c r="J53" s="98"/>
      <c r="K53" s="98"/>
      <c r="L53" s="98"/>
      <c r="M53" s="98"/>
      <c r="N53" s="98"/>
      <c r="O53" s="98"/>
      <c r="P53" s="98"/>
      <c r="Q53" s="98"/>
      <c r="R53" s="98"/>
      <c r="S53" s="98"/>
      <c r="T53" s="98"/>
      <c r="U53" s="98"/>
      <c r="V53" s="98"/>
      <c r="W53" s="98"/>
      <c r="X53" s="98"/>
      <c r="Y53" s="98"/>
      <c r="Z53" s="98"/>
      <c r="AA53"/>
      <c r="AB53"/>
      <c r="AC53"/>
      <c r="AD53"/>
      <c r="AE53"/>
    </row>
    <row r="54" spans="1:31" ht="18" hidden="1" customHeight="1" thickBot="1" x14ac:dyDescent="0.25">
      <c r="A54" s="97" t="s">
        <v>1190</v>
      </c>
      <c r="B54" s="97"/>
      <c r="C54" s="98"/>
      <c r="D54" s="98"/>
      <c r="E54" s="98"/>
      <c r="F54" s="98"/>
      <c r="G54" s="98"/>
      <c r="H54" s="98"/>
      <c r="I54" s="98"/>
      <c r="J54" s="98"/>
      <c r="K54" s="98"/>
      <c r="L54" s="98"/>
      <c r="M54" s="98"/>
      <c r="N54" s="98"/>
      <c r="O54" s="98"/>
      <c r="P54" s="98"/>
      <c r="Q54" s="98"/>
      <c r="R54" s="98"/>
      <c r="S54" s="98"/>
      <c r="T54" s="98"/>
      <c r="U54" s="98"/>
      <c r="V54" s="98"/>
      <c r="W54" s="98"/>
      <c r="X54" s="98"/>
      <c r="Y54" s="98"/>
      <c r="Z54" s="98"/>
      <c r="AA54"/>
      <c r="AB54"/>
      <c r="AC54"/>
      <c r="AD54"/>
      <c r="AE54"/>
    </row>
    <row r="55" spans="1:31" ht="18" hidden="1" customHeight="1" thickBot="1" x14ac:dyDescent="0.25">
      <c r="A55" s="97" t="s">
        <v>1191</v>
      </c>
      <c r="B55" s="97"/>
      <c r="C55" s="98"/>
      <c r="D55" s="98"/>
      <c r="E55" s="98"/>
      <c r="F55" s="98"/>
      <c r="G55" s="98"/>
      <c r="H55" s="98"/>
      <c r="I55" s="98"/>
      <c r="J55" s="98"/>
      <c r="K55" s="98"/>
      <c r="L55" s="98"/>
      <c r="M55" s="98"/>
      <c r="N55" s="98"/>
      <c r="O55" s="98"/>
      <c r="P55" s="98"/>
      <c r="Q55" s="98"/>
      <c r="R55" s="98"/>
      <c r="S55" s="98"/>
      <c r="T55" s="98"/>
      <c r="U55" s="98"/>
      <c r="V55" s="98"/>
      <c r="W55" s="98"/>
      <c r="X55" s="98"/>
      <c r="Y55" s="98"/>
      <c r="Z55" s="98"/>
      <c r="AA55"/>
      <c r="AB55"/>
      <c r="AC55"/>
      <c r="AD55"/>
      <c r="AE55"/>
    </row>
    <row r="56" spans="1:31" ht="18" hidden="1" customHeight="1" thickBot="1" x14ac:dyDescent="0.25">
      <c r="A56" s="97" t="s">
        <v>1192</v>
      </c>
      <c r="B56" s="97"/>
      <c r="C56" s="98"/>
      <c r="D56" s="98"/>
      <c r="E56" s="98"/>
      <c r="F56" s="98"/>
      <c r="G56" s="98"/>
      <c r="H56" s="98"/>
      <c r="I56" s="98"/>
      <c r="J56" s="98"/>
      <c r="K56" s="98"/>
      <c r="L56" s="98"/>
      <c r="M56" s="98"/>
      <c r="N56" s="98"/>
      <c r="O56" s="98"/>
      <c r="P56" s="98"/>
      <c r="Q56" s="98"/>
      <c r="R56" s="98"/>
      <c r="S56" s="98"/>
      <c r="T56" s="98"/>
      <c r="U56" s="98"/>
      <c r="V56" s="98"/>
      <c r="W56" s="98"/>
      <c r="X56" s="98"/>
      <c r="Y56" s="98"/>
      <c r="Z56" s="98"/>
      <c r="AA56"/>
      <c r="AB56"/>
      <c r="AC56"/>
      <c r="AD56"/>
      <c r="AE56"/>
    </row>
    <row r="57" spans="1:31" ht="18" customHeight="1" thickBot="1" x14ac:dyDescent="0.25">
      <c r="A57" s="97" t="s">
        <v>788</v>
      </c>
      <c r="B57" s="97"/>
      <c r="C57" s="98"/>
      <c r="D57" s="98"/>
      <c r="E57" s="98"/>
      <c r="F57" s="98"/>
      <c r="G57" s="98"/>
      <c r="H57" s="98"/>
      <c r="I57" s="98"/>
      <c r="J57" s="98"/>
      <c r="K57" s="98"/>
      <c r="L57" s="98"/>
      <c r="M57" s="98"/>
      <c r="N57" s="98"/>
      <c r="O57" s="98"/>
      <c r="P57" s="98"/>
      <c r="Q57" s="98"/>
      <c r="R57" s="98">
        <v>214.815</v>
      </c>
      <c r="S57" s="98">
        <v>265.01499999999999</v>
      </c>
      <c r="T57" s="98">
        <v>265.01499999999999</v>
      </c>
      <c r="U57" s="98">
        <v>265.01499999999999</v>
      </c>
      <c r="V57" s="98">
        <v>265.01499999999999</v>
      </c>
      <c r="W57" s="98">
        <v>221.274</v>
      </c>
      <c r="X57" s="98">
        <v>191.78399999999999</v>
      </c>
      <c r="Y57" s="98">
        <v>227.89699999999999</v>
      </c>
      <c r="Z57" s="98">
        <v>341.24900000000002</v>
      </c>
      <c r="AA57">
        <v>615.15</v>
      </c>
      <c r="AB57">
        <v>468.61500000000001</v>
      </c>
      <c r="AC57">
        <v>548.447</v>
      </c>
      <c r="AD57">
        <v>615.15</v>
      </c>
      <c r="AE57">
        <v>869.56700000000001</v>
      </c>
    </row>
    <row r="58" spans="1:31" ht="18" customHeight="1" thickBot="1" x14ac:dyDescent="0.25">
      <c r="A58" s="99" t="s">
        <v>1193</v>
      </c>
      <c r="B58" s="99"/>
      <c r="C58" s="100"/>
      <c r="D58" s="100"/>
      <c r="E58" s="100"/>
      <c r="F58" s="100"/>
      <c r="G58" s="100"/>
      <c r="H58" s="100"/>
      <c r="I58" s="100"/>
      <c r="J58" s="100"/>
      <c r="K58" s="100"/>
      <c r="L58" s="100"/>
      <c r="M58" s="100"/>
      <c r="N58" s="100"/>
      <c r="O58" s="100"/>
      <c r="P58" s="100"/>
      <c r="Q58" s="100"/>
      <c r="R58" s="100">
        <v>10083.537</v>
      </c>
      <c r="S58" s="100">
        <v>16073.527</v>
      </c>
      <c r="T58" s="100">
        <v>16073.527</v>
      </c>
      <c r="U58" s="100">
        <v>16073.527</v>
      </c>
      <c r="V58" s="100">
        <v>16073.527</v>
      </c>
      <c r="W58" s="100">
        <v>16663.264999999999</v>
      </c>
      <c r="X58" s="100">
        <v>15653.576999999999</v>
      </c>
      <c r="Y58" s="100">
        <v>17425.009999999998</v>
      </c>
      <c r="Z58" s="100">
        <v>17716.919000000002</v>
      </c>
      <c r="AA58">
        <v>17666.254000000001</v>
      </c>
      <c r="AB58">
        <v>17212.93</v>
      </c>
      <c r="AC58">
        <v>16759.968000000001</v>
      </c>
      <c r="AD58">
        <v>17666.254000000001</v>
      </c>
      <c r="AE58">
        <v>21589.23</v>
      </c>
    </row>
    <row r="59" spans="1:31" ht="35" customHeight="1" thickBot="1" x14ac:dyDescent="0.25">
      <c r="A59" s="99" t="s">
        <v>1194</v>
      </c>
      <c r="B59" s="99"/>
      <c r="C59" s="101">
        <f t="shared" ref="C59:Z59" si="0">C68</f>
        <v>0</v>
      </c>
      <c r="D59" s="101">
        <f t="shared" si="0"/>
        <v>0</v>
      </c>
      <c r="E59" s="101">
        <f t="shared" si="0"/>
        <v>0</v>
      </c>
      <c r="F59" s="101">
        <f t="shared" si="0"/>
        <v>0</v>
      </c>
      <c r="G59" s="101">
        <f t="shared" si="0"/>
        <v>0</v>
      </c>
      <c r="H59" s="101">
        <f t="shared" si="0"/>
        <v>0</v>
      </c>
      <c r="I59" s="101">
        <f t="shared" si="0"/>
        <v>0</v>
      </c>
      <c r="J59" s="101">
        <f t="shared" si="0"/>
        <v>0</v>
      </c>
      <c r="K59" s="101">
        <f t="shared" si="0"/>
        <v>0</v>
      </c>
      <c r="L59" s="101">
        <f t="shared" si="0"/>
        <v>0</v>
      </c>
      <c r="M59" s="101">
        <f t="shared" si="0"/>
        <v>0</v>
      </c>
      <c r="N59" s="101">
        <f t="shared" si="0"/>
        <v>547.9</v>
      </c>
      <c r="O59" s="101">
        <f t="shared" si="0"/>
        <v>0</v>
      </c>
      <c r="P59" s="101">
        <f t="shared" si="0"/>
        <v>0</v>
      </c>
      <c r="Q59" s="101">
        <f t="shared" si="0"/>
        <v>0</v>
      </c>
      <c r="R59" s="101">
        <f t="shared" si="0"/>
        <v>423.44799999999998</v>
      </c>
      <c r="S59" s="101">
        <f t="shared" si="0"/>
        <v>428.64800000000002</v>
      </c>
      <c r="T59" s="101">
        <f t="shared" si="0"/>
        <v>428.64800000000002</v>
      </c>
      <c r="U59" s="101">
        <f t="shared" si="0"/>
        <v>428.64800000000002</v>
      </c>
      <c r="V59" s="101">
        <f t="shared" si="0"/>
        <v>428.64800000000002</v>
      </c>
      <c r="W59" s="101">
        <f t="shared" si="0"/>
        <v>427.15499999999997</v>
      </c>
      <c r="X59" s="101">
        <f t="shared" si="0"/>
        <v>438.68</v>
      </c>
      <c r="Y59" s="101">
        <f t="shared" si="0"/>
        <v>466.86599999999999</v>
      </c>
      <c r="Z59" s="101">
        <f t="shared" si="0"/>
        <v>450.214</v>
      </c>
    </row>
    <row r="60" spans="1:31" ht="18" customHeight="1" thickBot="1" x14ac:dyDescent="0.25">
      <c r="A60" s="99" t="s">
        <v>192</v>
      </c>
      <c r="B60" s="99"/>
      <c r="C60" s="100"/>
      <c r="D60" s="100"/>
      <c r="E60" s="100"/>
      <c r="F60" s="100"/>
      <c r="G60" s="100"/>
      <c r="H60" s="100"/>
      <c r="I60" s="100"/>
      <c r="J60" s="100"/>
      <c r="K60" s="100"/>
      <c r="L60" s="100"/>
      <c r="M60" s="100"/>
      <c r="N60" s="100"/>
      <c r="O60" s="100"/>
      <c r="P60" s="100"/>
      <c r="Q60" s="100"/>
      <c r="R60" s="100">
        <v>9660.0889999999999</v>
      </c>
      <c r="S60" s="100">
        <v>15644.879000000001</v>
      </c>
      <c r="T60" s="100">
        <v>15644.879000000001</v>
      </c>
      <c r="U60" s="100">
        <v>15644.879000000001</v>
      </c>
      <c r="V60" s="100">
        <v>15644.879000000001</v>
      </c>
      <c r="W60" s="100">
        <v>16236.11</v>
      </c>
      <c r="X60" s="100">
        <v>15214.897000000001</v>
      </c>
      <c r="Y60" s="100">
        <v>16958.144</v>
      </c>
      <c r="Z60" s="100">
        <v>17266.705000000002</v>
      </c>
      <c r="AA60">
        <v>17092.38</v>
      </c>
      <c r="AB60">
        <v>16742.080000000002</v>
      </c>
      <c r="AC60">
        <v>16268.063</v>
      </c>
      <c r="AD60">
        <v>17092.38</v>
      </c>
      <c r="AE60">
        <v>21007.806</v>
      </c>
    </row>
    <row r="61" spans="1:31" ht="18" customHeight="1" thickBot="1" x14ac:dyDescent="0.25">
      <c r="A61" s="97" t="s">
        <v>398</v>
      </c>
      <c r="B61" s="97"/>
      <c r="C61" s="98">
        <v>13617.869000000001</v>
      </c>
      <c r="D61" s="98">
        <v>13617.869000000001</v>
      </c>
      <c r="E61" s="98">
        <v>13617.869000000001</v>
      </c>
      <c r="F61" s="98">
        <v>13617.869000000001</v>
      </c>
      <c r="G61" s="98">
        <v>12317.847</v>
      </c>
      <c r="H61" s="98">
        <v>12368.603999999999</v>
      </c>
      <c r="I61" s="98">
        <v>11763.39</v>
      </c>
      <c r="J61" s="98">
        <v>11014.02</v>
      </c>
      <c r="K61" s="98">
        <v>11021.938</v>
      </c>
      <c r="L61" s="98">
        <v>9785.0969999999998</v>
      </c>
      <c r="M61" s="98">
        <v>9153.7189999999991</v>
      </c>
      <c r="N61" s="98">
        <v>8002.357</v>
      </c>
      <c r="O61" s="98">
        <v>6580.9309999999996</v>
      </c>
      <c r="P61" s="98">
        <v>6584.759</v>
      </c>
      <c r="Q61" s="98">
        <v>7573.5129999999999</v>
      </c>
      <c r="R61" s="98">
        <v>9454.0349999999999</v>
      </c>
      <c r="S61" s="98">
        <v>9721.7469999999994</v>
      </c>
      <c r="T61" s="98">
        <v>11147.883</v>
      </c>
      <c r="U61" s="98">
        <v>13815.831</v>
      </c>
      <c r="V61" s="98">
        <v>15390.277</v>
      </c>
      <c r="W61" s="98">
        <v>16031.056</v>
      </c>
      <c r="X61" s="98">
        <v>15040.03</v>
      </c>
      <c r="Y61" s="98">
        <v>16851.524000000001</v>
      </c>
      <c r="Z61" s="98">
        <v>17184.207999999999</v>
      </c>
      <c r="AA61">
        <v>16993.548999999999</v>
      </c>
      <c r="AB61">
        <v>16653.672999999999</v>
      </c>
      <c r="AC61">
        <v>16185.385</v>
      </c>
      <c r="AD61">
        <v>16993.548999999999</v>
      </c>
      <c r="AE61">
        <v>20901.882000000001</v>
      </c>
    </row>
    <row r="62" spans="1:31" ht="18" customHeight="1" thickBot="1" x14ac:dyDescent="0.25">
      <c r="A62" s="97" t="s">
        <v>450</v>
      </c>
      <c r="B62" s="97"/>
      <c r="C62" s="98">
        <v>164.21899999999999</v>
      </c>
      <c r="D62" s="98">
        <v>164.21899999999999</v>
      </c>
      <c r="E62" s="98">
        <v>164.21899999999999</v>
      </c>
      <c r="F62" s="98">
        <v>164.21899999999999</v>
      </c>
      <c r="G62" s="98">
        <v>159.36000000000001</v>
      </c>
      <c r="H62" s="98">
        <v>163.851</v>
      </c>
      <c r="I62" s="98">
        <v>171.37700000000001</v>
      </c>
      <c r="J62" s="98">
        <v>175.274</v>
      </c>
      <c r="K62" s="98">
        <v>214.44300000000001</v>
      </c>
      <c r="L62" s="98">
        <v>177.184</v>
      </c>
      <c r="M62" s="98">
        <v>189.96799999999999</v>
      </c>
      <c r="N62" s="98">
        <v>194.714</v>
      </c>
      <c r="O62" s="98">
        <v>205.98400000000001</v>
      </c>
      <c r="P62" s="98">
        <v>204.87700000000001</v>
      </c>
      <c r="Q62" s="98">
        <v>203.61799999999999</v>
      </c>
      <c r="R62" s="98">
        <v>206.054</v>
      </c>
      <c r="S62" s="98">
        <v>226.42699999999999</v>
      </c>
      <c r="T62" s="98">
        <v>250.33199999999999</v>
      </c>
      <c r="U62" s="98">
        <v>264.32499999999999</v>
      </c>
      <c r="V62" s="98">
        <v>254.602</v>
      </c>
      <c r="W62" s="98">
        <v>205.054</v>
      </c>
      <c r="X62" s="98">
        <v>174.86699999999999</v>
      </c>
      <c r="Y62" s="98">
        <v>106.62</v>
      </c>
      <c r="Z62" s="98">
        <v>82.497</v>
      </c>
      <c r="AA62">
        <v>98.831000000000003</v>
      </c>
      <c r="AB62">
        <v>88.406999999999996</v>
      </c>
      <c r="AC62">
        <v>82.677999999999997</v>
      </c>
      <c r="AD62">
        <v>98.831000000000003</v>
      </c>
      <c r="AE62">
        <v>105.92400000000001</v>
      </c>
    </row>
    <row r="63" spans="1:31" ht="17.25" customHeight="1" x14ac:dyDescent="0.2">
      <c r="A63" s="200"/>
      <c r="B63" s="201"/>
      <c r="C63" s="201"/>
      <c r="D63" s="103"/>
      <c r="F63" s="103"/>
      <c r="H63" s="103"/>
      <c r="J63" s="103"/>
      <c r="L63" s="103"/>
      <c r="N63" s="103"/>
      <c r="O63" s="103"/>
      <c r="Q63" s="103"/>
      <c r="R63" s="103"/>
      <c r="T63" s="103"/>
      <c r="U63" s="103"/>
      <c r="W63" s="103"/>
      <c r="X63" s="103"/>
      <c r="Z63" s="103"/>
    </row>
    <row r="64" spans="1:31" ht="35" customHeight="1" thickBot="1" x14ac:dyDescent="0.25">
      <c r="A64" s="93" t="s">
        <v>1194</v>
      </c>
      <c r="B64" s="93"/>
      <c r="C64" s="94"/>
      <c r="D64" s="94"/>
      <c r="E64" s="94"/>
      <c r="F64" s="94"/>
      <c r="G64" s="94"/>
      <c r="H64" s="94"/>
      <c r="I64" s="94"/>
      <c r="J64" s="94"/>
      <c r="K64" s="94"/>
      <c r="L64" s="94"/>
      <c r="M64" s="94"/>
      <c r="N64" s="94"/>
      <c r="O64" s="94"/>
      <c r="P64" s="94"/>
      <c r="Q64" s="94"/>
      <c r="R64" s="94"/>
      <c r="S64" s="94"/>
      <c r="T64" s="94"/>
      <c r="U64" s="94"/>
      <c r="V64" s="94"/>
      <c r="W64" s="94"/>
      <c r="X64" s="94"/>
      <c r="Y64" s="94"/>
      <c r="Z64" s="94"/>
    </row>
    <row r="65" spans="1:31" ht="35" customHeight="1" thickBot="1" x14ac:dyDescent="0.25">
      <c r="A65" s="95" t="s">
        <v>1195</v>
      </c>
      <c r="B65" s="95"/>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31" ht="35" customHeight="1" thickBot="1" x14ac:dyDescent="0.25">
      <c r="A66" s="104" t="s">
        <v>1196</v>
      </c>
      <c r="B66" s="104"/>
      <c r="C66" s="98"/>
      <c r="D66" s="98">
        <f t="shared" ref="D66:Z66" si="1">C68</f>
        <v>0</v>
      </c>
      <c r="E66" s="98">
        <f t="shared" si="1"/>
        <v>0</v>
      </c>
      <c r="F66" s="98">
        <f t="shared" si="1"/>
        <v>0</v>
      </c>
      <c r="G66" s="98">
        <f t="shared" si="1"/>
        <v>0</v>
      </c>
      <c r="H66" s="98">
        <f t="shared" si="1"/>
        <v>0</v>
      </c>
      <c r="I66" s="98">
        <f t="shared" si="1"/>
        <v>0</v>
      </c>
      <c r="J66" s="98">
        <f t="shared" si="1"/>
        <v>0</v>
      </c>
      <c r="K66" s="98">
        <f t="shared" si="1"/>
        <v>0</v>
      </c>
      <c r="L66" s="98">
        <f t="shared" si="1"/>
        <v>0</v>
      </c>
      <c r="M66" s="98">
        <f t="shared" si="1"/>
        <v>0</v>
      </c>
      <c r="N66" s="98">
        <f t="shared" si="1"/>
        <v>0</v>
      </c>
      <c r="O66" s="98">
        <f t="shared" si="1"/>
        <v>547.9</v>
      </c>
      <c r="P66" s="98">
        <f t="shared" si="1"/>
        <v>0</v>
      </c>
      <c r="Q66" s="98">
        <f t="shared" si="1"/>
        <v>0</v>
      </c>
      <c r="R66" s="98">
        <f t="shared" si="1"/>
        <v>0</v>
      </c>
      <c r="S66" s="98">
        <f t="shared" si="1"/>
        <v>423.44799999999998</v>
      </c>
      <c r="T66" s="98">
        <f t="shared" si="1"/>
        <v>428.64800000000002</v>
      </c>
      <c r="U66" s="98">
        <f t="shared" si="1"/>
        <v>428.64800000000002</v>
      </c>
      <c r="V66" s="98">
        <f t="shared" si="1"/>
        <v>428.64800000000002</v>
      </c>
      <c r="W66" s="98">
        <f t="shared" si="1"/>
        <v>428.64800000000002</v>
      </c>
      <c r="X66" s="98">
        <f t="shared" si="1"/>
        <v>427.15499999999997</v>
      </c>
      <c r="Y66" s="98">
        <f t="shared" si="1"/>
        <v>438.68</v>
      </c>
      <c r="Z66" s="98">
        <f t="shared" si="1"/>
        <v>466.86599999999999</v>
      </c>
    </row>
    <row r="67" spans="1:31" ht="52" customHeight="1" thickBot="1" x14ac:dyDescent="0.25">
      <c r="A67" s="104" t="s">
        <v>1197</v>
      </c>
      <c r="B67" s="104"/>
      <c r="C67" s="98"/>
      <c r="D67" s="98"/>
      <c r="E67" s="98"/>
      <c r="F67" s="98"/>
      <c r="G67" s="98"/>
      <c r="H67" s="98"/>
      <c r="I67" s="98"/>
      <c r="J67" s="98"/>
      <c r="K67" s="98"/>
      <c r="L67" s="98"/>
      <c r="M67" s="98"/>
      <c r="N67" s="98"/>
      <c r="O67" s="98"/>
      <c r="P67" s="98"/>
      <c r="Q67" s="98"/>
      <c r="R67" s="98">
        <v>-124.452</v>
      </c>
      <c r="S67" s="98">
        <v>5.2</v>
      </c>
      <c r="T67" s="98">
        <v>5.2</v>
      </c>
      <c r="U67" s="98">
        <v>5.2</v>
      </c>
      <c r="V67" s="98">
        <v>5.2</v>
      </c>
      <c r="W67" s="98">
        <v>-1.4930000000000001</v>
      </c>
      <c r="X67" s="98">
        <v>10.032</v>
      </c>
      <c r="Y67" s="98">
        <v>38.218000000000004</v>
      </c>
      <c r="Z67" s="98">
        <v>21.565999999999999</v>
      </c>
      <c r="AA67">
        <v>123.66</v>
      </c>
      <c r="AB67">
        <v>20.635999999999999</v>
      </c>
      <c r="AC67">
        <v>41.691000000000003</v>
      </c>
      <c r="AD67">
        <v>123.66</v>
      </c>
      <c r="AE67">
        <v>7.55</v>
      </c>
    </row>
    <row r="68" spans="1:31" ht="35" customHeight="1" thickBot="1" x14ac:dyDescent="0.25">
      <c r="A68" s="96" t="s">
        <v>1198</v>
      </c>
      <c r="B68" s="96"/>
      <c r="C68" s="100"/>
      <c r="D68" s="100"/>
      <c r="E68" s="100"/>
      <c r="F68" s="100"/>
      <c r="G68" s="100"/>
      <c r="H68" s="100"/>
      <c r="I68" s="100"/>
      <c r="J68" s="100"/>
      <c r="K68" s="100"/>
      <c r="L68" s="100"/>
      <c r="M68" s="100"/>
      <c r="N68" s="100">
        <v>547.9</v>
      </c>
      <c r="O68" s="100"/>
      <c r="P68" s="100"/>
      <c r="Q68" s="100"/>
      <c r="R68" s="100">
        <v>423.44799999999998</v>
      </c>
      <c r="S68" s="100">
        <v>428.64800000000002</v>
      </c>
      <c r="T68" s="100">
        <v>428.64800000000002</v>
      </c>
      <c r="U68" s="100">
        <v>428.64800000000002</v>
      </c>
      <c r="V68" s="100">
        <v>428.64800000000002</v>
      </c>
      <c r="W68" s="100">
        <v>427.15499999999997</v>
      </c>
      <c r="X68" s="100">
        <v>438.68</v>
      </c>
      <c r="Y68" s="100">
        <v>466.86599999999999</v>
      </c>
      <c r="Z68" s="100">
        <v>450.214</v>
      </c>
      <c r="AA68">
        <v>573.87400000000002</v>
      </c>
      <c r="AB68">
        <v>470.85</v>
      </c>
      <c r="AC68">
        <v>491.90499999999997</v>
      </c>
      <c r="AD68">
        <v>573.87400000000002</v>
      </c>
      <c r="AE68">
        <v>581.42399999999998</v>
      </c>
    </row>
    <row r="69" spans="1:31" ht="35" customHeight="1" thickBot="1" x14ac:dyDescent="0.25">
      <c r="A69" s="95" t="s">
        <v>1199</v>
      </c>
      <c r="B69" s="95"/>
      <c r="C69" s="94"/>
      <c r="D69" s="94"/>
      <c r="E69" s="94"/>
      <c r="F69" s="94"/>
      <c r="G69" s="94"/>
      <c r="H69" s="94"/>
      <c r="I69" s="94"/>
      <c r="J69" s="94"/>
      <c r="K69" s="94"/>
      <c r="L69" s="94"/>
      <c r="M69" s="94"/>
      <c r="N69" s="94"/>
      <c r="O69" s="94"/>
      <c r="P69" s="94"/>
      <c r="Q69" s="94"/>
      <c r="R69" s="94"/>
      <c r="S69" s="94"/>
      <c r="T69" s="94"/>
      <c r="U69" s="94"/>
      <c r="V69" s="94"/>
      <c r="W69" s="94"/>
      <c r="X69" s="94"/>
      <c r="Y69" s="94"/>
      <c r="Z69" s="94"/>
    </row>
    <row r="70" spans="1:31" ht="52" hidden="1" customHeight="1" thickBot="1" x14ac:dyDescent="0.25">
      <c r="A70" s="104" t="s">
        <v>1200</v>
      </c>
      <c r="B70" s="104"/>
      <c r="C70" s="98"/>
      <c r="D70" s="98"/>
      <c r="E70" s="98"/>
      <c r="F70" s="98"/>
      <c r="G70" s="98"/>
      <c r="H70" s="98"/>
      <c r="I70" s="98"/>
      <c r="J70" s="98"/>
      <c r="K70" s="98"/>
      <c r="L70" s="98"/>
      <c r="M70" s="98"/>
      <c r="N70" s="98"/>
      <c r="O70" s="98"/>
      <c r="P70" s="98"/>
      <c r="Q70" s="98"/>
      <c r="R70" s="98"/>
      <c r="S70" s="98"/>
      <c r="T70" s="98"/>
      <c r="U70" s="98"/>
      <c r="V70" s="98"/>
      <c r="W70" s="98"/>
      <c r="X70" s="98"/>
      <c r="Y70" s="98"/>
      <c r="Z70" s="98"/>
    </row>
    <row r="71" spans="1:31" ht="52" hidden="1" customHeight="1" thickBot="1" x14ac:dyDescent="0.25">
      <c r="A71" s="104" t="s">
        <v>1201</v>
      </c>
      <c r="B71" s="104"/>
      <c r="C71" s="98"/>
      <c r="D71" s="98"/>
      <c r="E71" s="98"/>
      <c r="F71" s="98"/>
      <c r="G71" s="98"/>
      <c r="H71" s="98"/>
      <c r="I71" s="98"/>
      <c r="J71" s="98"/>
      <c r="K71" s="98"/>
      <c r="L71" s="98"/>
      <c r="M71" s="98"/>
      <c r="N71" s="98"/>
      <c r="O71" s="98"/>
      <c r="P71" s="98"/>
      <c r="Q71" s="98"/>
      <c r="R71" s="98"/>
      <c r="S71" s="98"/>
      <c r="T71" s="98"/>
      <c r="U71" s="98"/>
      <c r="V71" s="98"/>
      <c r="W71" s="98"/>
      <c r="X71" s="98"/>
      <c r="Y71" s="98"/>
      <c r="Z71" s="98"/>
      <c r="AA71"/>
      <c r="AB71"/>
      <c r="AC71"/>
      <c r="AD71"/>
      <c r="AE71"/>
    </row>
    <row r="72" spans="1:31" ht="52" customHeight="1" thickBot="1" x14ac:dyDescent="0.25">
      <c r="A72" s="96" t="s">
        <v>1202</v>
      </c>
      <c r="B72" s="96"/>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31" ht="35" customHeight="1" thickBot="1" x14ac:dyDescent="0.25">
      <c r="A73" s="95" t="s">
        <v>1203</v>
      </c>
      <c r="B73" s="95"/>
      <c r="C73" s="94"/>
      <c r="D73" s="94"/>
      <c r="E73" s="94"/>
      <c r="F73" s="94"/>
      <c r="G73" s="94"/>
      <c r="H73" s="94"/>
      <c r="I73" s="94"/>
      <c r="J73" s="94"/>
      <c r="K73" s="94"/>
      <c r="L73" s="94"/>
      <c r="M73" s="94"/>
      <c r="N73" s="94"/>
      <c r="O73" s="94"/>
      <c r="P73" s="94"/>
      <c r="Q73" s="94"/>
      <c r="R73" s="94"/>
      <c r="S73" s="94"/>
      <c r="T73" s="94"/>
      <c r="U73" s="94"/>
      <c r="V73" s="94"/>
      <c r="W73" s="94"/>
      <c r="X73" s="94"/>
      <c r="Y73" s="94"/>
      <c r="Z73" s="94"/>
    </row>
    <row r="74" spans="1:31" ht="35" hidden="1" customHeight="1" thickBot="1" x14ac:dyDescent="0.25">
      <c r="A74" s="104" t="s">
        <v>1204</v>
      </c>
      <c r="B74" s="104"/>
      <c r="C74" s="98"/>
      <c r="D74" s="98"/>
      <c r="E74" s="98"/>
      <c r="F74" s="98"/>
      <c r="G74" s="98"/>
      <c r="H74" s="98"/>
      <c r="I74" s="98"/>
      <c r="J74" s="98"/>
      <c r="K74" s="98"/>
      <c r="L74" s="98"/>
      <c r="M74" s="98"/>
      <c r="N74" s="98"/>
      <c r="O74" s="98"/>
      <c r="P74" s="98"/>
      <c r="Q74" s="98"/>
      <c r="R74" s="98"/>
      <c r="S74" s="98"/>
      <c r="T74" s="98"/>
      <c r="U74" s="98"/>
      <c r="V74" s="98"/>
      <c r="W74" s="98"/>
      <c r="X74" s="98"/>
      <c r="Y74" s="98"/>
      <c r="Z74" s="98"/>
    </row>
    <row r="75" spans="1:31" ht="52" hidden="1" customHeight="1" thickBot="1" x14ac:dyDescent="0.25">
      <c r="A75" s="104" t="s">
        <v>1205</v>
      </c>
      <c r="B75" s="104"/>
      <c r="C75" s="98"/>
      <c r="D75" s="98"/>
      <c r="E75" s="98"/>
      <c r="F75" s="98"/>
      <c r="G75" s="98"/>
      <c r="H75" s="98"/>
      <c r="I75" s="98"/>
      <c r="J75" s="98"/>
      <c r="K75" s="98"/>
      <c r="L75" s="98"/>
      <c r="M75" s="98"/>
      <c r="N75" s="98"/>
      <c r="O75" s="98"/>
      <c r="P75" s="98"/>
      <c r="Q75" s="98"/>
      <c r="R75" s="98"/>
      <c r="S75" s="98"/>
      <c r="T75" s="98"/>
      <c r="U75" s="98"/>
      <c r="V75" s="98"/>
      <c r="W75" s="98"/>
      <c r="X75" s="98"/>
      <c r="Y75" s="98"/>
      <c r="Z75" s="98"/>
      <c r="AA75"/>
      <c r="AB75"/>
      <c r="AC75"/>
      <c r="AD75"/>
      <c r="AE75"/>
    </row>
    <row r="76" spans="1:31" ht="35" customHeight="1" thickBot="1" x14ac:dyDescent="0.25">
      <c r="A76" s="96" t="s">
        <v>1206</v>
      </c>
      <c r="B76" s="96"/>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sheetData>
  <mergeCells count="2">
    <mergeCell ref="A63:C63"/>
    <mergeCell ref="A1:C1"/>
  </mergeCells>
  <dataValidations count="1">
    <dataValidation type="decimal" allowBlank="1" showInputMessage="1" showErrorMessage="1" errorTitle="Invalid Data Type" error="Please input data in Numeric Data Type" sqref="C66:Z68 C19:Z29 C74:Z76 C70:Z72 C7:Z16 C32:Z62" xr:uid="{00000000-0002-0000-12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9.3984375" defaultRowHeight="12" x14ac:dyDescent="0.15"/>
  <cols>
    <col min="1" max="1" width="100.796875" style="12" customWidth="1" collapsed="1"/>
    <col min="2" max="2" width="50.796875" style="12" customWidth="1" collapsed="1"/>
    <col min="3" max="3" width="9.3984375" style="13" customWidth="1" collapsed="1"/>
    <col min="4" max="16384" width="9.3984375" style="13" collapsed="1"/>
  </cols>
  <sheetData>
    <row r="1" spans="1:2" s="3" customFormat="1" x14ac:dyDescent="0.15">
      <c r="A1" s="11" t="s">
        <v>17</v>
      </c>
      <c r="B1" s="11" t="s">
        <v>18</v>
      </c>
    </row>
    <row r="2" spans="1:2" x14ac:dyDescent="0.15">
      <c r="A2" s="12" t="s">
        <v>19</v>
      </c>
      <c r="B2" s="12" t="s">
        <v>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
  <sheetViews>
    <sheetView showGridLines="0"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x14ac:dyDescent="0.2"/>
  <cols>
    <col min="1" max="1" width="41.796875" style="105" bestFit="1" customWidth="1" collapsed="1"/>
    <col min="2" max="2" width="26" style="105" customWidth="1"/>
    <col min="3" max="29" width="26" style="105" customWidth="1" collapsed="1"/>
    <col min="30" max="30" width="9.3984375" style="105" customWidth="1" collapsed="1"/>
    <col min="31" max="16384" width="9.3984375" style="105" collapsed="1"/>
  </cols>
  <sheetData>
    <row r="1" spans="1:29" ht="34.5" customHeight="1" x14ac:dyDescent="0.2">
      <c r="A1" s="107" t="s">
        <v>1207</v>
      </c>
      <c r="B1" s="107"/>
    </row>
    <row r="2" spans="1:29" x14ac:dyDescent="0.2">
      <c r="A2" s="106">
        <v>1</v>
      </c>
      <c r="B2" s="106"/>
    </row>
    <row r="3" spans="1:29" ht="17" customHeight="1" x14ac:dyDescent="0.2">
      <c r="A3" s="108" t="s">
        <v>22</v>
      </c>
      <c r="B3" s="108"/>
      <c r="C3" s="109" t="s">
        <v>38</v>
      </c>
      <c r="D3" s="109" t="s">
        <v>39</v>
      </c>
      <c r="E3" s="109" t="s">
        <v>40</v>
      </c>
      <c r="F3" s="109" t="s">
        <v>41</v>
      </c>
      <c r="G3" s="109" t="s">
        <v>42</v>
      </c>
      <c r="H3" s="109" t="s">
        <v>43</v>
      </c>
      <c r="I3" s="109" t="s">
        <v>44</v>
      </c>
      <c r="J3" s="109" t="s">
        <v>45</v>
      </c>
      <c r="K3" s="109" t="s">
        <v>46</v>
      </c>
      <c r="L3" s="109"/>
      <c r="M3" s="109"/>
      <c r="N3" s="109"/>
      <c r="O3" s="109"/>
      <c r="P3" s="109"/>
      <c r="Q3" s="109"/>
      <c r="R3" s="109"/>
      <c r="S3" s="109"/>
      <c r="T3" s="109"/>
      <c r="U3" s="109"/>
      <c r="V3" s="109"/>
      <c r="W3" s="109"/>
      <c r="X3" s="109"/>
      <c r="Y3" s="109"/>
      <c r="Z3" s="109"/>
      <c r="AA3" s="109"/>
      <c r="AB3" s="109"/>
      <c r="AC3" s="109"/>
    </row>
    <row r="4" spans="1:29" ht="18" customHeight="1" thickBot="1" x14ac:dyDescent="0.25">
      <c r="A4" s="110" t="s">
        <v>961</v>
      </c>
      <c r="B4" s="110"/>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row>
    <row r="5" spans="1:29" ht="75" customHeight="1" thickBot="1" x14ac:dyDescent="0.25">
      <c r="A5" s="112" t="s">
        <v>1208</v>
      </c>
      <c r="B5" s="112"/>
      <c r="C5" s="113" t="s">
        <v>1209</v>
      </c>
      <c r="D5" s="113" t="s">
        <v>1210</v>
      </c>
      <c r="E5" s="113" t="s">
        <v>1211</v>
      </c>
      <c r="F5" s="113" t="s">
        <v>1212</v>
      </c>
      <c r="G5" s="113"/>
      <c r="H5" s="113" t="s">
        <v>1213</v>
      </c>
      <c r="I5" s="113" t="s">
        <v>1214</v>
      </c>
      <c r="J5" s="113" t="s">
        <v>1215</v>
      </c>
      <c r="K5" s="113" t="s">
        <v>1216</v>
      </c>
      <c r="L5" s="113"/>
      <c r="M5" s="113"/>
      <c r="N5" s="113"/>
      <c r="O5" s="113"/>
      <c r="P5" s="113"/>
      <c r="Q5" s="113"/>
      <c r="R5" s="113"/>
      <c r="S5" s="113"/>
      <c r="T5" s="113"/>
      <c r="U5" s="113"/>
      <c r="V5" s="113"/>
      <c r="W5" s="113"/>
      <c r="X5" s="113"/>
      <c r="Y5" s="113"/>
      <c r="Z5" s="113"/>
      <c r="AA5" s="113"/>
      <c r="AB5" s="113"/>
      <c r="AC5" s="113"/>
    </row>
  </sheetData>
  <dataValidations count="1">
    <dataValidation type="textLength" operator="greaterThan" allowBlank="1" showInputMessage="1" showErrorMessage="1" errorTitle="Invalid Data Type" error="Please input data in String Data Type" sqref="C5:AC5" xr:uid="{00000000-0002-0000-1300-000000000000}">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Y33"/>
  <sheetViews>
    <sheetView showGridLines="0"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x14ac:dyDescent="0.2"/>
  <cols>
    <col min="1" max="1" width="40.796875" style="133" customWidth="1" collapsed="1"/>
    <col min="2" max="2" width="26" style="133" customWidth="1"/>
    <col min="3" max="25" width="21" style="133" customWidth="1" collapsed="1"/>
    <col min="26" max="26" width="9.3984375" style="133" customWidth="1" collapsed="1"/>
    <col min="27" max="16384" width="9.3984375" style="133" collapsed="1"/>
  </cols>
  <sheetData>
    <row r="1" spans="1:25" ht="18" customHeight="1" x14ac:dyDescent="0.2">
      <c r="A1" s="192" t="s">
        <v>1217</v>
      </c>
      <c r="B1" s="193"/>
      <c r="C1" s="193"/>
    </row>
    <row r="2" spans="1:25" x14ac:dyDescent="0.2">
      <c r="A2" s="134">
        <v>1</v>
      </c>
    </row>
    <row r="3" spans="1:25" ht="16" customHeight="1" x14ac:dyDescent="0.2">
      <c r="A3" s="135" t="s">
        <v>22</v>
      </c>
      <c r="B3" s="136"/>
      <c r="C3" s="137" t="s">
        <v>34</v>
      </c>
      <c r="D3" s="137" t="s">
        <v>35</v>
      </c>
      <c r="E3" s="137" t="s">
        <v>36</v>
      </c>
      <c r="F3" s="137" t="s">
        <v>37</v>
      </c>
      <c r="G3" s="137" t="s">
        <v>38</v>
      </c>
      <c r="H3" s="137" t="s">
        <v>39</v>
      </c>
      <c r="I3" s="137" t="s">
        <v>40</v>
      </c>
      <c r="J3" s="137" t="s">
        <v>41</v>
      </c>
      <c r="K3" s="137" t="s">
        <v>42</v>
      </c>
      <c r="L3" s="137" t="s">
        <v>104</v>
      </c>
      <c r="M3" s="137" t="s">
        <v>43</v>
      </c>
      <c r="N3" s="137" t="s">
        <v>44</v>
      </c>
      <c r="O3" s="137" t="s">
        <v>45</v>
      </c>
      <c r="P3" s="137" t="s">
        <v>46</v>
      </c>
      <c r="Q3" s="137"/>
      <c r="R3" s="137"/>
      <c r="S3" s="137"/>
      <c r="T3" s="137"/>
      <c r="U3" s="137"/>
      <c r="V3" s="137"/>
      <c r="W3" s="137"/>
      <c r="X3" s="137"/>
      <c r="Y3" s="137"/>
    </row>
    <row r="4" spans="1:25" ht="18" customHeight="1" thickBot="1" x14ac:dyDescent="0.25">
      <c r="A4" s="138" t="s">
        <v>1218</v>
      </c>
      <c r="B4" s="138"/>
      <c r="C4" s="98">
        <v>11147.710999999999</v>
      </c>
      <c r="D4" s="98">
        <v>16221.582</v>
      </c>
      <c r="E4" s="98">
        <v>16221.582</v>
      </c>
      <c r="F4" s="98">
        <v>16221.582</v>
      </c>
      <c r="G4" s="98">
        <v>16221.582</v>
      </c>
      <c r="H4" s="98">
        <v>14887.507</v>
      </c>
      <c r="I4" s="98">
        <v>17673.834999999999</v>
      </c>
      <c r="J4" s="98">
        <v>18355.060000000001</v>
      </c>
      <c r="K4" s="98">
        <v>17713.975999999999</v>
      </c>
      <c r="L4" s="98">
        <v>17094.242999999999</v>
      </c>
      <c r="M4" s="98">
        <v>16542.072</v>
      </c>
      <c r="N4" s="98">
        <v>18979.581999999999</v>
      </c>
      <c r="O4" s="98">
        <v>17094.242999999999</v>
      </c>
      <c r="P4" s="98">
        <v>18769.303</v>
      </c>
      <c r="Q4" s="98"/>
      <c r="R4" s="98"/>
      <c r="S4" s="98"/>
      <c r="T4" s="98"/>
      <c r="U4" s="98"/>
      <c r="V4" s="98"/>
      <c r="W4" s="98"/>
      <c r="X4" s="98"/>
      <c r="Y4" s="98"/>
    </row>
    <row r="5" spans="1:25" ht="18" hidden="1" customHeight="1" thickBot="1" x14ac:dyDescent="0.25">
      <c r="A5" s="138" t="s">
        <v>1219</v>
      </c>
      <c r="B5" s="138"/>
      <c r="C5" s="98"/>
      <c r="D5" s="98"/>
      <c r="E5" s="98"/>
      <c r="F5" s="98"/>
      <c r="G5" s="98"/>
      <c r="H5" s="98"/>
      <c r="I5" s="98"/>
      <c r="J5" s="98"/>
      <c r="K5" s="98"/>
      <c r="L5" s="98"/>
      <c r="M5" s="98"/>
      <c r="N5" s="98"/>
      <c r="O5" s="98"/>
      <c r="P5" s="98"/>
      <c r="Q5" s="98"/>
      <c r="R5" s="98"/>
      <c r="S5" s="98"/>
      <c r="T5" s="98"/>
      <c r="U5" s="98"/>
      <c r="V5" s="98"/>
      <c r="W5" s="98"/>
      <c r="X5" s="98"/>
      <c r="Y5" s="98"/>
    </row>
    <row r="6" spans="1:25" ht="18" hidden="1" customHeight="1" thickBot="1" x14ac:dyDescent="0.25">
      <c r="A6" s="138" t="s">
        <v>1220</v>
      </c>
      <c r="B6" s="138"/>
      <c r="C6" s="98"/>
      <c r="D6" s="98"/>
      <c r="E6" s="98"/>
      <c r="F6" s="98"/>
      <c r="G6" s="98"/>
      <c r="H6" s="98"/>
      <c r="I6" s="98"/>
      <c r="J6" s="98"/>
      <c r="K6" s="98"/>
      <c r="L6" s="98"/>
      <c r="M6" s="98"/>
      <c r="N6" s="98"/>
      <c r="O6" s="98"/>
      <c r="P6" s="98"/>
      <c r="Q6" s="98"/>
      <c r="R6" s="98"/>
      <c r="S6" s="98"/>
      <c r="T6" s="98"/>
      <c r="U6" s="98"/>
      <c r="V6" s="98"/>
      <c r="W6" s="98"/>
      <c r="X6" s="98"/>
      <c r="Y6" s="98"/>
    </row>
    <row r="7" spans="1:25" ht="18" hidden="1" customHeight="1" thickBot="1" x14ac:dyDescent="0.25">
      <c r="A7" s="138" t="s">
        <v>1221</v>
      </c>
      <c r="B7" s="138"/>
      <c r="C7" s="98"/>
      <c r="D7" s="98"/>
      <c r="E7" s="98"/>
      <c r="F7" s="98"/>
      <c r="G7" s="98"/>
      <c r="H7" s="98"/>
      <c r="I7" s="98"/>
      <c r="J7" s="98"/>
      <c r="K7" s="98"/>
      <c r="L7" s="98"/>
      <c r="M7" s="98"/>
      <c r="N7" s="98"/>
      <c r="O7" s="98"/>
      <c r="P7" s="98"/>
      <c r="Q7" s="98"/>
      <c r="R7" s="98"/>
      <c r="S7" s="98"/>
      <c r="T7" s="98"/>
      <c r="U7" s="98"/>
      <c r="V7" s="98"/>
      <c r="W7" s="98"/>
      <c r="X7" s="98"/>
      <c r="Y7" s="98"/>
    </row>
    <row r="8" spans="1:25" ht="18" hidden="1" customHeight="1" thickBot="1" x14ac:dyDescent="0.25">
      <c r="A8" s="138" t="s">
        <v>1222</v>
      </c>
      <c r="B8" s="138"/>
      <c r="C8" s="98"/>
      <c r="D8" s="98"/>
      <c r="E8" s="98"/>
      <c r="F8" s="98"/>
      <c r="G8" s="98"/>
      <c r="H8" s="98"/>
      <c r="I8" s="98"/>
      <c r="J8" s="98"/>
      <c r="K8" s="98"/>
      <c r="L8" s="98"/>
      <c r="M8" s="98"/>
      <c r="N8" s="98"/>
      <c r="O8" s="98"/>
      <c r="P8" s="98"/>
      <c r="Q8" s="98"/>
      <c r="R8" s="98"/>
      <c r="S8" s="98"/>
      <c r="T8" s="98"/>
      <c r="U8" s="98"/>
      <c r="V8" s="98"/>
      <c r="W8" s="98"/>
      <c r="X8" s="98"/>
      <c r="Y8" s="98"/>
    </row>
    <row r="9" spans="1:25" ht="18" hidden="1" customHeight="1" thickBot="1" x14ac:dyDescent="0.25">
      <c r="A9" s="138" t="s">
        <v>1223</v>
      </c>
      <c r="B9" s="138"/>
      <c r="C9" s="98"/>
      <c r="D9" s="98"/>
      <c r="E9" s="98"/>
      <c r="F9" s="98"/>
      <c r="G9" s="98"/>
      <c r="H9" s="98"/>
      <c r="I9" s="98"/>
      <c r="J9" s="98"/>
      <c r="K9" s="98"/>
      <c r="L9" s="98"/>
      <c r="M9" s="98"/>
      <c r="N9" s="98"/>
      <c r="O9" s="98"/>
      <c r="P9" s="98"/>
      <c r="Q9" s="98"/>
      <c r="R9" s="98"/>
      <c r="S9" s="98"/>
      <c r="T9" s="98"/>
      <c r="U9" s="98"/>
      <c r="V9" s="98"/>
      <c r="W9" s="98"/>
      <c r="X9" s="98"/>
      <c r="Y9" s="98"/>
    </row>
    <row r="10" spans="1:25" ht="18" hidden="1" customHeight="1" thickBot="1" x14ac:dyDescent="0.25">
      <c r="A10" s="138" t="s">
        <v>1224</v>
      </c>
      <c r="B10" s="138"/>
      <c r="C10" s="98"/>
      <c r="D10" s="98"/>
      <c r="E10" s="98"/>
      <c r="F10" s="98"/>
      <c r="G10" s="98"/>
      <c r="H10" s="98"/>
      <c r="I10" s="98"/>
      <c r="J10" s="98"/>
      <c r="K10" s="98"/>
      <c r="L10" s="98"/>
      <c r="M10" s="98"/>
      <c r="N10" s="98"/>
      <c r="O10" s="98"/>
      <c r="P10" s="98"/>
      <c r="Q10" s="98"/>
      <c r="R10" s="98"/>
      <c r="S10" s="98"/>
      <c r="T10" s="98"/>
      <c r="U10" s="98"/>
      <c r="V10" s="98"/>
      <c r="W10" s="98"/>
      <c r="X10" s="98"/>
      <c r="Y10" s="98"/>
    </row>
    <row r="11" spans="1:25" ht="18" hidden="1" customHeight="1" thickBot="1" x14ac:dyDescent="0.25">
      <c r="A11" s="138" t="s">
        <v>1225</v>
      </c>
      <c r="B11" s="138"/>
      <c r="C11" s="98"/>
      <c r="D11" s="98"/>
      <c r="E11" s="98"/>
      <c r="F11" s="98"/>
      <c r="G11" s="98"/>
      <c r="H11" s="98"/>
      <c r="I11" s="98"/>
      <c r="J11" s="98"/>
      <c r="K11" s="98"/>
      <c r="L11" s="98"/>
      <c r="M11" s="98"/>
      <c r="N11" s="98"/>
      <c r="O11" s="98"/>
      <c r="P11" s="98"/>
      <c r="Q11" s="98"/>
      <c r="R11" s="98"/>
      <c r="S11" s="98"/>
      <c r="T11" s="98"/>
      <c r="U11" s="98"/>
      <c r="V11" s="98"/>
      <c r="W11" s="98"/>
      <c r="X11" s="98"/>
      <c r="Y11" s="98"/>
    </row>
    <row r="12" spans="1:25" ht="18" hidden="1" customHeight="1" thickBot="1" x14ac:dyDescent="0.25">
      <c r="A12" s="138" t="s">
        <v>1226</v>
      </c>
      <c r="B12" s="138"/>
      <c r="C12" s="98"/>
      <c r="D12" s="98"/>
      <c r="E12" s="98"/>
      <c r="F12" s="98"/>
      <c r="G12" s="98"/>
      <c r="H12" s="98"/>
      <c r="I12" s="98"/>
      <c r="J12" s="98"/>
      <c r="K12" s="98"/>
      <c r="L12" s="98"/>
      <c r="M12" s="98"/>
      <c r="N12" s="98"/>
      <c r="O12" s="98"/>
      <c r="P12" s="98"/>
      <c r="Q12" s="98"/>
      <c r="R12" s="98"/>
      <c r="S12" s="98"/>
      <c r="T12" s="98"/>
      <c r="U12" s="98"/>
      <c r="V12" s="98"/>
      <c r="W12" s="98"/>
      <c r="X12" s="98"/>
      <c r="Y12" s="98"/>
    </row>
    <row r="13" spans="1:25" ht="18" hidden="1" customHeight="1" thickBot="1" x14ac:dyDescent="0.25">
      <c r="A13" s="138" t="s">
        <v>1227</v>
      </c>
      <c r="B13" s="138"/>
      <c r="C13" s="98"/>
      <c r="D13" s="98"/>
      <c r="E13" s="98"/>
      <c r="F13" s="98"/>
      <c r="G13" s="98"/>
      <c r="H13" s="98"/>
      <c r="I13" s="98"/>
      <c r="J13" s="98"/>
      <c r="K13" s="98"/>
      <c r="L13" s="98"/>
      <c r="M13" s="98"/>
      <c r="N13" s="98"/>
      <c r="O13" s="98"/>
      <c r="P13" s="98"/>
      <c r="Q13" s="98"/>
      <c r="R13" s="98"/>
      <c r="S13" s="98"/>
      <c r="T13" s="98"/>
      <c r="U13" s="98"/>
      <c r="V13" s="98"/>
      <c r="W13" s="98"/>
      <c r="X13" s="98"/>
      <c r="Y13" s="98"/>
    </row>
    <row r="14" spans="1:25" ht="18" customHeight="1" thickBot="1" x14ac:dyDescent="0.25">
      <c r="A14" s="138" t="s">
        <v>1228</v>
      </c>
      <c r="B14" s="138"/>
      <c r="C14" s="98">
        <v>1019.941</v>
      </c>
      <c r="D14" s="98">
        <v>1378.9570000000001</v>
      </c>
      <c r="E14" s="98">
        <v>1378.9570000000001</v>
      </c>
      <c r="F14" s="98">
        <v>1378.9570000000001</v>
      </c>
      <c r="G14" s="98">
        <v>1378.9570000000001</v>
      </c>
      <c r="H14" s="98">
        <v>1286.691</v>
      </c>
      <c r="I14" s="98">
        <v>1187.8389999999999</v>
      </c>
      <c r="J14" s="98">
        <v>416.91699999999997</v>
      </c>
      <c r="K14" s="98">
        <v>930.24199999999996</v>
      </c>
      <c r="L14" s="98">
        <v>1075.05</v>
      </c>
      <c r="M14" s="98">
        <v>1376.9169999999999</v>
      </c>
      <c r="N14" s="98">
        <v>732.14200000000005</v>
      </c>
      <c r="O14" s="98">
        <v>1075.05</v>
      </c>
      <c r="P14" s="98">
        <v>782.14499999999998</v>
      </c>
      <c r="Q14" s="98"/>
      <c r="R14" s="98"/>
      <c r="S14" s="98"/>
      <c r="T14" s="98"/>
      <c r="U14" s="98"/>
      <c r="V14" s="98"/>
      <c r="W14" s="98"/>
      <c r="X14" s="98"/>
      <c r="Y14" s="98"/>
    </row>
    <row r="15" spans="1:25" ht="18" hidden="1" customHeight="1" thickBot="1" x14ac:dyDescent="0.25">
      <c r="A15" s="138" t="s">
        <v>1229</v>
      </c>
      <c r="B15" s="138"/>
      <c r="C15" s="98"/>
      <c r="D15" s="98"/>
      <c r="E15" s="98"/>
      <c r="F15" s="98"/>
      <c r="G15" s="98"/>
      <c r="H15" s="98"/>
      <c r="I15" s="98"/>
      <c r="J15" s="98"/>
      <c r="K15" s="98"/>
      <c r="L15" s="98"/>
      <c r="M15" s="98"/>
      <c r="N15" s="98"/>
      <c r="O15" s="98"/>
      <c r="P15" s="98"/>
      <c r="Q15" s="98"/>
      <c r="R15" s="98"/>
      <c r="S15" s="98"/>
      <c r="T15" s="98"/>
      <c r="U15" s="98"/>
      <c r="V15" s="98"/>
      <c r="W15" s="98"/>
      <c r="X15" s="98"/>
      <c r="Y15" s="98"/>
    </row>
    <row r="16" spans="1:25" ht="18" customHeight="1" thickBot="1" x14ac:dyDescent="0.25">
      <c r="A16" s="140" t="s">
        <v>1230</v>
      </c>
      <c r="B16" s="140"/>
      <c r="C16" s="100">
        <v>12167.652</v>
      </c>
      <c r="D16" s="100">
        <v>17600.539000000001</v>
      </c>
      <c r="E16" s="100">
        <v>17600.539000000001</v>
      </c>
      <c r="F16" s="100">
        <v>17600.539000000001</v>
      </c>
      <c r="G16" s="100">
        <v>17600.539000000001</v>
      </c>
      <c r="H16" s="100">
        <v>16174.198</v>
      </c>
      <c r="I16" s="100">
        <v>18861.673999999999</v>
      </c>
      <c r="J16" s="100">
        <v>18771.976999999999</v>
      </c>
      <c r="K16" s="100">
        <v>18644.218000000001</v>
      </c>
      <c r="L16" s="100">
        <v>18169.293000000001</v>
      </c>
      <c r="M16" s="100">
        <v>17918.989000000001</v>
      </c>
      <c r="N16" s="100">
        <v>19711.723999999998</v>
      </c>
      <c r="O16" s="100">
        <v>18169.293000000001</v>
      </c>
      <c r="P16" s="100">
        <v>19551.448</v>
      </c>
      <c r="Q16" s="100"/>
      <c r="R16" s="100"/>
      <c r="S16" s="100"/>
      <c r="T16" s="100"/>
      <c r="U16" s="100"/>
      <c r="V16" s="100"/>
      <c r="W16" s="100"/>
      <c r="X16" s="100"/>
      <c r="Y16" s="100"/>
    </row>
    <row r="17" spans="1:25" ht="18" customHeight="1" thickBot="1" x14ac:dyDescent="0.25">
      <c r="A17" s="141" t="s">
        <v>1231</v>
      </c>
      <c r="B17" s="140"/>
      <c r="C17" s="142">
        <v>864.24</v>
      </c>
      <c r="D17" s="142">
        <v>928.08</v>
      </c>
      <c r="E17" s="142">
        <v>928.08</v>
      </c>
      <c r="F17" s="142">
        <v>928.08</v>
      </c>
      <c r="G17" s="142">
        <v>928.08</v>
      </c>
      <c r="H17" s="142">
        <v>926.78099999999995</v>
      </c>
      <c r="I17" s="142">
        <v>954.37</v>
      </c>
      <c r="J17" s="142">
        <v>947.55700000000002</v>
      </c>
      <c r="K17" s="142">
        <v>536.61500000000001</v>
      </c>
      <c r="L17" s="142">
        <v>492.13799999999998</v>
      </c>
      <c r="M17" s="142">
        <v>575.94299999999998</v>
      </c>
      <c r="N17" s="142">
        <v>509.48</v>
      </c>
      <c r="O17" s="142">
        <v>492.13799999999998</v>
      </c>
      <c r="P17" s="142">
        <v>454.375</v>
      </c>
      <c r="Q17" s="142"/>
      <c r="R17" s="142"/>
      <c r="S17" s="142"/>
      <c r="T17" s="142"/>
      <c r="U17" s="142"/>
      <c r="V17" s="142"/>
      <c r="W17" s="142"/>
      <c r="X17" s="142"/>
      <c r="Y17" s="142"/>
    </row>
    <row r="18" spans="1:25" ht="18" customHeight="1" thickBot="1" x14ac:dyDescent="0.25">
      <c r="A18" s="140" t="s">
        <v>814</v>
      </c>
      <c r="B18" s="140"/>
      <c r="C18" s="100">
        <v>11303.412</v>
      </c>
      <c r="D18" s="100">
        <v>16672.458999999999</v>
      </c>
      <c r="E18" s="100">
        <v>16672.458999999999</v>
      </c>
      <c r="F18" s="100">
        <v>16672.458999999999</v>
      </c>
      <c r="G18" s="100">
        <v>16672.458999999999</v>
      </c>
      <c r="H18" s="100">
        <v>15247.416999999999</v>
      </c>
      <c r="I18" s="100">
        <v>17907.304</v>
      </c>
      <c r="J18" s="100">
        <v>17824.419999999998</v>
      </c>
      <c r="K18" s="100">
        <v>18107.602999999999</v>
      </c>
      <c r="L18" s="100">
        <v>17677.154999999999</v>
      </c>
      <c r="M18" s="100">
        <v>17343.045999999998</v>
      </c>
      <c r="N18" s="100">
        <v>19202.243999999999</v>
      </c>
      <c r="O18" s="100">
        <v>17677.154999999999</v>
      </c>
      <c r="P18" s="100">
        <v>19097.073</v>
      </c>
      <c r="Q18" s="100"/>
      <c r="R18" s="100"/>
      <c r="S18" s="100"/>
      <c r="T18" s="100"/>
      <c r="U18" s="100"/>
      <c r="V18" s="100"/>
      <c r="W18" s="100"/>
      <c r="X18" s="100"/>
      <c r="Y18" s="100"/>
    </row>
    <row r="19" spans="1:25" ht="18" customHeight="1" thickBot="1" x14ac:dyDescent="0.25">
      <c r="A19" s="138" t="s">
        <v>1232</v>
      </c>
      <c r="B19" s="138"/>
      <c r="C19" s="98">
        <v>107.03100000000001</v>
      </c>
      <c r="D19" s="98">
        <v>364.76799999999997</v>
      </c>
      <c r="E19" s="98">
        <v>364.76799999999997</v>
      </c>
      <c r="F19" s="98">
        <v>364.76799999999997</v>
      </c>
      <c r="G19" s="98">
        <v>364.76799999999997</v>
      </c>
      <c r="H19" s="98">
        <v>411.56299999999999</v>
      </c>
      <c r="I19" s="98">
        <v>451.22199999999998</v>
      </c>
      <c r="J19" s="98">
        <v>332.42099999999999</v>
      </c>
      <c r="K19" s="98">
        <v>421.238</v>
      </c>
      <c r="L19" s="98">
        <v>360.58199999999999</v>
      </c>
      <c r="M19" s="98">
        <v>454.42500000000001</v>
      </c>
      <c r="N19" s="98">
        <v>273.57</v>
      </c>
      <c r="O19" s="98">
        <v>360.58199999999999</v>
      </c>
      <c r="P19" s="98">
        <v>400.93400000000003</v>
      </c>
      <c r="Q19" s="98"/>
      <c r="R19" s="98"/>
      <c r="S19" s="98"/>
      <c r="T19" s="98"/>
      <c r="U19" s="98"/>
      <c r="V19" s="98"/>
      <c r="W19" s="98"/>
      <c r="X19" s="98"/>
      <c r="Y19" s="98"/>
    </row>
    <row r="20" spans="1:25" ht="18" hidden="1" customHeight="1" thickBot="1" x14ac:dyDescent="0.25">
      <c r="A20" s="138" t="s">
        <v>1233</v>
      </c>
      <c r="B20" s="138"/>
      <c r="C20" s="98"/>
      <c r="D20" s="98"/>
      <c r="E20" s="98"/>
      <c r="F20" s="98"/>
      <c r="G20" s="98"/>
      <c r="H20" s="98"/>
      <c r="I20" s="98"/>
      <c r="J20" s="98"/>
      <c r="K20" s="98"/>
      <c r="L20" s="98"/>
      <c r="M20" s="98"/>
      <c r="N20" s="98"/>
      <c r="O20" s="98"/>
      <c r="P20" s="98"/>
      <c r="Q20" s="98"/>
      <c r="R20" s="98"/>
      <c r="S20" s="98"/>
      <c r="T20" s="98"/>
      <c r="U20" s="98"/>
      <c r="V20" s="98"/>
      <c r="W20" s="98"/>
      <c r="X20" s="98"/>
      <c r="Y20" s="98"/>
    </row>
    <row r="21" spans="1:25" ht="18" hidden="1" customHeight="1" thickBot="1" x14ac:dyDescent="0.25">
      <c r="A21" s="138" t="s">
        <v>1234</v>
      </c>
      <c r="B21" s="138"/>
      <c r="C21" s="98"/>
      <c r="D21" s="98"/>
      <c r="E21" s="98"/>
      <c r="F21" s="98"/>
      <c r="G21" s="98"/>
      <c r="H21" s="98"/>
      <c r="I21" s="98"/>
      <c r="J21" s="98"/>
      <c r="K21" s="98"/>
      <c r="L21" s="98"/>
      <c r="M21" s="98"/>
      <c r="N21" s="98"/>
      <c r="O21" s="98"/>
      <c r="P21" s="98"/>
      <c r="Q21" s="98"/>
      <c r="R21" s="98"/>
      <c r="S21" s="98"/>
      <c r="T21" s="98"/>
      <c r="U21" s="98"/>
      <c r="V21" s="98"/>
      <c r="W21" s="98"/>
      <c r="X21" s="98"/>
      <c r="Y21" s="98"/>
    </row>
    <row r="22" spans="1:25" ht="18" hidden="1" customHeight="1" thickBot="1" x14ac:dyDescent="0.25">
      <c r="A22" s="138" t="s">
        <v>1235</v>
      </c>
      <c r="B22" s="138"/>
      <c r="C22" s="98"/>
      <c r="D22" s="98"/>
      <c r="E22" s="98"/>
      <c r="F22" s="98"/>
      <c r="G22" s="98"/>
      <c r="H22" s="98"/>
      <c r="I22" s="98"/>
      <c r="J22" s="98"/>
      <c r="K22" s="98"/>
      <c r="L22" s="98"/>
      <c r="M22" s="98"/>
      <c r="N22" s="98"/>
      <c r="O22" s="98"/>
      <c r="P22" s="98"/>
      <c r="Q22" s="98"/>
      <c r="R22" s="98"/>
      <c r="S22" s="98"/>
      <c r="T22" s="98"/>
      <c r="U22" s="98"/>
      <c r="V22" s="98"/>
      <c r="W22" s="98"/>
      <c r="X22" s="98"/>
      <c r="Y22" s="98"/>
    </row>
    <row r="23" spans="1:25" ht="18" hidden="1" customHeight="1" thickBot="1" x14ac:dyDescent="0.25">
      <c r="A23" s="138" t="s">
        <v>1236</v>
      </c>
      <c r="B23" s="138"/>
      <c r="C23" s="98"/>
      <c r="D23" s="98"/>
      <c r="E23" s="98"/>
      <c r="F23" s="98"/>
      <c r="G23" s="98"/>
      <c r="H23" s="98"/>
      <c r="I23" s="98"/>
      <c r="J23" s="98"/>
      <c r="K23" s="98"/>
      <c r="L23" s="98"/>
      <c r="M23" s="98"/>
      <c r="N23" s="98"/>
      <c r="O23" s="98"/>
      <c r="P23" s="98"/>
      <c r="Q23" s="98"/>
      <c r="R23" s="98"/>
      <c r="S23" s="98"/>
      <c r="T23" s="98"/>
      <c r="U23" s="98"/>
      <c r="V23" s="98"/>
      <c r="W23" s="98"/>
      <c r="X23" s="98"/>
      <c r="Y23" s="98"/>
    </row>
    <row r="24" spans="1:25" ht="18" hidden="1" customHeight="1" thickBot="1" x14ac:dyDescent="0.25">
      <c r="A24" s="138" t="s">
        <v>1237</v>
      </c>
      <c r="B24" s="138"/>
      <c r="C24" s="98"/>
      <c r="D24" s="98"/>
      <c r="E24" s="98"/>
      <c r="F24" s="98"/>
      <c r="G24" s="98"/>
      <c r="H24" s="98"/>
      <c r="I24" s="98"/>
      <c r="J24" s="98"/>
      <c r="K24" s="98"/>
      <c r="L24" s="98"/>
      <c r="M24" s="98"/>
      <c r="N24" s="98"/>
      <c r="O24" s="98"/>
      <c r="P24" s="98"/>
      <c r="Q24" s="98"/>
      <c r="R24" s="98"/>
      <c r="S24" s="98"/>
      <c r="T24" s="98"/>
      <c r="U24" s="98"/>
      <c r="V24" s="98"/>
      <c r="W24" s="98"/>
      <c r="X24" s="98"/>
      <c r="Y24" s="98"/>
    </row>
    <row r="25" spans="1:25" ht="18" hidden="1" customHeight="1" thickBot="1" x14ac:dyDescent="0.25">
      <c r="A25" s="138" t="s">
        <v>1238</v>
      </c>
      <c r="B25" s="138"/>
      <c r="C25" s="98"/>
      <c r="D25" s="98"/>
      <c r="E25" s="98"/>
      <c r="F25" s="98"/>
      <c r="G25" s="98"/>
      <c r="H25" s="98"/>
      <c r="I25" s="98"/>
      <c r="J25" s="98"/>
      <c r="K25" s="98"/>
      <c r="L25" s="98"/>
      <c r="M25" s="98"/>
      <c r="N25" s="98"/>
      <c r="O25" s="98"/>
      <c r="P25" s="98"/>
      <c r="Q25" s="98"/>
      <c r="R25" s="98"/>
      <c r="S25" s="98"/>
      <c r="T25" s="98"/>
      <c r="U25" s="98"/>
      <c r="V25" s="98"/>
      <c r="W25" s="98"/>
      <c r="X25" s="98"/>
      <c r="Y25" s="98"/>
    </row>
    <row r="26" spans="1:25" ht="18" hidden="1" customHeight="1" thickBot="1" x14ac:dyDescent="0.25">
      <c r="A26" s="138" t="s">
        <v>1239</v>
      </c>
      <c r="B26" s="138"/>
      <c r="C26" s="98"/>
      <c r="D26" s="98"/>
      <c r="E26" s="98"/>
      <c r="F26" s="98"/>
      <c r="G26" s="98"/>
      <c r="H26" s="98"/>
      <c r="I26" s="98"/>
      <c r="J26" s="98"/>
      <c r="K26" s="98"/>
      <c r="L26" s="98"/>
      <c r="M26" s="98"/>
      <c r="N26" s="98"/>
      <c r="O26" s="98"/>
      <c r="P26" s="98"/>
      <c r="Q26" s="98"/>
      <c r="R26" s="98"/>
      <c r="S26" s="98"/>
      <c r="T26" s="98"/>
      <c r="U26" s="98"/>
      <c r="V26" s="98"/>
      <c r="W26" s="98"/>
      <c r="X26" s="98"/>
      <c r="Y26" s="98"/>
    </row>
    <row r="27" spans="1:25" ht="18" hidden="1" customHeight="1" thickBot="1" x14ac:dyDescent="0.25">
      <c r="A27" s="138" t="s">
        <v>1240</v>
      </c>
      <c r="B27" s="138"/>
      <c r="C27" s="98"/>
      <c r="D27" s="98"/>
      <c r="E27" s="98"/>
      <c r="F27" s="98"/>
      <c r="G27" s="98"/>
      <c r="H27" s="98"/>
      <c r="I27" s="98"/>
      <c r="J27" s="98"/>
      <c r="K27" s="98"/>
      <c r="L27" s="98"/>
      <c r="M27" s="98"/>
      <c r="N27" s="98"/>
      <c r="O27" s="98"/>
      <c r="P27" s="98"/>
      <c r="Q27" s="98"/>
      <c r="R27" s="98"/>
      <c r="S27" s="98"/>
      <c r="T27" s="98"/>
      <c r="U27" s="98"/>
      <c r="V27" s="98"/>
      <c r="W27" s="98"/>
      <c r="X27" s="98"/>
      <c r="Y27" s="98"/>
    </row>
    <row r="28" spans="1:25" ht="18" hidden="1" customHeight="1" thickBot="1" x14ac:dyDescent="0.25">
      <c r="A28" s="138" t="s">
        <v>1241</v>
      </c>
      <c r="B28" s="138"/>
      <c r="C28" s="98"/>
      <c r="D28" s="98"/>
      <c r="E28" s="98"/>
      <c r="F28" s="98"/>
      <c r="G28" s="98"/>
      <c r="H28" s="98"/>
      <c r="I28" s="98"/>
      <c r="J28" s="98"/>
      <c r="K28" s="98"/>
      <c r="L28" s="98"/>
      <c r="M28" s="98"/>
      <c r="N28" s="98"/>
      <c r="O28" s="98"/>
      <c r="P28" s="98"/>
      <c r="Q28" s="98"/>
      <c r="R28" s="98"/>
      <c r="S28" s="98"/>
      <c r="T28" s="98"/>
      <c r="U28" s="98"/>
      <c r="V28" s="98"/>
      <c r="W28" s="98"/>
      <c r="X28" s="98"/>
      <c r="Y28" s="98"/>
    </row>
    <row r="29" spans="1:25" ht="18" customHeight="1" thickBot="1" x14ac:dyDescent="0.25">
      <c r="A29" s="138" t="s">
        <v>1242</v>
      </c>
      <c r="B29" s="138"/>
      <c r="C29" s="98">
        <v>365.85500000000002</v>
      </c>
      <c r="D29" s="98">
        <v>1.2470000000000001</v>
      </c>
      <c r="E29" s="98">
        <v>1.2470000000000001</v>
      </c>
      <c r="F29" s="98">
        <v>1.2470000000000001</v>
      </c>
      <c r="G29" s="98">
        <v>1.2470000000000001</v>
      </c>
      <c r="H29" s="98">
        <v>855.577</v>
      </c>
      <c r="I29" s="98">
        <v>880.62699999999995</v>
      </c>
      <c r="J29" s="98">
        <v>324.97899999999998</v>
      </c>
      <c r="K29" s="98">
        <v>779.79</v>
      </c>
      <c r="L29" s="98">
        <v>481.89600000000002</v>
      </c>
      <c r="M29" s="98">
        <v>553.34299999999996</v>
      </c>
      <c r="N29" s="98">
        <v>561.81899999999996</v>
      </c>
      <c r="O29" s="98">
        <v>481.89600000000002</v>
      </c>
      <c r="P29" s="98">
        <v>748.67899999999997</v>
      </c>
      <c r="Q29" s="98"/>
      <c r="R29" s="98"/>
      <c r="S29" s="98"/>
      <c r="T29" s="98"/>
      <c r="U29" s="98"/>
      <c r="V29" s="98"/>
      <c r="W29" s="98"/>
      <c r="X29" s="98"/>
      <c r="Y29" s="98"/>
    </row>
    <row r="30" spans="1:25" ht="18" hidden="1" customHeight="1" thickBot="1" x14ac:dyDescent="0.25">
      <c r="A30" s="138" t="s">
        <v>1243</v>
      </c>
      <c r="B30" s="138"/>
      <c r="C30" s="98"/>
      <c r="D30" s="98"/>
      <c r="E30" s="98"/>
      <c r="F30" s="98"/>
      <c r="G30" s="98"/>
      <c r="H30" s="98"/>
      <c r="I30" s="98"/>
      <c r="J30" s="98"/>
      <c r="K30" s="98"/>
      <c r="L30" s="98"/>
      <c r="M30" s="98"/>
      <c r="N30" s="98"/>
      <c r="O30" s="98"/>
      <c r="P30" s="98"/>
      <c r="Q30" s="98"/>
      <c r="R30" s="98"/>
      <c r="S30" s="98"/>
      <c r="T30" s="98"/>
      <c r="U30" s="98"/>
      <c r="V30" s="98"/>
      <c r="W30" s="98"/>
      <c r="X30" s="98"/>
      <c r="Y30" s="98"/>
    </row>
    <row r="31" spans="1:25" ht="18" customHeight="1" thickBot="1" x14ac:dyDescent="0.25">
      <c r="A31" s="140" t="s">
        <v>1244</v>
      </c>
      <c r="B31" s="140"/>
      <c r="C31" s="100">
        <v>472.88600000000002</v>
      </c>
      <c r="D31" s="100">
        <v>366.01499999999999</v>
      </c>
      <c r="E31" s="100">
        <v>366.01499999999999</v>
      </c>
      <c r="F31" s="100">
        <v>366.01499999999999</v>
      </c>
      <c r="G31" s="100">
        <v>366.01499999999999</v>
      </c>
      <c r="H31" s="100">
        <v>1267.1400000000001</v>
      </c>
      <c r="I31" s="100">
        <v>1331.8489999999999</v>
      </c>
      <c r="J31" s="100">
        <v>657.4</v>
      </c>
      <c r="K31" s="100">
        <v>1201.028</v>
      </c>
      <c r="L31" s="100">
        <v>842.47799999999995</v>
      </c>
      <c r="M31" s="100">
        <v>1007.768</v>
      </c>
      <c r="N31" s="100">
        <v>835.38900000000001</v>
      </c>
      <c r="O31" s="100">
        <v>842.47799999999995</v>
      </c>
      <c r="P31" s="100">
        <v>1149.6130000000001</v>
      </c>
      <c r="Q31" s="100"/>
      <c r="R31" s="100"/>
      <c r="S31" s="100"/>
      <c r="T31" s="100"/>
      <c r="U31" s="100"/>
      <c r="V31" s="100"/>
      <c r="W31" s="100"/>
      <c r="X31" s="100"/>
      <c r="Y31" s="100"/>
    </row>
    <row r="32" spans="1:25" ht="18" customHeight="1" thickBot="1" x14ac:dyDescent="0.25">
      <c r="A32" s="141" t="s">
        <v>1245</v>
      </c>
      <c r="B32" s="140"/>
      <c r="C32" s="142">
        <v>1.355</v>
      </c>
      <c r="D32" s="142">
        <v>5.0540000000000003</v>
      </c>
      <c r="E32" s="142">
        <v>5.0540000000000003</v>
      </c>
      <c r="F32" s="142">
        <v>5.0540000000000003</v>
      </c>
      <c r="G32" s="142">
        <v>5.0540000000000003</v>
      </c>
      <c r="H32" s="142">
        <v>11.891</v>
      </c>
      <c r="I32" s="142">
        <v>5.0540000000000003</v>
      </c>
      <c r="J32" s="142">
        <v>3.1080000000000001</v>
      </c>
      <c r="K32" s="142">
        <v>3.097</v>
      </c>
      <c r="L32" s="142">
        <v>5.3879999999999999</v>
      </c>
      <c r="M32" s="142">
        <v>3.835</v>
      </c>
      <c r="N32" s="142">
        <v>4.7069999999999999</v>
      </c>
      <c r="O32" s="142">
        <v>5.3879999999999999</v>
      </c>
      <c r="P32" s="142">
        <v>7.4050000000000002</v>
      </c>
      <c r="Q32" s="142"/>
      <c r="R32" s="142"/>
      <c r="S32" s="142"/>
      <c r="T32" s="142"/>
      <c r="U32" s="142"/>
      <c r="V32" s="142"/>
      <c r="W32" s="142"/>
      <c r="X32" s="142"/>
      <c r="Y32" s="142"/>
    </row>
    <row r="33" spans="1:25" ht="18" customHeight="1" thickBot="1" x14ac:dyDescent="0.25">
      <c r="A33" s="140" t="s">
        <v>791</v>
      </c>
      <c r="B33" s="140"/>
      <c r="C33" s="100">
        <v>471.53100000000001</v>
      </c>
      <c r="D33" s="100">
        <v>360.96100000000001</v>
      </c>
      <c r="E33" s="100">
        <v>360.96100000000001</v>
      </c>
      <c r="F33" s="100">
        <v>360.96100000000001</v>
      </c>
      <c r="G33" s="100">
        <v>360.96100000000001</v>
      </c>
      <c r="H33" s="100">
        <v>1255.249</v>
      </c>
      <c r="I33" s="100">
        <v>1326.7950000000001</v>
      </c>
      <c r="J33" s="100">
        <v>654.29200000000003</v>
      </c>
      <c r="K33" s="100">
        <v>1197.931</v>
      </c>
      <c r="L33" s="100">
        <v>837.09</v>
      </c>
      <c r="M33" s="100">
        <v>1003.933</v>
      </c>
      <c r="N33" s="100">
        <v>830.68200000000002</v>
      </c>
      <c r="O33" s="100">
        <v>837.09</v>
      </c>
      <c r="P33" s="100">
        <v>1142.2080000000001</v>
      </c>
      <c r="Q33" s="100"/>
      <c r="R33" s="100"/>
      <c r="S33" s="100"/>
      <c r="T33" s="100"/>
      <c r="U33" s="100"/>
      <c r="V33" s="100"/>
      <c r="W33" s="100"/>
      <c r="X33" s="100"/>
      <c r="Y33" s="100"/>
    </row>
  </sheetData>
  <mergeCells count="1">
    <mergeCell ref="A1:C1"/>
  </mergeCells>
  <dataValidations count="1">
    <dataValidation type="decimal" allowBlank="1" showInputMessage="1" showErrorMessage="1" errorTitle="Invalid Data Type" error="Please input data in Numeric Data Type" sqref="C4:Y33" xr:uid="{00000000-0002-0000-1400-000000000000}">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38"/>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46"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1246</v>
      </c>
      <c r="B1" s="193"/>
      <c r="C1" s="193"/>
    </row>
    <row r="2" spans="1:28" x14ac:dyDescent="0.2">
      <c r="A2" s="134">
        <v>1</v>
      </c>
    </row>
    <row r="3" spans="1:28" ht="16" customHeight="1" x14ac:dyDescent="0.2">
      <c r="A3" s="135" t="s">
        <v>22</v>
      </c>
      <c r="B3" s="136"/>
      <c r="C3" s="137" t="s">
        <v>30</v>
      </c>
      <c r="D3" s="137" t="s">
        <v>34</v>
      </c>
      <c r="E3" s="137" t="s">
        <v>35</v>
      </c>
      <c r="F3" s="137" t="s">
        <v>36</v>
      </c>
      <c r="G3" s="137" t="s">
        <v>37</v>
      </c>
      <c r="H3" s="137" t="s">
        <v>38</v>
      </c>
      <c r="I3" s="137" t="s">
        <v>39</v>
      </c>
      <c r="J3" s="137" t="s">
        <v>40</v>
      </c>
      <c r="K3" s="137" t="s">
        <v>41</v>
      </c>
      <c r="L3" s="137" t="s">
        <v>42</v>
      </c>
      <c r="M3" s="137" t="s">
        <v>104</v>
      </c>
      <c r="N3" s="137" t="s">
        <v>43</v>
      </c>
      <c r="O3" s="137" t="s">
        <v>44</v>
      </c>
      <c r="P3" s="137" t="s">
        <v>45</v>
      </c>
      <c r="Q3" s="137" t="s">
        <v>46</v>
      </c>
      <c r="R3" s="137"/>
      <c r="S3" s="137"/>
      <c r="T3" s="137"/>
      <c r="U3" s="137"/>
      <c r="V3" s="137"/>
      <c r="W3" s="137"/>
      <c r="X3" s="137"/>
      <c r="Y3" s="137"/>
      <c r="Z3" s="137"/>
      <c r="AA3" s="137"/>
      <c r="AB3" s="137"/>
    </row>
    <row r="4" spans="1:28" ht="18" customHeight="1" thickBot="1" x14ac:dyDescent="0.25">
      <c r="A4" s="140" t="s">
        <v>1247</v>
      </c>
      <c r="B4" s="138"/>
      <c r="C4" s="100"/>
      <c r="D4" s="100">
        <v>8739.9349999999995</v>
      </c>
      <c r="E4" s="100">
        <v>12396.226000000001</v>
      </c>
      <c r="F4" s="100">
        <v>12396.226000000001</v>
      </c>
      <c r="G4" s="100">
        <v>12396.226000000001</v>
      </c>
      <c r="H4" s="100">
        <v>12396.226000000001</v>
      </c>
      <c r="I4" s="100">
        <v>11960.085999999999</v>
      </c>
      <c r="J4" s="100">
        <v>13461.424000000001</v>
      </c>
      <c r="K4" s="100">
        <v>15040.566999999999</v>
      </c>
      <c r="L4" s="100">
        <v>14771.62</v>
      </c>
      <c r="M4" s="100">
        <v>13003.302</v>
      </c>
      <c r="N4" s="100">
        <v>13242.254999999999</v>
      </c>
      <c r="O4" s="100">
        <v>14312.241</v>
      </c>
      <c r="P4" s="100">
        <v>13003.302</v>
      </c>
      <c r="Q4" s="100">
        <v>13237.994000000001</v>
      </c>
      <c r="R4" s="100"/>
      <c r="S4" s="100"/>
      <c r="T4" s="100"/>
      <c r="U4" s="100"/>
      <c r="V4" s="100"/>
      <c r="W4" s="100"/>
      <c r="X4" s="100"/>
      <c r="Y4" s="100"/>
      <c r="Z4" s="100"/>
      <c r="AA4" s="100"/>
      <c r="AB4" s="100"/>
    </row>
    <row r="5" spans="1:28" ht="18" hidden="1" customHeight="1" thickBot="1" x14ac:dyDescent="0.25">
      <c r="A5" s="143" t="s">
        <v>1248</v>
      </c>
      <c r="B5" s="138"/>
      <c r="C5" s="98"/>
      <c r="D5" s="98"/>
      <c r="E5" s="98"/>
      <c r="F5" s="98"/>
      <c r="G5" s="98"/>
      <c r="H5" s="98"/>
      <c r="I5" s="98"/>
      <c r="J5" s="98"/>
      <c r="K5" s="98"/>
      <c r="L5" s="98"/>
      <c r="M5" s="98"/>
      <c r="N5" s="98"/>
      <c r="O5" s="98"/>
      <c r="P5" s="98"/>
      <c r="Q5" s="98"/>
      <c r="R5" s="98"/>
      <c r="S5" s="98"/>
      <c r="T5" s="98"/>
      <c r="U5" s="98"/>
      <c r="V5" s="98"/>
      <c r="W5" s="98"/>
      <c r="X5" s="98"/>
      <c r="Y5" s="98"/>
      <c r="Z5" s="98"/>
      <c r="AA5" s="98"/>
      <c r="AB5" s="98"/>
    </row>
    <row r="6" spans="1:28" ht="18" hidden="1" customHeight="1" thickBot="1" x14ac:dyDescent="0.25">
      <c r="A6" s="143" t="s">
        <v>1249</v>
      </c>
      <c r="B6" s="138"/>
      <c r="C6" s="98"/>
      <c r="D6" s="98"/>
      <c r="E6" s="98"/>
      <c r="F6" s="98"/>
      <c r="G6" s="98"/>
      <c r="H6" s="98"/>
      <c r="I6" s="98"/>
      <c r="J6" s="98"/>
      <c r="K6" s="98"/>
      <c r="L6" s="98"/>
      <c r="M6" s="98"/>
      <c r="N6" s="98"/>
      <c r="O6" s="98"/>
      <c r="P6" s="98"/>
      <c r="Q6" s="98"/>
      <c r="R6" s="98"/>
      <c r="S6" s="98"/>
      <c r="T6" s="98"/>
      <c r="U6" s="98"/>
      <c r="V6" s="98"/>
      <c r="W6" s="98"/>
      <c r="X6" s="98"/>
      <c r="Y6" s="98"/>
      <c r="Z6" s="98"/>
      <c r="AA6" s="98"/>
      <c r="AB6" s="98"/>
    </row>
    <row r="7" spans="1:28" ht="18" customHeight="1" thickBot="1" x14ac:dyDescent="0.25">
      <c r="A7" s="143" t="s">
        <v>1250</v>
      </c>
      <c r="B7" s="138"/>
      <c r="C7" s="98"/>
      <c r="D7" s="98">
        <v>2636.6889999999999</v>
      </c>
      <c r="E7" s="98">
        <v>4152.0510000000004</v>
      </c>
      <c r="F7" s="98">
        <v>4152.0510000000004</v>
      </c>
      <c r="G7" s="98">
        <v>4152.0510000000004</v>
      </c>
      <c r="H7" s="98">
        <v>4152.0510000000004</v>
      </c>
      <c r="I7" s="98">
        <v>4198.7190000000001</v>
      </c>
      <c r="J7" s="98">
        <v>5282.4059999999999</v>
      </c>
      <c r="K7" s="98">
        <v>2850.6950000000002</v>
      </c>
      <c r="L7" s="98">
        <v>4283.3770000000004</v>
      </c>
      <c r="M7" s="98">
        <v>5531.3429999999998</v>
      </c>
      <c r="N7" s="98">
        <v>4968.5010000000002</v>
      </c>
      <c r="O7" s="98">
        <v>5557.1809999999996</v>
      </c>
      <c r="P7" s="98">
        <v>5531.3429999999998</v>
      </c>
      <c r="Q7" s="98">
        <v>6960.8090000000002</v>
      </c>
      <c r="R7" s="98"/>
      <c r="S7" s="98"/>
      <c r="T7" s="98"/>
      <c r="U7" s="98"/>
      <c r="V7" s="98"/>
      <c r="W7" s="98"/>
      <c r="X7" s="98"/>
      <c r="Y7" s="98"/>
      <c r="Z7" s="98"/>
      <c r="AA7" s="98"/>
      <c r="AB7" s="98"/>
    </row>
    <row r="8" spans="1:28" ht="18" hidden="1" customHeight="1" thickBot="1" x14ac:dyDescent="0.25">
      <c r="A8" s="143" t="s">
        <v>1251</v>
      </c>
      <c r="B8" s="138"/>
      <c r="C8" s="98"/>
      <c r="D8" s="98"/>
      <c r="E8" s="98"/>
      <c r="F8" s="98"/>
      <c r="G8" s="98"/>
      <c r="H8" s="98"/>
      <c r="I8" s="98"/>
      <c r="J8" s="98"/>
      <c r="K8" s="98"/>
      <c r="L8" s="98"/>
      <c r="M8" s="98"/>
      <c r="N8" s="98"/>
      <c r="O8" s="98"/>
      <c r="P8" s="98"/>
      <c r="Q8" s="98"/>
      <c r="R8" s="98"/>
      <c r="S8" s="98"/>
      <c r="T8" s="98"/>
      <c r="U8" s="98"/>
      <c r="V8" s="98"/>
      <c r="W8" s="98"/>
      <c r="X8" s="98"/>
      <c r="Y8" s="98"/>
      <c r="Z8" s="98"/>
      <c r="AA8" s="98"/>
      <c r="AB8" s="98"/>
    </row>
    <row r="9" spans="1:28" ht="18" hidden="1" customHeight="1" thickBot="1" x14ac:dyDescent="0.25">
      <c r="A9" s="143" t="s">
        <v>1252</v>
      </c>
      <c r="B9" s="138"/>
      <c r="C9" s="98"/>
      <c r="D9" s="98"/>
      <c r="E9" s="98"/>
      <c r="F9" s="98"/>
      <c r="G9" s="98"/>
      <c r="H9" s="98"/>
      <c r="I9" s="98"/>
      <c r="J9" s="98"/>
      <c r="K9" s="98"/>
      <c r="L9" s="98"/>
      <c r="M9" s="98"/>
      <c r="N9" s="98"/>
      <c r="O9" s="98"/>
      <c r="P9" s="98"/>
      <c r="Q9" s="98"/>
      <c r="R9" s="98"/>
      <c r="S9" s="98"/>
      <c r="T9" s="98"/>
      <c r="U9" s="98"/>
      <c r="V9" s="98"/>
      <c r="W9" s="98"/>
      <c r="X9" s="98"/>
      <c r="Y9" s="98"/>
      <c r="Z9" s="98"/>
      <c r="AA9" s="98"/>
      <c r="AB9" s="98"/>
    </row>
    <row r="10" spans="1:28" ht="18" hidden="1" customHeight="1" thickBot="1" x14ac:dyDescent="0.25">
      <c r="A10" s="143" t="s">
        <v>1253</v>
      </c>
      <c r="B10" s="138"/>
      <c r="C10" s="98"/>
      <c r="D10" s="98"/>
      <c r="E10" s="98"/>
      <c r="F10" s="98"/>
      <c r="G10" s="98"/>
      <c r="H10" s="98"/>
      <c r="I10" s="98"/>
      <c r="J10" s="98"/>
      <c r="K10" s="98"/>
      <c r="L10" s="98"/>
      <c r="M10" s="98"/>
      <c r="N10" s="98"/>
      <c r="O10" s="98"/>
      <c r="P10" s="98"/>
      <c r="Q10" s="98"/>
      <c r="R10" s="98"/>
      <c r="S10" s="98"/>
      <c r="T10" s="98"/>
      <c r="U10" s="98"/>
      <c r="V10" s="98"/>
      <c r="W10" s="98"/>
      <c r="X10" s="98"/>
      <c r="Y10" s="98"/>
      <c r="Z10" s="98"/>
      <c r="AA10" s="98"/>
      <c r="AB10" s="98"/>
    </row>
    <row r="11" spans="1:28" ht="18" hidden="1" customHeight="1" thickBot="1" x14ac:dyDescent="0.25">
      <c r="A11" s="143" t="s">
        <v>1254</v>
      </c>
      <c r="B11" s="13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row>
    <row r="12" spans="1:28" ht="18" hidden="1" customHeight="1" thickBot="1" x14ac:dyDescent="0.25">
      <c r="A12" s="143" t="s">
        <v>1255</v>
      </c>
      <c r="B12" s="13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row>
    <row r="13" spans="1:28" ht="18" hidden="1" customHeight="1" thickBot="1" x14ac:dyDescent="0.25">
      <c r="A13" s="143" t="s">
        <v>1256</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row>
    <row r="14" spans="1:28" ht="18" hidden="1" customHeight="1" thickBot="1" x14ac:dyDescent="0.25">
      <c r="A14" s="143" t="s">
        <v>1257</v>
      </c>
      <c r="B14" s="138"/>
      <c r="C14" s="98"/>
      <c r="D14" s="98"/>
      <c r="E14" s="98"/>
      <c r="F14" s="98"/>
      <c r="G14" s="98"/>
      <c r="H14" s="98"/>
      <c r="I14" s="98"/>
      <c r="J14" s="98"/>
      <c r="K14" s="98"/>
      <c r="L14" s="98"/>
      <c r="M14" s="98"/>
      <c r="N14" s="98"/>
      <c r="O14" s="98"/>
      <c r="P14" s="98"/>
      <c r="Q14" s="98"/>
      <c r="R14" s="98"/>
      <c r="S14" s="98"/>
      <c r="T14" s="98"/>
      <c r="U14" s="98"/>
      <c r="V14" s="98"/>
      <c r="W14" s="98"/>
      <c r="X14" s="98"/>
      <c r="Y14" s="98"/>
      <c r="Z14" s="98"/>
      <c r="AA14" s="98"/>
      <c r="AB14" s="98"/>
    </row>
    <row r="15" spans="1:28" ht="18" hidden="1" customHeight="1" thickBot="1" x14ac:dyDescent="0.25">
      <c r="A15" s="143" t="s">
        <v>1258</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row>
    <row r="16" spans="1:28" ht="18" hidden="1" customHeight="1" thickBot="1" x14ac:dyDescent="0.25">
      <c r="A16" s="143" t="s">
        <v>1259</v>
      </c>
      <c r="B16" s="138"/>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row>
    <row r="17" spans="1:28" ht="18" hidden="1" customHeight="1" thickBot="1" x14ac:dyDescent="0.25">
      <c r="A17" s="143" t="s">
        <v>1260</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row>
    <row r="18" spans="1:28" ht="18" hidden="1" customHeight="1" thickBot="1" x14ac:dyDescent="0.25">
      <c r="A18" s="143" t="s">
        <v>1261</v>
      </c>
      <c r="B18" s="138"/>
      <c r="C18" s="98"/>
      <c r="D18" s="98"/>
      <c r="E18" s="98"/>
      <c r="F18" s="98"/>
      <c r="G18" s="98"/>
      <c r="H18" s="98"/>
      <c r="I18" s="98"/>
      <c r="J18" s="98"/>
      <c r="K18" s="98"/>
      <c r="L18" s="98"/>
      <c r="M18" s="98"/>
      <c r="N18" s="98"/>
      <c r="O18" s="98"/>
      <c r="P18" s="98"/>
      <c r="Q18" s="98"/>
      <c r="R18" s="98"/>
      <c r="S18" s="98"/>
      <c r="T18" s="98"/>
      <c r="U18" s="98"/>
      <c r="V18" s="98"/>
      <c r="W18" s="98"/>
      <c r="X18" s="98"/>
      <c r="Y18" s="98"/>
      <c r="Z18" s="98"/>
      <c r="AA18" s="98"/>
      <c r="AB18" s="98"/>
    </row>
    <row r="19" spans="1:28" ht="18" hidden="1" customHeight="1" thickBot="1" x14ac:dyDescent="0.25">
      <c r="A19" s="143" t="s">
        <v>1262</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row>
    <row r="20" spans="1:28" ht="18" hidden="1" customHeight="1" thickBot="1" x14ac:dyDescent="0.25">
      <c r="A20" s="143" t="s">
        <v>1263</v>
      </c>
      <c r="B20" s="138"/>
      <c r="C20" s="98"/>
      <c r="D20" s="98"/>
      <c r="E20" s="98"/>
      <c r="F20" s="98"/>
      <c r="G20" s="98"/>
      <c r="H20" s="98"/>
      <c r="I20" s="98"/>
      <c r="J20" s="98"/>
      <c r="K20" s="98"/>
      <c r="L20" s="98"/>
      <c r="M20" s="98"/>
      <c r="N20" s="98"/>
      <c r="O20" s="98"/>
      <c r="P20" s="98"/>
      <c r="Q20" s="98"/>
      <c r="R20" s="98"/>
      <c r="S20" s="98"/>
      <c r="T20" s="98"/>
      <c r="U20" s="98"/>
      <c r="V20" s="98"/>
      <c r="W20" s="98"/>
      <c r="X20" s="98"/>
      <c r="Y20" s="98"/>
      <c r="Z20" s="98"/>
      <c r="AA20" s="98"/>
      <c r="AB20" s="98"/>
    </row>
    <row r="21" spans="1:28" ht="18" hidden="1" customHeight="1" thickBot="1" x14ac:dyDescent="0.25">
      <c r="A21" s="143" t="s">
        <v>1264</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row>
    <row r="22" spans="1:28" ht="18" hidden="1" customHeight="1" thickBot="1" x14ac:dyDescent="0.25">
      <c r="A22" s="143" t="s">
        <v>1265</v>
      </c>
      <c r="B22" s="138"/>
      <c r="C22" s="98"/>
      <c r="D22" s="98"/>
      <c r="E22" s="98"/>
      <c r="F22" s="98"/>
      <c r="G22" s="98"/>
      <c r="H22" s="98"/>
      <c r="I22" s="98"/>
      <c r="J22" s="98"/>
      <c r="K22" s="98"/>
      <c r="L22" s="98"/>
      <c r="M22" s="98"/>
      <c r="N22" s="98"/>
      <c r="O22" s="98"/>
      <c r="P22" s="98"/>
      <c r="Q22" s="98"/>
      <c r="R22" s="98"/>
      <c r="S22" s="98"/>
      <c r="T22" s="98"/>
      <c r="U22" s="98"/>
      <c r="V22" s="98"/>
      <c r="W22" s="98"/>
      <c r="X22" s="98"/>
      <c r="Y22" s="98"/>
      <c r="Z22" s="98"/>
      <c r="AA22" s="98"/>
      <c r="AB22" s="98"/>
    </row>
    <row r="23" spans="1:28" ht="18" hidden="1" customHeight="1" thickBot="1" x14ac:dyDescent="0.25">
      <c r="A23" s="143" t="s">
        <v>1266</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row>
    <row r="24" spans="1:28" ht="20" hidden="1" customHeight="1" thickBot="1" x14ac:dyDescent="0.25">
      <c r="A24" s="143" t="s">
        <v>1267</v>
      </c>
      <c r="B24" s="138"/>
      <c r="C24" s="98"/>
      <c r="D24" s="98"/>
      <c r="E24" s="98"/>
      <c r="F24" s="98"/>
      <c r="G24" s="98"/>
      <c r="H24" s="98"/>
      <c r="I24" s="98"/>
      <c r="J24" s="98"/>
      <c r="K24" s="98"/>
      <c r="L24" s="98"/>
      <c r="M24" s="98"/>
      <c r="N24" s="98"/>
      <c r="O24" s="98"/>
      <c r="P24" s="98"/>
      <c r="Q24" s="98"/>
      <c r="R24" s="98"/>
      <c r="S24" s="98"/>
      <c r="T24" s="98"/>
      <c r="U24" s="98"/>
      <c r="V24" s="98"/>
      <c r="W24" s="98"/>
      <c r="X24" s="98"/>
      <c r="Y24" s="98"/>
      <c r="Z24" s="98"/>
      <c r="AA24" s="98"/>
      <c r="AB24" s="98"/>
    </row>
    <row r="25" spans="1:28" ht="18" hidden="1" customHeight="1" thickBot="1" x14ac:dyDescent="0.25">
      <c r="A25" s="143" t="s">
        <v>1268</v>
      </c>
      <c r="B25" s="138"/>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row>
    <row r="26" spans="1:28" ht="18" hidden="1" customHeight="1" thickBot="1" x14ac:dyDescent="0.25">
      <c r="A26" s="143" t="s">
        <v>1269</v>
      </c>
      <c r="B26" s="140"/>
      <c r="C26" s="98"/>
      <c r="D26" s="98"/>
      <c r="E26" s="98"/>
      <c r="F26" s="98"/>
      <c r="G26" s="98"/>
      <c r="H26" s="98"/>
      <c r="I26" s="98"/>
      <c r="J26" s="98"/>
      <c r="K26" s="98"/>
      <c r="L26" s="98"/>
      <c r="M26" s="98"/>
      <c r="N26" s="98"/>
      <c r="O26" s="98"/>
      <c r="P26" s="98"/>
      <c r="Q26" s="98"/>
      <c r="R26" s="98"/>
      <c r="S26" s="98"/>
      <c r="T26" s="98"/>
      <c r="U26" s="98"/>
      <c r="V26" s="98"/>
      <c r="W26" s="98"/>
      <c r="X26" s="98"/>
      <c r="Y26" s="98"/>
      <c r="Z26" s="98"/>
      <c r="AA26" s="98"/>
      <c r="AB26" s="98"/>
    </row>
    <row r="27" spans="1:28" ht="18" customHeight="1" thickBot="1" x14ac:dyDescent="0.25">
      <c r="A27" s="143" t="s">
        <v>1270</v>
      </c>
      <c r="B27" s="138"/>
      <c r="C27" s="98"/>
      <c r="D27" s="98">
        <v>1263.914</v>
      </c>
      <c r="E27" s="98">
        <v>1418.277</v>
      </c>
      <c r="F27" s="98">
        <v>1418.277</v>
      </c>
      <c r="G27" s="98">
        <v>1418.277</v>
      </c>
      <c r="H27" s="98">
        <v>1418.277</v>
      </c>
      <c r="I27" s="98">
        <v>1282.5329999999999</v>
      </c>
      <c r="J27" s="98">
        <v>1449.693</v>
      </c>
      <c r="K27" s="98">
        <v>1538.115</v>
      </c>
      <c r="L27" s="98">
        <v>790.24900000000002</v>
      </c>
      <c r="M27" s="98">
        <v>477.12599999999998</v>
      </c>
      <c r="N27" s="98">
        <v>716.00099999999998</v>
      </c>
      <c r="O27" s="98">
        <v>677.69100000000003</v>
      </c>
      <c r="P27" s="98">
        <v>477.12599999999998</v>
      </c>
      <c r="Q27" s="98">
        <v>502.25799999999998</v>
      </c>
      <c r="R27" s="98"/>
      <c r="S27" s="98"/>
      <c r="T27" s="98"/>
      <c r="U27" s="98"/>
      <c r="V27" s="98"/>
      <c r="W27" s="98"/>
      <c r="X27" s="98"/>
      <c r="Y27" s="98"/>
      <c r="Z27" s="98"/>
      <c r="AA27" s="98"/>
      <c r="AB27" s="98"/>
    </row>
    <row r="28" spans="1:28" ht="18" hidden="1" customHeight="1" thickBot="1" x14ac:dyDescent="0.25">
      <c r="A28" s="143" t="s">
        <v>1271</v>
      </c>
      <c r="B28" s="13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row>
    <row r="29" spans="1:28" ht="18" hidden="1" customHeight="1" thickBot="1" x14ac:dyDescent="0.25">
      <c r="A29" s="143" t="s">
        <v>1272</v>
      </c>
      <c r="B29" s="138"/>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row>
    <row r="30" spans="1:28" ht="18" hidden="1" customHeight="1" thickBot="1" x14ac:dyDescent="0.25">
      <c r="A30" s="143" t="s">
        <v>1273</v>
      </c>
      <c r="B30" s="13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row>
    <row r="31" spans="1:28" ht="18" hidden="1" customHeight="1" thickBot="1" x14ac:dyDescent="0.25">
      <c r="A31" s="143" t="s">
        <v>1274</v>
      </c>
      <c r="B31" s="13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row>
    <row r="32" spans="1:28" ht="18" hidden="1" customHeight="1" thickBot="1" x14ac:dyDescent="0.25">
      <c r="A32" s="143" t="s">
        <v>1275</v>
      </c>
      <c r="B32" s="13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row>
    <row r="33" spans="1:28" ht="18" hidden="1" customHeight="1" thickBot="1" x14ac:dyDescent="0.25">
      <c r="A33" s="143" t="s">
        <v>1276</v>
      </c>
      <c r="B33" s="13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row>
    <row r="34" spans="1:28" ht="18" hidden="1" customHeight="1" thickBot="1" x14ac:dyDescent="0.25">
      <c r="A34" s="143" t="s">
        <v>1277</v>
      </c>
      <c r="B34" s="13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row>
    <row r="35" spans="1:28" ht="18" customHeight="1" thickBot="1" x14ac:dyDescent="0.25">
      <c r="A35" s="140" t="s">
        <v>1278</v>
      </c>
      <c r="B35" s="140"/>
      <c r="C35" s="100"/>
      <c r="D35" s="100">
        <v>3900.6030000000001</v>
      </c>
      <c r="E35" s="100">
        <v>5570.3280000000004</v>
      </c>
      <c r="F35" s="100">
        <v>5570.3280000000004</v>
      </c>
      <c r="G35" s="100">
        <v>5570.3280000000004</v>
      </c>
      <c r="H35" s="100">
        <v>5570.3280000000004</v>
      </c>
      <c r="I35" s="100">
        <v>5481.2520000000004</v>
      </c>
      <c r="J35" s="100">
        <v>6732.0990000000002</v>
      </c>
      <c r="K35" s="100">
        <v>4388.8100000000004</v>
      </c>
      <c r="L35" s="100">
        <v>5073.6260000000002</v>
      </c>
      <c r="M35" s="100">
        <v>6008.4690000000001</v>
      </c>
      <c r="N35" s="100">
        <v>5684.5020000000004</v>
      </c>
      <c r="O35" s="100">
        <v>6234.8720000000003</v>
      </c>
      <c r="P35" s="100">
        <v>6008.4690000000001</v>
      </c>
      <c r="Q35" s="100">
        <v>7463.067</v>
      </c>
      <c r="R35" s="100"/>
      <c r="S35" s="100"/>
      <c r="T35" s="100"/>
      <c r="U35" s="100"/>
      <c r="V35" s="100"/>
      <c r="W35" s="100"/>
      <c r="X35" s="100"/>
      <c r="Y35" s="100"/>
      <c r="Z35" s="100"/>
      <c r="AA35" s="100"/>
      <c r="AB35" s="100"/>
    </row>
    <row r="36" spans="1:28" ht="18" customHeight="1" thickBot="1" x14ac:dyDescent="0.25">
      <c r="A36" s="140" t="s">
        <v>1279</v>
      </c>
      <c r="B36" s="140"/>
      <c r="C36" s="100"/>
      <c r="D36" s="100">
        <v>12640.538</v>
      </c>
      <c r="E36" s="100">
        <v>17966.554</v>
      </c>
      <c r="F36" s="100">
        <v>17966.554</v>
      </c>
      <c r="G36" s="100">
        <v>17966.554</v>
      </c>
      <c r="H36" s="100">
        <v>17966.554</v>
      </c>
      <c r="I36" s="100">
        <v>17441.338</v>
      </c>
      <c r="J36" s="100">
        <v>20193.523000000001</v>
      </c>
      <c r="K36" s="100">
        <v>19429.377</v>
      </c>
      <c r="L36" s="100">
        <v>19845.245999999999</v>
      </c>
      <c r="M36" s="100">
        <v>19011.771000000001</v>
      </c>
      <c r="N36" s="100">
        <v>18926.757000000001</v>
      </c>
      <c r="O36" s="100">
        <v>20547.113000000001</v>
      </c>
      <c r="P36" s="100">
        <v>19011.771000000001</v>
      </c>
      <c r="Q36" s="100">
        <v>20701.061000000002</v>
      </c>
      <c r="R36" s="100"/>
      <c r="S36" s="100"/>
      <c r="T36" s="100"/>
      <c r="U36" s="100"/>
      <c r="V36" s="100"/>
      <c r="W36" s="100"/>
      <c r="X36" s="100"/>
      <c r="Y36" s="100"/>
      <c r="Z36" s="100"/>
      <c r="AA36" s="100"/>
      <c r="AB36" s="100"/>
    </row>
    <row r="37" spans="1:28" ht="18" customHeight="1" thickBot="1" x14ac:dyDescent="0.25">
      <c r="A37" s="141" t="s">
        <v>1280</v>
      </c>
      <c r="B37" s="140"/>
      <c r="C37" s="142">
        <v>662.86300000000006</v>
      </c>
      <c r="D37" s="142">
        <v>865.59500000000003</v>
      </c>
      <c r="E37" s="142">
        <v>933.13400000000001</v>
      </c>
      <c r="F37" s="142">
        <v>933.13400000000001</v>
      </c>
      <c r="G37" s="142">
        <v>933.13400000000001</v>
      </c>
      <c r="H37" s="142">
        <v>933.13400000000001</v>
      </c>
      <c r="I37" s="142">
        <v>938.67200000000003</v>
      </c>
      <c r="J37" s="142">
        <v>959.42399999999998</v>
      </c>
      <c r="K37" s="142">
        <v>950.66499999999996</v>
      </c>
      <c r="L37" s="142">
        <v>539.71199999999999</v>
      </c>
      <c r="M37" s="142">
        <v>497.52600000000001</v>
      </c>
      <c r="N37" s="142">
        <v>579.77800000000002</v>
      </c>
      <c r="O37" s="142">
        <v>514.18700000000001</v>
      </c>
      <c r="P37" s="142">
        <v>497.52600000000001</v>
      </c>
      <c r="Q37" s="142">
        <v>461.78</v>
      </c>
      <c r="R37" s="142"/>
      <c r="S37" s="142"/>
      <c r="T37" s="142"/>
      <c r="U37" s="142"/>
      <c r="V37" s="142"/>
      <c r="W37" s="142"/>
      <c r="X37" s="142"/>
      <c r="Y37" s="142"/>
      <c r="Z37" s="142"/>
      <c r="AA37" s="142"/>
      <c r="AB37" s="142"/>
    </row>
    <row r="38" spans="1:28" ht="18" customHeight="1" thickBot="1" x14ac:dyDescent="0.25">
      <c r="A38" s="140" t="s">
        <v>377</v>
      </c>
      <c r="B38" s="140"/>
      <c r="C38" s="100"/>
      <c r="D38" s="100">
        <v>11774.942999999999</v>
      </c>
      <c r="E38" s="100">
        <v>17033.419999999998</v>
      </c>
      <c r="F38" s="100">
        <v>17033.419999999998</v>
      </c>
      <c r="G38" s="100">
        <v>17033.419999999998</v>
      </c>
      <c r="H38" s="100">
        <v>17033.419999999998</v>
      </c>
      <c r="I38" s="100">
        <v>16502.666000000001</v>
      </c>
      <c r="J38" s="100">
        <v>19234.098999999998</v>
      </c>
      <c r="K38" s="100">
        <v>18478.712</v>
      </c>
      <c r="L38" s="100">
        <v>19305.534</v>
      </c>
      <c r="M38" s="100">
        <v>18514.244999999999</v>
      </c>
      <c r="N38" s="100">
        <v>18346.978999999999</v>
      </c>
      <c r="O38" s="100">
        <v>20032.925999999999</v>
      </c>
      <c r="P38" s="100">
        <v>18514.244999999999</v>
      </c>
      <c r="Q38" s="100">
        <v>20239.280999999999</v>
      </c>
      <c r="R38" s="100"/>
      <c r="S38" s="100"/>
      <c r="T38" s="100"/>
      <c r="U38" s="100"/>
      <c r="V38" s="100"/>
      <c r="W38" s="100"/>
      <c r="X38" s="100"/>
      <c r="Y38" s="100"/>
      <c r="Z38" s="100"/>
      <c r="AA38" s="100"/>
      <c r="AB38" s="100"/>
    </row>
  </sheetData>
  <mergeCells count="1">
    <mergeCell ref="A1:C1"/>
  </mergeCells>
  <dataValidations count="1">
    <dataValidation type="decimal" allowBlank="1" showInputMessage="1" showErrorMessage="1" errorTitle="Invalid Data Type" error="Please input data in Numeric Data Type" sqref="C4:AB38" xr:uid="{00000000-0002-0000-1500-000000000000}">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B53"/>
  <sheetViews>
    <sheetView showGridLines="0" workbookViewId="0">
      <pane xSplit="2" ySplit="3" topLeftCell="C24" activePane="bottomRight" state="frozen"/>
      <selection pane="topRight"/>
      <selection pane="bottomLeft"/>
      <selection pane="bottomRight" activeCell="Z1" sqref="Z1:AB1048576"/>
    </sheetView>
  </sheetViews>
  <sheetFormatPr baseColWidth="10" defaultColWidth="9.3984375" defaultRowHeight="15" x14ac:dyDescent="0.2"/>
  <cols>
    <col min="1" max="1" width="37.19921875"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1281</v>
      </c>
      <c r="B1" s="193"/>
      <c r="C1" s="193"/>
    </row>
    <row r="2" spans="1:28" x14ac:dyDescent="0.2">
      <c r="A2" s="134">
        <v>1</v>
      </c>
    </row>
    <row r="3" spans="1:28" ht="16" customHeight="1" x14ac:dyDescent="0.2">
      <c r="A3" s="135" t="s">
        <v>22</v>
      </c>
      <c r="B3" s="136"/>
      <c r="C3" s="137" t="s">
        <v>34</v>
      </c>
      <c r="D3" s="137" t="s">
        <v>35</v>
      </c>
      <c r="E3" s="137" t="s">
        <v>36</v>
      </c>
      <c r="F3" s="137" t="s">
        <v>37</v>
      </c>
      <c r="G3" s="137" t="s">
        <v>38</v>
      </c>
      <c r="H3" s="137" t="s">
        <v>39</v>
      </c>
      <c r="I3" s="137" t="s">
        <v>40</v>
      </c>
      <c r="J3" s="137" t="s">
        <v>41</v>
      </c>
      <c r="K3" s="137" t="s">
        <v>42</v>
      </c>
      <c r="L3" s="137" t="s">
        <v>104</v>
      </c>
      <c r="M3" s="137" t="s">
        <v>43</v>
      </c>
      <c r="N3" s="137" t="s">
        <v>44</v>
      </c>
      <c r="O3" s="137" t="s">
        <v>45</v>
      </c>
      <c r="P3" s="137" t="s">
        <v>46</v>
      </c>
      <c r="Q3" s="137"/>
      <c r="R3" s="137"/>
      <c r="S3" s="137"/>
      <c r="T3" s="137"/>
      <c r="U3" s="137"/>
      <c r="V3" s="137"/>
      <c r="W3" s="137"/>
      <c r="X3" s="137"/>
      <c r="Y3" s="137"/>
      <c r="Z3" s="137"/>
      <c r="AA3" s="137"/>
      <c r="AB3" s="137"/>
    </row>
    <row r="4" spans="1:28" ht="18" hidden="1" customHeight="1" thickBot="1" x14ac:dyDescent="0.25">
      <c r="A4" s="138" t="s">
        <v>792</v>
      </c>
      <c r="B4" s="138"/>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row>
    <row r="5" spans="1:28" ht="18" hidden="1" customHeight="1" thickBot="1" x14ac:dyDescent="0.25">
      <c r="A5" s="138" t="s">
        <v>793</v>
      </c>
      <c r="B5" s="138"/>
      <c r="C5" s="98"/>
      <c r="D5" s="98"/>
      <c r="E5" s="98"/>
      <c r="F5" s="98"/>
      <c r="G5" s="98"/>
      <c r="H5" s="98"/>
      <c r="I5" s="98"/>
      <c r="J5" s="98"/>
      <c r="K5" s="98"/>
      <c r="L5" s="98"/>
      <c r="M5" s="98"/>
      <c r="N5" s="98"/>
      <c r="O5" s="98"/>
      <c r="P5" s="98"/>
      <c r="Q5" s="98"/>
      <c r="R5" s="98"/>
      <c r="S5" s="98"/>
      <c r="T5" s="98"/>
      <c r="U5" s="98"/>
      <c r="V5" s="98"/>
      <c r="W5" s="98"/>
      <c r="X5" s="98"/>
      <c r="Y5" s="98"/>
      <c r="Z5" s="98"/>
      <c r="AA5" s="98"/>
      <c r="AB5" s="98"/>
    </row>
    <row r="6" spans="1:28" ht="18" hidden="1" customHeight="1" thickBot="1" x14ac:dyDescent="0.25">
      <c r="A6" s="138" t="s">
        <v>794</v>
      </c>
      <c r="B6" s="138"/>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row>
    <row r="7" spans="1:28" ht="18" hidden="1" customHeight="1" thickBot="1" x14ac:dyDescent="0.25">
      <c r="A7" s="138" t="s">
        <v>795</v>
      </c>
      <c r="B7" s="138"/>
      <c r="C7" s="98"/>
      <c r="D7" s="98"/>
      <c r="E7" s="98"/>
      <c r="F7" s="98"/>
      <c r="G7" s="98"/>
      <c r="H7" s="98"/>
      <c r="I7" s="98"/>
      <c r="J7" s="98"/>
      <c r="K7" s="98"/>
      <c r="L7" s="98"/>
      <c r="M7" s="98"/>
      <c r="N7" s="98"/>
      <c r="O7" s="98"/>
      <c r="P7" s="98"/>
      <c r="Q7" s="98"/>
      <c r="R7" s="98"/>
      <c r="S7" s="98"/>
      <c r="T7" s="98"/>
      <c r="U7" s="98"/>
      <c r="V7" s="98"/>
      <c r="W7" s="98"/>
      <c r="X7" s="98"/>
      <c r="Y7" s="98"/>
      <c r="Z7" s="98"/>
      <c r="AA7" s="98"/>
      <c r="AB7" s="98"/>
    </row>
    <row r="8" spans="1:28" ht="18" hidden="1" customHeight="1" thickBot="1" x14ac:dyDescent="0.25">
      <c r="A8" s="138" t="s">
        <v>796</v>
      </c>
      <c r="B8" s="138"/>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row>
    <row r="9" spans="1:28" ht="18" hidden="1" customHeight="1" thickBot="1" x14ac:dyDescent="0.25">
      <c r="A9" s="138" t="s">
        <v>797</v>
      </c>
      <c r="B9" s="138"/>
      <c r="C9" s="98"/>
      <c r="D9" s="98"/>
      <c r="E9" s="98"/>
      <c r="F9" s="98"/>
      <c r="G9" s="98"/>
      <c r="H9" s="98"/>
      <c r="I9" s="98"/>
      <c r="J9" s="98"/>
      <c r="K9" s="98"/>
      <c r="L9" s="98"/>
      <c r="M9" s="98"/>
      <c r="N9" s="98"/>
      <c r="O9" s="98"/>
      <c r="P9" s="98"/>
      <c r="Q9" s="98"/>
      <c r="R9" s="98"/>
      <c r="S9" s="98"/>
      <c r="T9" s="98"/>
      <c r="U9" s="98"/>
      <c r="V9" s="98"/>
      <c r="W9" s="98"/>
      <c r="X9" s="98"/>
      <c r="Y9" s="98"/>
      <c r="Z9" s="98"/>
      <c r="AA9" s="98"/>
      <c r="AB9" s="98"/>
    </row>
    <row r="10" spans="1:28" ht="18" hidden="1" customHeight="1" thickBot="1" x14ac:dyDescent="0.25">
      <c r="A10" s="138" t="s">
        <v>798</v>
      </c>
      <c r="B10" s="138"/>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row>
    <row r="11" spans="1:28" ht="18" hidden="1" customHeight="1" thickBot="1" x14ac:dyDescent="0.25">
      <c r="A11" s="138" t="s">
        <v>799</v>
      </c>
      <c r="B11" s="13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row>
    <row r="12" spans="1:28" ht="18" hidden="1" customHeight="1" thickBot="1" x14ac:dyDescent="0.25">
      <c r="A12" s="138" t="s">
        <v>800</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row>
    <row r="13" spans="1:28" ht="18" hidden="1" customHeight="1" thickBot="1" x14ac:dyDescent="0.25">
      <c r="A13" s="138" t="s">
        <v>801</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row>
    <row r="14" spans="1:28" ht="18" hidden="1" customHeight="1" thickBot="1" x14ac:dyDescent="0.25">
      <c r="A14" s="138" t="s">
        <v>802</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row>
    <row r="15" spans="1:28" ht="18" hidden="1" customHeight="1" thickBot="1" x14ac:dyDescent="0.25">
      <c r="A15" s="138" t="s">
        <v>803</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row>
    <row r="16" spans="1:28" ht="18" hidden="1" customHeight="1" thickBot="1" x14ac:dyDescent="0.25">
      <c r="A16" s="138" t="s">
        <v>804</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row>
    <row r="17" spans="1:28" ht="18" hidden="1" customHeight="1" thickBot="1" x14ac:dyDescent="0.25">
      <c r="A17" s="138" t="s">
        <v>805</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row>
    <row r="18" spans="1:28" ht="18" hidden="1" customHeight="1" thickBot="1" x14ac:dyDescent="0.25">
      <c r="A18" s="138" t="s">
        <v>806</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row>
    <row r="19" spans="1:28" ht="18" hidden="1" customHeight="1" thickBot="1" x14ac:dyDescent="0.25">
      <c r="A19" s="138" t="s">
        <v>807</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row>
    <row r="20" spans="1:28" ht="18" hidden="1" customHeight="1" thickBot="1" x14ac:dyDescent="0.25">
      <c r="A20" s="138" t="s">
        <v>808</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row>
    <row r="21" spans="1:28" ht="18" hidden="1" customHeight="1" thickBot="1" x14ac:dyDescent="0.25">
      <c r="A21" s="138" t="s">
        <v>809</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row>
    <row r="22" spans="1:28" ht="18" hidden="1" customHeight="1" thickBot="1" x14ac:dyDescent="0.25">
      <c r="A22" s="138" t="s">
        <v>810</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row>
    <row r="23" spans="1:28" ht="18" hidden="1" customHeight="1" thickBot="1" x14ac:dyDescent="0.25">
      <c r="A23" s="138" t="s">
        <v>811</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row>
    <row r="24" spans="1:28" ht="18" customHeight="1" thickBot="1" x14ac:dyDescent="0.25">
      <c r="A24" s="138" t="s">
        <v>812</v>
      </c>
      <c r="B24" s="138"/>
      <c r="C24" s="139"/>
      <c r="D24" s="139"/>
      <c r="E24" s="139"/>
      <c r="F24" s="139"/>
      <c r="G24" s="139"/>
      <c r="H24" s="139"/>
      <c r="I24" s="139"/>
      <c r="J24" s="139"/>
      <c r="K24" s="139" t="s">
        <v>788</v>
      </c>
      <c r="L24" s="139"/>
      <c r="M24" s="139" t="s">
        <v>788</v>
      </c>
      <c r="N24" s="139"/>
      <c r="O24" s="139"/>
      <c r="P24" s="139" t="s">
        <v>789</v>
      </c>
      <c r="Q24" s="139"/>
      <c r="R24" s="139"/>
      <c r="S24" s="139"/>
      <c r="T24" s="139"/>
      <c r="U24" s="139"/>
      <c r="V24" s="139"/>
      <c r="W24" s="139"/>
      <c r="X24" s="139"/>
      <c r="Y24" s="139"/>
      <c r="Z24" s="139"/>
      <c r="AA24" s="139"/>
      <c r="AB24" s="139"/>
    </row>
    <row r="25" spans="1:28" ht="18" customHeight="1" thickBot="1" x14ac:dyDescent="0.25">
      <c r="A25" s="138" t="s">
        <v>813</v>
      </c>
      <c r="B25" s="138"/>
      <c r="C25" s="98">
        <v>12167.652</v>
      </c>
      <c r="D25" s="98">
        <v>17600.539000000001</v>
      </c>
      <c r="E25" s="98">
        <v>17600.539000000001</v>
      </c>
      <c r="F25" s="98">
        <v>17600.539000000001</v>
      </c>
      <c r="G25" s="98">
        <v>17600.539000000001</v>
      </c>
      <c r="H25" s="98">
        <v>16174.198</v>
      </c>
      <c r="I25" s="98">
        <v>18861.673999999999</v>
      </c>
      <c r="J25" s="98">
        <v>18771.976999999999</v>
      </c>
      <c r="K25" s="98">
        <v>18644.218000000001</v>
      </c>
      <c r="L25" s="98">
        <v>18169.293000000001</v>
      </c>
      <c r="M25" s="98">
        <v>17918.989000000001</v>
      </c>
      <c r="N25" s="98">
        <v>19711.723999999998</v>
      </c>
      <c r="O25" s="98">
        <v>18169.293000000001</v>
      </c>
      <c r="P25" s="98">
        <v>19551.448</v>
      </c>
      <c r="Q25" s="98"/>
      <c r="R25" s="98"/>
      <c r="S25" s="98"/>
      <c r="T25" s="98"/>
      <c r="U25" s="98"/>
      <c r="V25" s="98"/>
      <c r="W25" s="98"/>
      <c r="X25" s="98"/>
      <c r="Y25" s="98"/>
      <c r="Z25" s="98"/>
      <c r="AA25" s="98"/>
      <c r="AB25" s="98"/>
    </row>
    <row r="26" spans="1:28" ht="18" customHeight="1" thickBot="1" x14ac:dyDescent="0.25">
      <c r="A26" s="140" t="s">
        <v>1230</v>
      </c>
      <c r="B26" s="140"/>
      <c r="C26" s="100"/>
      <c r="D26" s="100"/>
      <c r="E26" s="100"/>
      <c r="F26" s="100"/>
      <c r="G26" s="100">
        <v>17600.539000000001</v>
      </c>
      <c r="H26" s="100"/>
      <c r="I26" s="100">
        <v>18644.218000000001</v>
      </c>
      <c r="J26" s="100">
        <v>18644.218000000001</v>
      </c>
      <c r="K26" s="100">
        <v>18644.218000000001</v>
      </c>
      <c r="L26" s="100">
        <v>18169.293000000001</v>
      </c>
      <c r="M26" s="100">
        <v>17918.989000000001</v>
      </c>
      <c r="N26" s="100">
        <v>19711.723999999998</v>
      </c>
      <c r="O26" s="100">
        <v>18169.293000000001</v>
      </c>
      <c r="P26" s="100">
        <v>19551.448</v>
      </c>
      <c r="Q26" s="100"/>
      <c r="R26" s="100"/>
      <c r="S26" s="100"/>
      <c r="T26" s="100"/>
      <c r="U26" s="100"/>
      <c r="V26" s="100"/>
      <c r="W26" s="100"/>
      <c r="X26" s="100"/>
      <c r="Y26" s="100"/>
      <c r="Z26" s="100"/>
      <c r="AA26" s="100"/>
      <c r="AB26" s="100"/>
    </row>
    <row r="27" spans="1:28" ht="17" customHeight="1" thickBot="1" x14ac:dyDescent="0.25">
      <c r="A27" s="141" t="s">
        <v>1231</v>
      </c>
      <c r="B27" s="140"/>
      <c r="C27" s="142"/>
      <c r="D27" s="142"/>
      <c r="E27" s="142"/>
      <c r="F27" s="142"/>
      <c r="G27" s="142">
        <v>928.08</v>
      </c>
      <c r="H27" s="142"/>
      <c r="I27" s="142">
        <v>536.61500000000001</v>
      </c>
      <c r="J27" s="142">
        <v>536.61500000000001</v>
      </c>
      <c r="K27" s="142">
        <v>536.61500000000001</v>
      </c>
      <c r="L27" s="142">
        <v>492.13799999999998</v>
      </c>
      <c r="M27" s="142">
        <v>575.94299999999998</v>
      </c>
      <c r="N27" s="142">
        <v>509.48</v>
      </c>
      <c r="O27" s="142">
        <v>492.13799999999998</v>
      </c>
      <c r="P27" s="142">
        <v>454.375</v>
      </c>
      <c r="Q27" s="142"/>
      <c r="R27" s="142"/>
      <c r="S27" s="142"/>
      <c r="T27" s="142"/>
      <c r="U27" s="142"/>
      <c r="V27" s="142"/>
      <c r="W27" s="142"/>
      <c r="X27" s="142"/>
      <c r="Y27" s="142"/>
      <c r="Z27" s="142"/>
      <c r="AA27" s="142"/>
      <c r="AB27" s="142"/>
    </row>
    <row r="28" spans="1:28" ht="18" customHeight="1" thickBot="1" x14ac:dyDescent="0.25">
      <c r="A28" s="140" t="s">
        <v>814</v>
      </c>
      <c r="B28" s="140"/>
      <c r="C28" s="100"/>
      <c r="D28" s="100"/>
      <c r="E28" s="100"/>
      <c r="F28" s="100"/>
      <c r="G28" s="100">
        <v>16672.458999999999</v>
      </c>
      <c r="H28" s="100"/>
      <c r="I28" s="100">
        <v>18107.602999999999</v>
      </c>
      <c r="J28" s="100">
        <v>18107.602999999999</v>
      </c>
      <c r="K28" s="100">
        <v>18107.602999999999</v>
      </c>
      <c r="L28" s="100">
        <v>17677.154999999999</v>
      </c>
      <c r="M28" s="100">
        <v>17343.045999999998</v>
      </c>
      <c r="N28" s="100">
        <v>19202.243999999999</v>
      </c>
      <c r="O28" s="100">
        <v>17677.154999999999</v>
      </c>
      <c r="P28" s="100">
        <v>19097.073</v>
      </c>
      <c r="Q28" s="100"/>
      <c r="R28" s="100"/>
      <c r="S28" s="100"/>
      <c r="T28" s="100"/>
      <c r="U28" s="100"/>
      <c r="V28" s="100"/>
      <c r="W28" s="100"/>
      <c r="X28" s="100"/>
      <c r="Y28" s="100"/>
      <c r="Z28" s="100"/>
      <c r="AA28" s="100"/>
      <c r="AB28" s="100"/>
    </row>
    <row r="29" spans="1:28" ht="18" customHeight="1" thickBot="1" x14ac:dyDescent="0.25">
      <c r="A29" s="138" t="s">
        <v>750</v>
      </c>
      <c r="B29" s="138"/>
      <c r="C29" s="139"/>
      <c r="D29" s="139"/>
      <c r="E29" s="139"/>
      <c r="F29" s="139"/>
      <c r="G29" s="139" t="s">
        <v>759</v>
      </c>
      <c r="H29" s="139" t="s">
        <v>751</v>
      </c>
      <c r="I29" s="139" t="s">
        <v>751</v>
      </c>
      <c r="J29" s="139" t="s">
        <v>759</v>
      </c>
      <c r="K29" s="139" t="s">
        <v>1282</v>
      </c>
      <c r="L29" s="139" t="s">
        <v>751</v>
      </c>
      <c r="M29" s="139" t="s">
        <v>759</v>
      </c>
      <c r="N29" s="139" t="s">
        <v>759</v>
      </c>
      <c r="O29" s="139" t="s">
        <v>751</v>
      </c>
      <c r="P29" s="139" t="s">
        <v>751</v>
      </c>
      <c r="Q29" s="139"/>
      <c r="R29" s="139"/>
      <c r="S29" s="139"/>
      <c r="T29" s="139"/>
      <c r="U29" s="139"/>
      <c r="V29" s="139"/>
      <c r="W29" s="139"/>
      <c r="X29" s="139"/>
      <c r="Y29" s="139"/>
      <c r="Z29" s="139"/>
      <c r="AA29" s="139"/>
      <c r="AB29" s="139"/>
    </row>
    <row r="30" spans="1:28" ht="18" customHeight="1" thickBot="1" x14ac:dyDescent="0.25">
      <c r="A30" s="138" t="s">
        <v>753</v>
      </c>
      <c r="B30" s="138"/>
      <c r="C30" s="98">
        <v>0</v>
      </c>
      <c r="D30" s="98">
        <v>0.91500000000000004</v>
      </c>
      <c r="E30" s="98">
        <v>0.91500000000000004</v>
      </c>
      <c r="F30" s="98">
        <v>188.352</v>
      </c>
      <c r="G30" s="98">
        <v>188.352</v>
      </c>
      <c r="H30" s="98">
        <v>490.29</v>
      </c>
      <c r="I30" s="98">
        <v>646.29700000000003</v>
      </c>
      <c r="J30" s="98">
        <v>149.58799999999999</v>
      </c>
      <c r="K30" s="98">
        <v>276.38099999999997</v>
      </c>
      <c r="L30" s="98">
        <v>370.42099999999999</v>
      </c>
      <c r="M30" s="98">
        <v>205.45500000000001</v>
      </c>
      <c r="N30" s="98">
        <v>142.833</v>
      </c>
      <c r="O30" s="98">
        <v>370.42099999999999</v>
      </c>
      <c r="P30" s="98">
        <v>409.39100000000002</v>
      </c>
      <c r="Q30" s="98"/>
      <c r="R30" s="98"/>
      <c r="S30" s="98"/>
      <c r="T30" s="98"/>
      <c r="U30" s="98"/>
      <c r="V30" s="98"/>
      <c r="W30" s="98"/>
      <c r="X30" s="98"/>
      <c r="Y30" s="98"/>
      <c r="Z30" s="98"/>
      <c r="AA30" s="98"/>
      <c r="AB30" s="98"/>
    </row>
    <row r="31" spans="1:28" ht="18" customHeight="1" thickBot="1" x14ac:dyDescent="0.25">
      <c r="A31" s="138" t="s">
        <v>754</v>
      </c>
      <c r="B31" s="138"/>
      <c r="C31" s="139"/>
      <c r="D31" s="139"/>
      <c r="E31" s="139"/>
      <c r="F31" s="139"/>
      <c r="G31" s="139" t="s">
        <v>1283</v>
      </c>
      <c r="H31" s="139" t="s">
        <v>755</v>
      </c>
      <c r="I31" s="139" t="s">
        <v>755</v>
      </c>
      <c r="J31" s="139" t="s">
        <v>765</v>
      </c>
      <c r="K31" s="139" t="s">
        <v>1284</v>
      </c>
      <c r="L31" s="139" t="s">
        <v>759</v>
      </c>
      <c r="M31" s="139" t="s">
        <v>1285</v>
      </c>
      <c r="N31" s="139" t="s">
        <v>1286</v>
      </c>
      <c r="O31" s="139" t="s">
        <v>759</v>
      </c>
      <c r="P31" s="139" t="s">
        <v>759</v>
      </c>
      <c r="Q31" s="139"/>
      <c r="R31" s="139"/>
      <c r="S31" s="139"/>
      <c r="T31" s="139"/>
      <c r="U31" s="139"/>
      <c r="V31" s="139"/>
      <c r="W31" s="139"/>
      <c r="X31" s="139"/>
      <c r="Y31" s="139"/>
      <c r="Z31" s="139"/>
      <c r="AA31" s="139"/>
      <c r="AB31" s="139"/>
    </row>
    <row r="32" spans="1:28" ht="18" customHeight="1" thickBot="1" x14ac:dyDescent="0.25">
      <c r="A32" s="138" t="s">
        <v>757</v>
      </c>
      <c r="B32" s="138"/>
      <c r="C32" s="98">
        <v>4.8070000000000004</v>
      </c>
      <c r="D32" s="98">
        <v>0.33200000000000002</v>
      </c>
      <c r="E32" s="98">
        <v>0.33200000000000002</v>
      </c>
      <c r="F32" s="98">
        <v>5.9820000000000002</v>
      </c>
      <c r="G32" s="98">
        <v>54.234000000000002</v>
      </c>
      <c r="H32" s="98">
        <v>365.28699999999998</v>
      </c>
      <c r="I32" s="98">
        <v>234.33</v>
      </c>
      <c r="J32" s="98">
        <v>62.067</v>
      </c>
      <c r="K32" s="98">
        <v>4.57</v>
      </c>
      <c r="L32" s="98">
        <v>212.44900000000001</v>
      </c>
      <c r="M32" s="98">
        <v>103.846</v>
      </c>
      <c r="N32" s="98">
        <v>371.25599999999997</v>
      </c>
      <c r="O32" s="98">
        <v>212.44900000000001</v>
      </c>
      <c r="P32" s="98">
        <v>218.71799999999999</v>
      </c>
      <c r="Q32" s="98"/>
      <c r="R32" s="98"/>
      <c r="S32" s="98"/>
      <c r="T32" s="98"/>
      <c r="U32" s="98"/>
      <c r="V32" s="98"/>
      <c r="W32" s="98"/>
      <c r="X32" s="98"/>
      <c r="Y32" s="98"/>
      <c r="Z32" s="98"/>
      <c r="AA32" s="98"/>
      <c r="AB32" s="98"/>
    </row>
    <row r="33" spans="1:28" ht="18" customHeight="1" thickBot="1" x14ac:dyDescent="0.25">
      <c r="A33" s="138" t="s">
        <v>758</v>
      </c>
      <c r="B33" s="138"/>
      <c r="C33" s="139"/>
      <c r="D33" s="139"/>
      <c r="E33" s="139"/>
      <c r="F33" s="139"/>
      <c r="G33" s="139" t="s">
        <v>751</v>
      </c>
      <c r="H33" s="139" t="s">
        <v>759</v>
      </c>
      <c r="I33" s="139" t="s">
        <v>759</v>
      </c>
      <c r="J33" s="139" t="s">
        <v>1284</v>
      </c>
      <c r="K33" s="139" t="s">
        <v>751</v>
      </c>
      <c r="L33" s="139" t="s">
        <v>756</v>
      </c>
      <c r="M33" s="139" t="s">
        <v>751</v>
      </c>
      <c r="N33" s="139" t="s">
        <v>1287</v>
      </c>
      <c r="O33" s="139" t="s">
        <v>756</v>
      </c>
      <c r="P33" s="139" t="s">
        <v>756</v>
      </c>
      <c r="Q33" s="139"/>
      <c r="R33" s="139"/>
      <c r="S33" s="139"/>
      <c r="T33" s="139"/>
      <c r="U33" s="139"/>
      <c r="V33" s="139"/>
      <c r="W33" s="139"/>
      <c r="X33" s="139"/>
      <c r="Y33" s="139"/>
      <c r="Z33" s="139"/>
      <c r="AA33" s="139"/>
      <c r="AB33" s="139"/>
    </row>
    <row r="34" spans="1:28" ht="18" customHeight="1" thickBot="1" x14ac:dyDescent="0.25">
      <c r="A34" s="138" t="s">
        <v>760</v>
      </c>
      <c r="B34" s="138"/>
      <c r="C34" s="98">
        <v>102.636</v>
      </c>
      <c r="D34" s="98">
        <v>188.352</v>
      </c>
      <c r="E34" s="98">
        <v>188.352</v>
      </c>
      <c r="F34" s="98">
        <v>54.234000000000002</v>
      </c>
      <c r="G34" s="98">
        <v>0.91500000000000004</v>
      </c>
      <c r="H34" s="98">
        <v>197.80799999999999</v>
      </c>
      <c r="I34" s="98">
        <v>265.274</v>
      </c>
      <c r="J34" s="98">
        <v>7.2919999999999998</v>
      </c>
      <c r="K34" s="98">
        <v>779.79</v>
      </c>
      <c r="L34" s="98">
        <v>111.47499999999999</v>
      </c>
      <c r="M34" s="98">
        <v>553.34299999999996</v>
      </c>
      <c r="N34" s="98">
        <v>190.56299999999999</v>
      </c>
      <c r="O34" s="98">
        <v>111.47499999999999</v>
      </c>
      <c r="P34" s="98">
        <v>339.28800000000001</v>
      </c>
      <c r="Q34" s="98"/>
      <c r="R34" s="98"/>
      <c r="S34" s="98"/>
      <c r="T34" s="98"/>
      <c r="U34" s="98"/>
      <c r="V34" s="98"/>
      <c r="W34" s="98"/>
      <c r="X34" s="98"/>
      <c r="Y34" s="98"/>
      <c r="Z34" s="98"/>
      <c r="AA34" s="98"/>
      <c r="AB34" s="98"/>
    </row>
    <row r="35" spans="1:28" ht="18" customHeight="1" thickBot="1" x14ac:dyDescent="0.25">
      <c r="A35" s="138" t="s">
        <v>761</v>
      </c>
      <c r="B35" s="138"/>
      <c r="C35" s="139"/>
      <c r="D35" s="139"/>
      <c r="E35" s="139"/>
      <c r="F35" s="139"/>
      <c r="G35" s="139" t="s">
        <v>755</v>
      </c>
      <c r="H35" s="139" t="s">
        <v>762</v>
      </c>
      <c r="I35" s="139" t="s">
        <v>765</v>
      </c>
      <c r="J35" s="139" t="s">
        <v>755</v>
      </c>
      <c r="K35" s="139"/>
      <c r="L35" s="139" t="s">
        <v>762</v>
      </c>
      <c r="M35" s="139"/>
      <c r="N35" s="139"/>
      <c r="O35" s="139"/>
      <c r="P35" s="139" t="s">
        <v>762</v>
      </c>
      <c r="Q35" s="139"/>
      <c r="R35" s="139"/>
      <c r="S35" s="139"/>
      <c r="T35" s="139"/>
      <c r="U35" s="139"/>
      <c r="V35" s="139"/>
      <c r="W35" s="139"/>
      <c r="X35" s="139"/>
      <c r="Y35" s="139"/>
      <c r="Z35" s="139"/>
      <c r="AA35" s="139"/>
      <c r="AB35" s="139"/>
    </row>
    <row r="36" spans="1:28" ht="18" customHeight="1" thickBot="1" x14ac:dyDescent="0.25">
      <c r="A36" s="138" t="s">
        <v>766</v>
      </c>
      <c r="B36" s="138"/>
      <c r="C36" s="98">
        <v>263.21899999999999</v>
      </c>
      <c r="D36" s="98">
        <v>32.598999999999997</v>
      </c>
      <c r="E36" s="98">
        <v>5.9820000000000002</v>
      </c>
      <c r="F36" s="98">
        <v>0.33200000000000002</v>
      </c>
      <c r="G36" s="98">
        <v>0.33200000000000002</v>
      </c>
      <c r="H36" s="98">
        <v>70.519000000000005</v>
      </c>
      <c r="I36" s="98">
        <v>54.04</v>
      </c>
      <c r="J36" s="98">
        <v>324.85700000000003</v>
      </c>
      <c r="K36" s="98"/>
      <c r="L36" s="98">
        <v>40.484000000000002</v>
      </c>
      <c r="M36" s="98"/>
      <c r="N36" s="98"/>
      <c r="O36" s="98"/>
      <c r="P36" s="98">
        <v>93.522999999999996</v>
      </c>
      <c r="Q36" s="98"/>
      <c r="R36" s="98"/>
      <c r="S36" s="98"/>
      <c r="T36" s="98"/>
      <c r="U36" s="98"/>
      <c r="V36" s="98"/>
      <c r="W36" s="98"/>
      <c r="X36" s="98"/>
      <c r="Y36" s="98"/>
      <c r="Z36" s="98"/>
      <c r="AA36" s="98"/>
      <c r="AB36" s="98"/>
    </row>
    <row r="37" spans="1:28" ht="18" customHeight="1" thickBot="1" x14ac:dyDescent="0.25">
      <c r="A37" s="138" t="s">
        <v>767</v>
      </c>
      <c r="B37" s="138"/>
      <c r="C37" s="139"/>
      <c r="D37" s="139"/>
      <c r="E37" s="139"/>
      <c r="F37" s="139"/>
      <c r="G37" s="139"/>
      <c r="H37" s="139" t="s">
        <v>1284</v>
      </c>
      <c r="I37" s="139" t="s">
        <v>1284</v>
      </c>
      <c r="J37" s="139"/>
      <c r="K37" s="139"/>
      <c r="L37" s="139"/>
      <c r="M37" s="139"/>
      <c r="N37" s="139"/>
      <c r="O37" s="139"/>
      <c r="P37" s="139"/>
      <c r="Q37" s="139"/>
      <c r="R37" s="139"/>
      <c r="S37" s="139"/>
      <c r="T37" s="139"/>
      <c r="U37" s="139"/>
      <c r="V37" s="139"/>
      <c r="W37" s="139"/>
      <c r="X37" s="139"/>
      <c r="Y37" s="139"/>
      <c r="Z37" s="139"/>
      <c r="AA37" s="139"/>
      <c r="AB37" s="139"/>
    </row>
    <row r="38" spans="1:28" ht="18" customHeight="1" thickBot="1" x14ac:dyDescent="0.25">
      <c r="A38" s="138" t="s">
        <v>773</v>
      </c>
      <c r="B38" s="138"/>
      <c r="C38" s="98"/>
      <c r="D38" s="98">
        <v>54.234000000000002</v>
      </c>
      <c r="E38" s="98">
        <v>54.234000000000002</v>
      </c>
      <c r="F38" s="98"/>
      <c r="G38" s="98"/>
      <c r="H38" s="98">
        <v>37.411000000000001</v>
      </c>
      <c r="I38" s="98">
        <v>6.2510000000000003</v>
      </c>
      <c r="J38" s="98"/>
      <c r="K38" s="98"/>
      <c r="L38" s="98"/>
      <c r="M38" s="98"/>
      <c r="N38" s="98"/>
      <c r="O38" s="98"/>
      <c r="P38" s="98"/>
      <c r="Q38" s="98"/>
      <c r="R38" s="98"/>
      <c r="S38" s="98"/>
      <c r="T38" s="98"/>
      <c r="U38" s="98"/>
      <c r="V38" s="98"/>
      <c r="W38" s="98"/>
      <c r="X38" s="98"/>
      <c r="Y38" s="98"/>
      <c r="Z38" s="98"/>
      <c r="AA38" s="98"/>
      <c r="AB38" s="98"/>
    </row>
    <row r="39" spans="1:28" ht="18" hidden="1" customHeight="1" thickBot="1" x14ac:dyDescent="0.25">
      <c r="A39" s="138" t="s">
        <v>774</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row>
    <row r="40" spans="1:28" ht="18" hidden="1" customHeight="1" thickBot="1" x14ac:dyDescent="0.25">
      <c r="A40" s="138" t="s">
        <v>776</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row>
    <row r="41" spans="1:28" ht="18" hidden="1" customHeight="1" thickBot="1" x14ac:dyDescent="0.25">
      <c r="A41" s="138" t="s">
        <v>777</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row>
    <row r="42" spans="1:28" ht="18" hidden="1" customHeight="1" thickBot="1" x14ac:dyDescent="0.25">
      <c r="A42" s="138" t="s">
        <v>779</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row>
    <row r="43" spans="1:28" ht="18" hidden="1" customHeight="1" thickBot="1" x14ac:dyDescent="0.25">
      <c r="A43" s="138" t="s">
        <v>780</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row>
    <row r="44" spans="1:28" ht="18" hidden="1" customHeight="1" thickBot="1" x14ac:dyDescent="0.25">
      <c r="A44" s="138" t="s">
        <v>781</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row>
    <row r="45" spans="1:28" ht="18" hidden="1" customHeight="1" thickBot="1" x14ac:dyDescent="0.25">
      <c r="A45" s="138" t="s">
        <v>782</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row>
    <row r="46" spans="1:28" ht="18" hidden="1" customHeight="1" thickBot="1" x14ac:dyDescent="0.25">
      <c r="A46" s="138" t="s">
        <v>784</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row>
    <row r="47" spans="1:28" ht="18" hidden="1" customHeight="1" thickBot="1" x14ac:dyDescent="0.25">
      <c r="A47" s="138" t="s">
        <v>785</v>
      </c>
      <c r="B47" s="138"/>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row>
    <row r="48" spans="1:28" ht="18" hidden="1" customHeight="1" thickBot="1" x14ac:dyDescent="0.25">
      <c r="A48" s="138" t="s">
        <v>786</v>
      </c>
      <c r="B48" s="13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row>
    <row r="49" spans="1:28" ht="18" customHeight="1" thickBot="1" x14ac:dyDescent="0.25">
      <c r="A49" s="138" t="s">
        <v>787</v>
      </c>
      <c r="B49" s="138"/>
      <c r="C49" s="139"/>
      <c r="D49" s="139"/>
      <c r="E49" s="139"/>
      <c r="F49" s="139"/>
      <c r="G49" s="139" t="s">
        <v>788</v>
      </c>
      <c r="H49" s="139" t="s">
        <v>788</v>
      </c>
      <c r="I49" s="139" t="s">
        <v>788</v>
      </c>
      <c r="J49" s="139" t="s">
        <v>788</v>
      </c>
      <c r="K49" s="139" t="s">
        <v>788</v>
      </c>
      <c r="L49" s="139"/>
      <c r="M49" s="139" t="s">
        <v>788</v>
      </c>
      <c r="N49" s="139"/>
      <c r="O49" s="139"/>
      <c r="P49" s="139"/>
      <c r="Q49" s="139"/>
      <c r="R49" s="139"/>
      <c r="S49" s="139"/>
      <c r="T49" s="139"/>
      <c r="U49" s="139"/>
      <c r="V49" s="139"/>
      <c r="W49" s="139"/>
      <c r="X49" s="139"/>
      <c r="Y49" s="139"/>
      <c r="Z49" s="139"/>
      <c r="AA49" s="139"/>
      <c r="AB49" s="139"/>
    </row>
    <row r="50" spans="1:28" ht="18" customHeight="1" thickBot="1" x14ac:dyDescent="0.25">
      <c r="A50" s="138" t="s">
        <v>790</v>
      </c>
      <c r="B50" s="138"/>
      <c r="C50" s="98">
        <v>102.224</v>
      </c>
      <c r="D50" s="98">
        <v>89.582999999999998</v>
      </c>
      <c r="E50" s="98">
        <v>116.2</v>
      </c>
      <c r="F50" s="98">
        <v>117.11499999999999</v>
      </c>
      <c r="G50" s="98">
        <v>122.182</v>
      </c>
      <c r="H50" s="98">
        <v>105.825</v>
      </c>
      <c r="I50" s="98">
        <v>125.657</v>
      </c>
      <c r="J50" s="98">
        <v>113.596</v>
      </c>
      <c r="K50" s="98">
        <v>140.28700000000001</v>
      </c>
      <c r="L50" s="98">
        <v>107.649</v>
      </c>
      <c r="M50" s="98">
        <v>145.124</v>
      </c>
      <c r="N50" s="98">
        <v>130.73699999999999</v>
      </c>
      <c r="O50" s="98">
        <v>148.13300000000001</v>
      </c>
      <c r="P50" s="98">
        <v>88.692999999999998</v>
      </c>
      <c r="Q50" s="98"/>
      <c r="R50" s="98"/>
      <c r="S50" s="98"/>
      <c r="T50" s="98"/>
      <c r="U50" s="98"/>
      <c r="V50" s="98"/>
      <c r="W50" s="98"/>
      <c r="X50" s="98"/>
      <c r="Y50" s="98"/>
      <c r="Z50" s="98"/>
      <c r="AA50" s="98"/>
      <c r="AB50" s="98"/>
    </row>
    <row r="51" spans="1:28" ht="18" customHeight="1" thickBot="1" x14ac:dyDescent="0.25">
      <c r="A51" s="140" t="s">
        <v>1244</v>
      </c>
      <c r="B51" s="140"/>
      <c r="C51" s="100"/>
      <c r="D51" s="100"/>
      <c r="E51" s="100"/>
      <c r="F51" s="100"/>
      <c r="G51" s="100">
        <v>366.01499999999999</v>
      </c>
      <c r="H51" s="100"/>
      <c r="I51" s="100">
        <v>1201.028</v>
      </c>
      <c r="J51" s="100">
        <v>1201.028</v>
      </c>
      <c r="K51" s="100">
        <v>1201.028</v>
      </c>
      <c r="L51" s="100">
        <v>842.47799999999995</v>
      </c>
      <c r="M51" s="100">
        <v>1007.768</v>
      </c>
      <c r="N51" s="100">
        <v>835.38900000000001</v>
      </c>
      <c r="O51" s="100">
        <v>842.47799999999995</v>
      </c>
      <c r="P51" s="100">
        <v>1149.6130000000001</v>
      </c>
      <c r="Q51" s="100"/>
      <c r="R51" s="100"/>
      <c r="S51" s="100"/>
      <c r="T51" s="100"/>
      <c r="U51" s="100"/>
      <c r="V51" s="100"/>
      <c r="W51" s="100"/>
      <c r="X51" s="100"/>
      <c r="Y51" s="100"/>
      <c r="Z51" s="100"/>
      <c r="AA51" s="100"/>
      <c r="AB51" s="100"/>
    </row>
    <row r="52" spans="1:28" ht="18" customHeight="1" thickBot="1" x14ac:dyDescent="0.25">
      <c r="A52" s="141" t="s">
        <v>1245</v>
      </c>
      <c r="B52" s="140"/>
      <c r="C52" s="142"/>
      <c r="D52" s="142"/>
      <c r="E52" s="142"/>
      <c r="F52" s="142"/>
      <c r="G52" s="142">
        <v>5.0540000000000003</v>
      </c>
      <c r="H52" s="142"/>
      <c r="I52" s="142">
        <v>3.097</v>
      </c>
      <c r="J52" s="142">
        <v>3.097</v>
      </c>
      <c r="K52" s="142">
        <v>3.097</v>
      </c>
      <c r="L52" s="142">
        <v>5.3879999999999999</v>
      </c>
      <c r="M52" s="142">
        <v>3.835</v>
      </c>
      <c r="N52" s="142">
        <v>4.7069999999999999</v>
      </c>
      <c r="O52" s="142">
        <v>5.3879999999999999</v>
      </c>
      <c r="P52" s="142">
        <v>7.4050000000000002</v>
      </c>
      <c r="Q52" s="142"/>
      <c r="R52" s="142"/>
      <c r="S52" s="142"/>
      <c r="T52" s="142"/>
      <c r="U52" s="142"/>
      <c r="V52" s="142"/>
      <c r="W52" s="142"/>
      <c r="X52" s="142"/>
      <c r="Y52" s="142"/>
      <c r="Z52" s="142"/>
      <c r="AA52" s="142"/>
      <c r="AB52" s="142"/>
    </row>
    <row r="53" spans="1:28" ht="18" customHeight="1" thickBot="1" x14ac:dyDescent="0.25">
      <c r="A53" s="140" t="s">
        <v>791</v>
      </c>
      <c r="B53" s="140"/>
      <c r="C53" s="100"/>
      <c r="D53" s="100"/>
      <c r="E53" s="100"/>
      <c r="F53" s="100"/>
      <c r="G53" s="100">
        <v>360.96100000000001</v>
      </c>
      <c r="H53" s="100"/>
      <c r="I53" s="100">
        <v>1197.931</v>
      </c>
      <c r="J53" s="100">
        <v>1197.931</v>
      </c>
      <c r="K53" s="100">
        <v>1197.931</v>
      </c>
      <c r="L53" s="100">
        <v>837.09</v>
      </c>
      <c r="M53" s="100">
        <v>1003.933</v>
      </c>
      <c r="N53" s="100">
        <v>830.68200000000002</v>
      </c>
      <c r="O53" s="100">
        <v>837.09</v>
      </c>
      <c r="P53" s="100">
        <v>1142.2080000000001</v>
      </c>
      <c r="Q53" s="100"/>
      <c r="R53" s="100"/>
      <c r="S53" s="100"/>
      <c r="T53" s="100"/>
      <c r="U53" s="100"/>
      <c r="V53" s="100"/>
      <c r="W53" s="100"/>
      <c r="X53" s="100"/>
      <c r="Y53" s="100"/>
      <c r="Z53" s="100"/>
      <c r="AA53" s="100"/>
      <c r="AB53" s="100"/>
    </row>
  </sheetData>
  <mergeCells count="1">
    <mergeCell ref="A1:C1"/>
  </mergeCells>
  <dataValidations count="2">
    <dataValidation type="textLength" operator="greaterThan" allowBlank="1" showInputMessage="1" showErrorMessage="1" errorTitle="Invalid Data Type" error="Please input data in String Data Type" sqref="C24:AB24 C4:AB4 C6:AB6 C8:AB8 C10:AB10 C12:AB12 C14:AB14 C16:AB16 C18:AB18 C20:AB20 C22:AB22 C29:AB29 C31:AB31 C33:AB33 C35:AB35 C37:AB37 C39:AB39 C41:AB41 C43:AB43 C45:AB45 C47:AB47 C49:AB49" xr:uid="{00000000-0002-0000-1600-000000000000}">
      <formula1>0</formula1>
    </dataValidation>
    <dataValidation type="decimal" allowBlank="1" showInputMessage="1" showErrorMessage="1" errorTitle="Invalid Data Type" error="Please input data in Numeric Data Type" sqref="C5:AB5 C21:AB21 C7:AB7 C9:AB9 C11:AB11 C13:AB13 C15:AB15 C17:AB17 C19:AB19 C23:AB23 C30:AB30 C32:AB32 C34:AB34 C36:AB36 C38:AB38 C40:AB40 C42:AB42 C44:AB44 C46:AB46 C48:AB48 C25:AB28 C50:AB53" xr:uid="{00000000-0002-0000-1600-000001000000}">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W9"/>
  <sheetViews>
    <sheetView showGridLines="0"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x14ac:dyDescent="0.2"/>
  <cols>
    <col min="1" max="1" width="42.59765625" style="144" bestFit="1" customWidth="1" collapsed="1"/>
    <col min="2" max="2" width="26" style="144" customWidth="1"/>
    <col min="3" max="23" width="21" style="144" customWidth="1" collapsed="1"/>
    <col min="24" max="24" width="9.3984375" style="144" customWidth="1" collapsed="1"/>
    <col min="25" max="16384" width="9.3984375" style="144" collapsed="1"/>
  </cols>
  <sheetData>
    <row r="1" spans="1:23" ht="34.5" customHeight="1" x14ac:dyDescent="0.2">
      <c r="A1" s="204" t="s">
        <v>1288</v>
      </c>
      <c r="B1" s="205"/>
      <c r="C1" s="205"/>
      <c r="D1" s="205"/>
    </row>
    <row r="2" spans="1:23" x14ac:dyDescent="0.2">
      <c r="A2" s="145">
        <v>1</v>
      </c>
      <c r="B2" s="145"/>
    </row>
    <row r="3" spans="1:23" ht="17" customHeight="1" x14ac:dyDescent="0.2">
      <c r="A3" s="146" t="s">
        <v>22</v>
      </c>
      <c r="B3" s="146"/>
      <c r="C3" s="147" t="s">
        <v>30</v>
      </c>
      <c r="D3" s="147" t="s">
        <v>34</v>
      </c>
      <c r="E3" s="147" t="s">
        <v>35</v>
      </c>
      <c r="F3" s="147" t="s">
        <v>36</v>
      </c>
      <c r="G3" s="147" t="s">
        <v>37</v>
      </c>
      <c r="H3" s="147" t="s">
        <v>38</v>
      </c>
      <c r="I3" s="147" t="s">
        <v>39</v>
      </c>
      <c r="J3" s="147" t="s">
        <v>40</v>
      </c>
      <c r="K3" s="147" t="s">
        <v>41</v>
      </c>
      <c r="L3" s="147" t="s">
        <v>42</v>
      </c>
      <c r="M3" s="147" t="s">
        <v>104</v>
      </c>
      <c r="N3" s="147" t="s">
        <v>43</v>
      </c>
      <c r="O3" s="147" t="s">
        <v>44</v>
      </c>
      <c r="P3" s="147" t="s">
        <v>45</v>
      </c>
      <c r="Q3" s="147" t="s">
        <v>46</v>
      </c>
      <c r="R3" s="147"/>
      <c r="S3" s="147"/>
      <c r="T3" s="147"/>
      <c r="U3" s="147"/>
      <c r="V3" s="147"/>
      <c r="W3" s="147"/>
    </row>
    <row r="4" spans="1:23" ht="35" customHeight="1" thickBot="1" x14ac:dyDescent="0.25">
      <c r="A4" s="148" t="s">
        <v>1288</v>
      </c>
      <c r="B4" s="148"/>
      <c r="C4" s="149"/>
      <c r="D4" s="149"/>
      <c r="E4" s="149"/>
      <c r="F4" s="149"/>
      <c r="G4" s="149"/>
      <c r="H4" s="149"/>
      <c r="I4" s="149"/>
      <c r="J4" s="149"/>
      <c r="K4" s="149"/>
      <c r="L4" s="149"/>
      <c r="M4" s="149"/>
      <c r="N4" s="149"/>
      <c r="O4" s="149"/>
      <c r="P4" s="149"/>
      <c r="Q4" s="149"/>
      <c r="R4" s="149"/>
      <c r="S4" s="149"/>
      <c r="T4" s="149"/>
      <c r="U4" s="149"/>
      <c r="V4" s="149"/>
      <c r="W4" s="149"/>
    </row>
    <row r="5" spans="1:23" ht="35" customHeight="1" thickBot="1" x14ac:dyDescent="0.25">
      <c r="A5" s="150" t="s">
        <v>1289</v>
      </c>
      <c r="B5" s="150"/>
      <c r="C5" s="151"/>
      <c r="D5" s="151">
        <f t="shared" ref="D5:W5" si="0">C9</f>
        <v>662.86300000000006</v>
      </c>
      <c r="E5" s="151">
        <f t="shared" si="0"/>
        <v>864.24</v>
      </c>
      <c r="F5" s="151">
        <f t="shared" si="0"/>
        <v>928.08</v>
      </c>
      <c r="G5" s="151">
        <f t="shared" si="0"/>
        <v>928.08</v>
      </c>
      <c r="H5" s="151">
        <f t="shared" si="0"/>
        <v>928.08</v>
      </c>
      <c r="I5" s="151">
        <f t="shared" si="0"/>
        <v>928.08</v>
      </c>
      <c r="J5" s="151">
        <f t="shared" si="0"/>
        <v>926.78099999999995</v>
      </c>
      <c r="K5" s="151">
        <f t="shared" si="0"/>
        <v>954.37</v>
      </c>
      <c r="L5" s="151">
        <f t="shared" si="0"/>
        <v>947.55700000000002</v>
      </c>
      <c r="M5" s="151">
        <f t="shared" si="0"/>
        <v>536.61500000000001</v>
      </c>
      <c r="N5" s="151">
        <f t="shared" si="0"/>
        <v>497.52600000000001</v>
      </c>
      <c r="O5" s="151">
        <f t="shared" si="0"/>
        <v>579.77800000000002</v>
      </c>
      <c r="P5" s="151">
        <f t="shared" si="0"/>
        <v>514.18700000000001</v>
      </c>
      <c r="Q5" s="151">
        <f t="shared" si="0"/>
        <v>497.52600000000001</v>
      </c>
      <c r="R5" s="151">
        <f t="shared" si="0"/>
        <v>461.78</v>
      </c>
      <c r="S5" s="151">
        <f t="shared" si="0"/>
        <v>0</v>
      </c>
      <c r="T5" s="151">
        <f t="shared" si="0"/>
        <v>0</v>
      </c>
      <c r="U5" s="151">
        <f t="shared" si="0"/>
        <v>0</v>
      </c>
      <c r="V5" s="151">
        <f t="shared" si="0"/>
        <v>0</v>
      </c>
      <c r="W5" s="151">
        <f t="shared" si="0"/>
        <v>0</v>
      </c>
    </row>
    <row r="6" spans="1:23" ht="35" customHeight="1" thickBot="1" x14ac:dyDescent="0.25">
      <c r="A6" s="150" t="s">
        <v>1290</v>
      </c>
      <c r="B6" s="150"/>
      <c r="C6" s="151"/>
      <c r="D6" s="151">
        <v>232.745</v>
      </c>
      <c r="E6" s="151">
        <v>118.39</v>
      </c>
      <c r="F6" s="151">
        <v>118.39</v>
      </c>
      <c r="G6" s="151">
        <v>118.39</v>
      </c>
      <c r="H6" s="151">
        <v>118.39</v>
      </c>
      <c r="I6" s="151">
        <v>56.158000000000001</v>
      </c>
      <c r="J6" s="151">
        <v>53.817999999999998</v>
      </c>
      <c r="K6" s="151">
        <v>28.071000000000002</v>
      </c>
      <c r="L6" s="151">
        <v>134.941</v>
      </c>
      <c r="M6" s="151">
        <v>21.59</v>
      </c>
      <c r="N6" s="151">
        <v>49.151000000000003</v>
      </c>
      <c r="O6" s="151">
        <v>33.356000000000002</v>
      </c>
      <c r="P6" s="151">
        <v>21.59</v>
      </c>
      <c r="Q6" s="151"/>
      <c r="R6" s="151"/>
      <c r="S6" s="151"/>
      <c r="T6" s="151"/>
      <c r="U6" s="151"/>
      <c r="V6" s="151"/>
      <c r="W6" s="151"/>
    </row>
    <row r="7" spans="1:23" ht="35" customHeight="1" thickBot="1" x14ac:dyDescent="0.25">
      <c r="A7" s="150" t="s">
        <v>1291</v>
      </c>
      <c r="B7" s="150"/>
      <c r="C7" s="152"/>
      <c r="D7" s="152"/>
      <c r="E7" s="152"/>
      <c r="F7" s="152"/>
      <c r="G7" s="152"/>
      <c r="H7" s="152"/>
      <c r="I7" s="152"/>
      <c r="J7" s="152"/>
      <c r="K7" s="152"/>
      <c r="L7" s="152"/>
      <c r="M7" s="152"/>
      <c r="N7" s="152"/>
      <c r="O7" s="152"/>
      <c r="P7" s="152"/>
      <c r="Q7" s="152">
        <v>35.683999999999997</v>
      </c>
      <c r="R7" s="152"/>
      <c r="S7" s="152"/>
      <c r="T7" s="152"/>
      <c r="U7" s="152"/>
      <c r="V7" s="152"/>
      <c r="W7" s="152"/>
    </row>
    <row r="8" spans="1:23" ht="35" customHeight="1" thickBot="1" x14ac:dyDescent="0.25">
      <c r="A8" s="150" t="s">
        <v>1292</v>
      </c>
      <c r="B8" s="150"/>
      <c r="C8" s="152"/>
      <c r="D8" s="152">
        <v>30.013000000000002</v>
      </c>
      <c r="E8" s="152">
        <v>50.850999999999999</v>
      </c>
      <c r="F8" s="152">
        <v>50.850999999999999</v>
      </c>
      <c r="G8" s="152">
        <v>50.850999999999999</v>
      </c>
      <c r="H8" s="152">
        <v>50.850999999999999</v>
      </c>
      <c r="I8" s="152">
        <v>50.62</v>
      </c>
      <c r="J8" s="152">
        <v>27.527999999999999</v>
      </c>
      <c r="K8" s="152">
        <v>10.54</v>
      </c>
      <c r="L8" s="152">
        <v>528.36300000000006</v>
      </c>
      <c r="M8" s="152">
        <v>63.776000000000003</v>
      </c>
      <c r="N8" s="152">
        <v>9.0850000000000009</v>
      </c>
      <c r="O8" s="152">
        <v>58.881</v>
      </c>
      <c r="P8" s="152">
        <v>63.776000000000003</v>
      </c>
      <c r="Q8" s="152">
        <v>6.2E-2</v>
      </c>
      <c r="R8" s="152"/>
      <c r="S8" s="152"/>
      <c r="T8" s="152"/>
      <c r="U8" s="152"/>
      <c r="V8" s="152"/>
      <c r="W8" s="152"/>
    </row>
    <row r="9" spans="1:23" ht="35" customHeight="1" thickBot="1" x14ac:dyDescent="0.25">
      <c r="A9" s="153" t="s">
        <v>1293</v>
      </c>
      <c r="B9" s="153"/>
      <c r="C9" s="154">
        <v>662.86300000000006</v>
      </c>
      <c r="D9" s="154">
        <v>864.24</v>
      </c>
      <c r="E9" s="154">
        <v>928.08</v>
      </c>
      <c r="F9" s="154">
        <v>928.08</v>
      </c>
      <c r="G9" s="154">
        <v>928.08</v>
      </c>
      <c r="H9" s="154">
        <v>928.08</v>
      </c>
      <c r="I9" s="154">
        <v>926.78099999999995</v>
      </c>
      <c r="J9" s="154">
        <v>954.37</v>
      </c>
      <c r="K9" s="154">
        <v>947.55700000000002</v>
      </c>
      <c r="L9" s="154">
        <v>536.61500000000001</v>
      </c>
      <c r="M9" s="154">
        <v>497.52600000000001</v>
      </c>
      <c r="N9" s="154">
        <v>579.77800000000002</v>
      </c>
      <c r="O9" s="154">
        <v>514.18700000000001</v>
      </c>
      <c r="P9" s="154">
        <v>497.52600000000001</v>
      </c>
      <c r="Q9" s="154">
        <v>461.78</v>
      </c>
      <c r="R9" s="154"/>
      <c r="S9" s="154"/>
      <c r="T9" s="154"/>
      <c r="U9" s="154"/>
      <c r="V9" s="154"/>
      <c r="W9" s="154"/>
    </row>
  </sheetData>
  <mergeCells count="1">
    <mergeCell ref="A1:D1"/>
  </mergeCells>
  <dataValidations count="1">
    <dataValidation type="decimal" allowBlank="1" showInputMessage="1" showErrorMessage="1" errorTitle="Invalid Data Type" error="Please input data in Numeric Data Type" sqref="C5:W9" xr:uid="{00000000-0002-0000-17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B29"/>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40.796875"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1294</v>
      </c>
      <c r="B1" s="193"/>
      <c r="C1" s="193"/>
    </row>
    <row r="2" spans="1:28" x14ac:dyDescent="0.2">
      <c r="A2" s="134">
        <v>1</v>
      </c>
    </row>
    <row r="3" spans="1:28" ht="16" customHeight="1" x14ac:dyDescent="0.2">
      <c r="A3" s="135" t="s">
        <v>22</v>
      </c>
      <c r="B3" s="136"/>
      <c r="C3" s="137" t="s">
        <v>34</v>
      </c>
      <c r="D3" s="137" t="s">
        <v>35</v>
      </c>
      <c r="E3" s="137" t="s">
        <v>36</v>
      </c>
      <c r="F3" s="137" t="s">
        <v>37</v>
      </c>
      <c r="G3" s="137" t="s">
        <v>38</v>
      </c>
      <c r="H3" s="137" t="s">
        <v>39</v>
      </c>
      <c r="I3" s="137" t="s">
        <v>40</v>
      </c>
      <c r="J3" s="137" t="s">
        <v>41</v>
      </c>
      <c r="K3" s="137" t="s">
        <v>42</v>
      </c>
      <c r="L3" s="137" t="s">
        <v>104</v>
      </c>
      <c r="M3" s="137" t="s">
        <v>43</v>
      </c>
      <c r="N3" s="137" t="s">
        <v>44</v>
      </c>
      <c r="O3" s="137" t="s">
        <v>45</v>
      </c>
      <c r="P3" s="137" t="s">
        <v>46</v>
      </c>
      <c r="Q3" s="137"/>
      <c r="R3" s="137"/>
      <c r="S3" s="137"/>
      <c r="T3" s="137"/>
      <c r="U3" s="137"/>
      <c r="V3" s="137"/>
      <c r="W3" s="137"/>
      <c r="X3" s="137"/>
      <c r="Y3" s="137"/>
      <c r="Z3" s="137"/>
      <c r="AA3" s="137"/>
      <c r="AB3" s="137"/>
    </row>
    <row r="4" spans="1:28" ht="18" customHeight="1" thickBot="1" x14ac:dyDescent="0.25">
      <c r="A4" s="138" t="s">
        <v>1218</v>
      </c>
      <c r="B4" s="138"/>
      <c r="C4" s="151">
        <v>12814.605</v>
      </c>
      <c r="D4" s="151">
        <v>22215.559000000001</v>
      </c>
      <c r="E4" s="151">
        <v>22215.559000000001</v>
      </c>
      <c r="F4" s="151">
        <v>22215.559000000001</v>
      </c>
      <c r="G4" s="151">
        <v>22215.559000000001</v>
      </c>
      <c r="H4" s="151">
        <v>26494.554</v>
      </c>
      <c r="I4" s="151">
        <v>27846.067999999999</v>
      </c>
      <c r="J4" s="151">
        <v>31054.788</v>
      </c>
      <c r="K4" s="151">
        <v>26185.687000000002</v>
      </c>
      <c r="L4" s="151">
        <v>26137.335999999999</v>
      </c>
      <c r="M4" s="151">
        <v>28408.83</v>
      </c>
      <c r="N4" s="151">
        <v>25627.609</v>
      </c>
      <c r="O4" s="151">
        <v>26137.335999999999</v>
      </c>
      <c r="P4" s="151">
        <v>32237.916000000001</v>
      </c>
      <c r="Q4" s="151"/>
      <c r="R4" s="151"/>
      <c r="S4" s="151"/>
      <c r="T4" s="151"/>
      <c r="U4" s="151"/>
      <c r="V4" s="151"/>
      <c r="W4" s="151"/>
      <c r="X4" s="151"/>
      <c r="Y4" s="151"/>
      <c r="Z4" s="151"/>
      <c r="AA4" s="151"/>
      <c r="AB4" s="151"/>
    </row>
    <row r="5" spans="1:28" ht="18" customHeight="1" thickBot="1" x14ac:dyDescent="0.25">
      <c r="A5" s="138" t="s">
        <v>1219</v>
      </c>
      <c r="B5" s="138"/>
      <c r="C5" s="151">
        <v>27.402000000000001</v>
      </c>
      <c r="D5" s="151">
        <v>106.645</v>
      </c>
      <c r="E5" s="151">
        <v>106.645</v>
      </c>
      <c r="F5" s="151">
        <v>106.645</v>
      </c>
      <c r="G5" s="151">
        <v>106.645</v>
      </c>
      <c r="H5" s="151">
        <v>131.62700000000001</v>
      </c>
      <c r="I5" s="151">
        <v>20.995000000000001</v>
      </c>
      <c r="J5" s="151">
        <v>28.579000000000001</v>
      </c>
      <c r="K5" s="151">
        <v>153.82599999999999</v>
      </c>
      <c r="L5" s="151">
        <v>177.78899999999999</v>
      </c>
      <c r="M5" s="151">
        <v>241.483</v>
      </c>
      <c r="N5" s="151">
        <v>212.608</v>
      </c>
      <c r="O5" s="151">
        <v>177.78899999999999</v>
      </c>
      <c r="P5" s="151">
        <v>87.427999999999997</v>
      </c>
      <c r="Q5" s="151"/>
      <c r="R5" s="151"/>
      <c r="S5" s="151"/>
      <c r="T5" s="151"/>
      <c r="U5" s="151"/>
      <c r="V5" s="151"/>
      <c r="W5" s="151"/>
      <c r="X5" s="151"/>
      <c r="Y5" s="151"/>
      <c r="Z5" s="151"/>
      <c r="AA5" s="151"/>
      <c r="AB5" s="151"/>
    </row>
    <row r="6" spans="1:28" ht="18" hidden="1" customHeight="1" thickBot="1" x14ac:dyDescent="0.25">
      <c r="A6" s="138" t="s">
        <v>1220</v>
      </c>
      <c r="B6" s="138"/>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row>
    <row r="7" spans="1:28" ht="18" hidden="1" customHeight="1" thickBot="1" x14ac:dyDescent="0.25">
      <c r="A7" s="138" t="s">
        <v>1221</v>
      </c>
      <c r="B7" s="138"/>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row>
    <row r="8" spans="1:28" ht="18" hidden="1" customHeight="1" thickBot="1" x14ac:dyDescent="0.25">
      <c r="A8" s="138" t="s">
        <v>1222</v>
      </c>
      <c r="B8" s="138"/>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row>
    <row r="9" spans="1:28" ht="18" hidden="1" customHeight="1" thickBot="1" x14ac:dyDescent="0.25">
      <c r="A9" s="138" t="s">
        <v>1223</v>
      </c>
      <c r="B9" s="138"/>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row>
    <row r="10" spans="1:28" ht="18" hidden="1" customHeight="1" thickBot="1" x14ac:dyDescent="0.25">
      <c r="A10" s="138" t="s">
        <v>1224</v>
      </c>
      <c r="B10" s="138"/>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row>
    <row r="11" spans="1:28" ht="18" customHeight="1" thickBot="1" x14ac:dyDescent="0.25">
      <c r="A11" s="138" t="s">
        <v>1225</v>
      </c>
      <c r="B11" s="138"/>
      <c r="C11" s="151">
        <v>47.610999999999997</v>
      </c>
      <c r="D11" s="151">
        <v>206.81299999999999</v>
      </c>
      <c r="E11" s="151">
        <v>206.81299999999999</v>
      </c>
      <c r="F11" s="151">
        <v>206.81299999999999</v>
      </c>
      <c r="G11" s="151">
        <v>206.81299999999999</v>
      </c>
      <c r="H11" s="151">
        <v>264.38400000000001</v>
      </c>
      <c r="I11" s="151">
        <v>251.357</v>
      </c>
      <c r="J11" s="151">
        <v>171.55500000000001</v>
      </c>
      <c r="K11" s="151">
        <v>238.721</v>
      </c>
      <c r="L11" s="151">
        <v>139.99700000000001</v>
      </c>
      <c r="M11" s="151">
        <v>127.26300000000001</v>
      </c>
      <c r="N11" s="151">
        <v>144.768</v>
      </c>
      <c r="O11" s="151">
        <v>139.99700000000001</v>
      </c>
      <c r="P11" s="151">
        <v>96.268000000000001</v>
      </c>
      <c r="Q11" s="151"/>
      <c r="R11" s="151"/>
      <c r="S11" s="151"/>
      <c r="T11" s="151"/>
      <c r="U11" s="151"/>
      <c r="V11" s="151"/>
      <c r="W11" s="151"/>
      <c r="X11" s="151"/>
      <c r="Y11" s="151"/>
      <c r="Z11" s="151"/>
      <c r="AA11" s="151"/>
      <c r="AB11" s="151"/>
    </row>
    <row r="12" spans="1:28" ht="18" hidden="1" customHeight="1" thickBot="1" x14ac:dyDescent="0.25">
      <c r="A12" s="138" t="s">
        <v>1226</v>
      </c>
      <c r="B12" s="138"/>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151"/>
      <c r="AA12" s="151"/>
      <c r="AB12" s="151"/>
    </row>
    <row r="13" spans="1:28" ht="18" hidden="1" customHeight="1" thickBot="1" x14ac:dyDescent="0.25">
      <c r="A13" s="138" t="s">
        <v>1227</v>
      </c>
      <c r="B13" s="138"/>
      <c r="C13" s="151"/>
      <c r="D13" s="151"/>
      <c r="E13" s="151"/>
      <c r="F13" s="151"/>
      <c r="G13" s="151"/>
      <c r="H13" s="151"/>
      <c r="I13" s="151"/>
      <c r="J13" s="151"/>
      <c r="K13" s="151"/>
      <c r="L13" s="151"/>
      <c r="M13" s="151"/>
      <c r="N13" s="151"/>
      <c r="O13" s="151"/>
      <c r="P13" s="151"/>
      <c r="Q13" s="151"/>
      <c r="R13" s="151"/>
      <c r="S13" s="151"/>
      <c r="T13" s="151"/>
      <c r="U13" s="151"/>
      <c r="V13" s="151"/>
      <c r="W13" s="151"/>
      <c r="X13" s="151"/>
      <c r="Y13" s="151"/>
      <c r="Z13" s="151"/>
      <c r="AA13" s="151"/>
      <c r="AB13" s="151"/>
    </row>
    <row r="14" spans="1:28" ht="18" customHeight="1" thickBot="1" x14ac:dyDescent="0.25">
      <c r="A14" s="138" t="s">
        <v>1228</v>
      </c>
      <c r="B14" s="138"/>
      <c r="C14" s="151">
        <v>1353.3219999999999</v>
      </c>
      <c r="D14" s="151">
        <v>2016.7850000000001</v>
      </c>
      <c r="E14" s="151">
        <v>2016.7850000000001</v>
      </c>
      <c r="F14" s="151">
        <v>2016.7850000000001</v>
      </c>
      <c r="G14" s="151">
        <v>2016.7850000000001</v>
      </c>
      <c r="H14" s="151">
        <v>1996.963</v>
      </c>
      <c r="I14" s="151">
        <v>1223.2380000000001</v>
      </c>
      <c r="J14" s="151">
        <v>921.18</v>
      </c>
      <c r="K14" s="151">
        <v>2277.3710000000001</v>
      </c>
      <c r="L14" s="151">
        <v>2287.8240000000001</v>
      </c>
      <c r="M14" s="151">
        <v>1722.5830000000001</v>
      </c>
      <c r="N14" s="151">
        <v>778.38400000000001</v>
      </c>
      <c r="O14" s="151">
        <v>2287.8240000000001</v>
      </c>
      <c r="P14" s="151">
        <v>1541.39</v>
      </c>
      <c r="Q14" s="151"/>
      <c r="R14" s="151"/>
      <c r="S14" s="151"/>
      <c r="T14" s="151"/>
      <c r="U14" s="151"/>
      <c r="V14" s="151"/>
      <c r="W14" s="151"/>
      <c r="X14" s="151"/>
      <c r="Y14" s="151"/>
      <c r="Z14" s="151"/>
      <c r="AA14" s="151"/>
      <c r="AB14" s="151"/>
    </row>
    <row r="15" spans="1:28" ht="18" customHeight="1" thickBot="1" x14ac:dyDescent="0.25">
      <c r="A15" s="138" t="s">
        <v>1229</v>
      </c>
      <c r="B15" s="138"/>
      <c r="C15" s="151">
        <v>56.447000000000003</v>
      </c>
      <c r="D15" s="151">
        <v>44.908000000000001</v>
      </c>
      <c r="E15" s="151">
        <v>44.908000000000001</v>
      </c>
      <c r="F15" s="151">
        <v>44.908000000000001</v>
      </c>
      <c r="G15" s="151">
        <v>44.908000000000001</v>
      </c>
      <c r="H15" s="151">
        <v>32.801000000000002</v>
      </c>
      <c r="I15" s="151">
        <v>50.206000000000003</v>
      </c>
      <c r="J15" s="151">
        <v>27.562999999999999</v>
      </c>
      <c r="K15" s="151">
        <v>27.385000000000002</v>
      </c>
      <c r="L15" s="151">
        <v>6.3959999999999999</v>
      </c>
      <c r="M15" s="151">
        <v>17.079000000000001</v>
      </c>
      <c r="N15" s="151">
        <v>21.167000000000002</v>
      </c>
      <c r="O15" s="151">
        <v>6.3959999999999999</v>
      </c>
      <c r="P15" s="151">
        <v>1.538</v>
      </c>
      <c r="Q15" s="151"/>
      <c r="R15" s="151"/>
      <c r="S15" s="151"/>
      <c r="T15" s="151"/>
      <c r="U15" s="151"/>
      <c r="V15" s="151"/>
      <c r="W15" s="151"/>
      <c r="X15" s="151"/>
      <c r="Y15" s="151"/>
      <c r="Z15" s="151"/>
      <c r="AA15" s="151"/>
      <c r="AB15" s="151"/>
    </row>
    <row r="16" spans="1:28" ht="18" customHeight="1" thickBot="1" x14ac:dyDescent="0.25">
      <c r="A16" s="140" t="s">
        <v>814</v>
      </c>
      <c r="B16" s="140"/>
      <c r="C16" s="100">
        <v>14299.387000000001</v>
      </c>
      <c r="D16" s="100">
        <v>24590.71</v>
      </c>
      <c r="E16" s="100">
        <v>24590.71</v>
      </c>
      <c r="F16" s="100">
        <v>24590.71</v>
      </c>
      <c r="G16" s="100">
        <v>24590.71</v>
      </c>
      <c r="H16" s="100">
        <v>28920.329000000002</v>
      </c>
      <c r="I16" s="100">
        <v>29391.864000000001</v>
      </c>
      <c r="J16" s="100">
        <v>32203.665000000001</v>
      </c>
      <c r="K16" s="100">
        <v>28882.99</v>
      </c>
      <c r="L16" s="100">
        <v>28749.342000000001</v>
      </c>
      <c r="M16" s="100">
        <v>30517.238000000001</v>
      </c>
      <c r="N16" s="100">
        <v>26784.536</v>
      </c>
      <c r="O16" s="100">
        <v>28749.342000000001</v>
      </c>
      <c r="P16" s="100">
        <v>33964.54</v>
      </c>
      <c r="Q16" s="100"/>
      <c r="R16" s="100"/>
      <c r="S16" s="100"/>
      <c r="T16" s="100"/>
      <c r="U16" s="100"/>
      <c r="V16" s="100"/>
      <c r="W16" s="100"/>
      <c r="X16" s="100"/>
      <c r="Y16" s="100"/>
      <c r="Z16" s="100"/>
      <c r="AA16" s="100"/>
      <c r="AB16" s="100"/>
    </row>
    <row r="17" spans="1:28" ht="18" customHeight="1" thickBot="1" x14ac:dyDescent="0.25">
      <c r="A17" s="138" t="s">
        <v>1232</v>
      </c>
      <c r="B17" s="138"/>
      <c r="C17" s="151">
        <v>207.09800000000001</v>
      </c>
      <c r="D17" s="151">
        <v>257.97899999999998</v>
      </c>
      <c r="E17" s="151">
        <v>257.97899999999998</v>
      </c>
      <c r="F17" s="151">
        <v>257.97899999999998</v>
      </c>
      <c r="G17" s="151">
        <v>257.97899999999998</v>
      </c>
      <c r="H17" s="151">
        <v>241.078</v>
      </c>
      <c r="I17" s="151">
        <v>262.40699999999998</v>
      </c>
      <c r="J17" s="151">
        <v>292.35899999999998</v>
      </c>
      <c r="K17" s="151">
        <v>227.529</v>
      </c>
      <c r="L17" s="151">
        <v>235.59299999999999</v>
      </c>
      <c r="M17" s="151">
        <v>254.184</v>
      </c>
      <c r="N17" s="151">
        <v>263.88600000000002</v>
      </c>
      <c r="O17" s="151">
        <v>235.59299999999999</v>
      </c>
      <c r="P17" s="151">
        <v>304.95999999999998</v>
      </c>
      <c r="Q17" s="151"/>
      <c r="R17" s="151"/>
      <c r="S17" s="151"/>
      <c r="T17" s="151"/>
      <c r="U17" s="151"/>
      <c r="V17" s="151"/>
      <c r="W17" s="151"/>
      <c r="X17" s="151"/>
      <c r="Y17" s="151"/>
      <c r="Z17" s="151"/>
      <c r="AA17" s="151"/>
      <c r="AB17" s="151"/>
    </row>
    <row r="18" spans="1:28" ht="18" hidden="1" customHeight="1" thickBot="1" x14ac:dyDescent="0.25">
      <c r="A18" s="138" t="s">
        <v>1233</v>
      </c>
      <c r="B18" s="138"/>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1"/>
      <c r="AA18" s="151"/>
      <c r="AB18" s="151"/>
    </row>
    <row r="19" spans="1:28" ht="18" hidden="1" customHeight="1" thickBot="1" x14ac:dyDescent="0.25">
      <c r="A19" s="138" t="s">
        <v>1234</v>
      </c>
      <c r="B19" s="138"/>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row>
    <row r="20" spans="1:28" ht="18" hidden="1" customHeight="1" thickBot="1" x14ac:dyDescent="0.25">
      <c r="A20" s="138" t="s">
        <v>1235</v>
      </c>
      <c r="B20" s="138"/>
      <c r="C20" s="151"/>
      <c r="D20" s="151"/>
      <c r="E20" s="151"/>
      <c r="F20" s="151"/>
      <c r="G20" s="151"/>
      <c r="H20" s="151"/>
      <c r="I20" s="151"/>
      <c r="J20" s="151"/>
      <c r="K20" s="151"/>
      <c r="L20" s="151"/>
      <c r="M20" s="151"/>
      <c r="N20" s="151"/>
      <c r="O20" s="151"/>
      <c r="P20" s="151"/>
      <c r="Q20" s="151"/>
      <c r="R20" s="151"/>
      <c r="S20" s="151"/>
      <c r="T20" s="151"/>
      <c r="U20" s="151"/>
      <c r="V20" s="151"/>
      <c r="W20" s="151"/>
      <c r="X20" s="151"/>
      <c r="Y20" s="151"/>
      <c r="Z20" s="151"/>
      <c r="AA20" s="151"/>
      <c r="AB20" s="151"/>
    </row>
    <row r="21" spans="1:28" ht="18" hidden="1" customHeight="1" thickBot="1" x14ac:dyDescent="0.25">
      <c r="A21" s="138" t="s">
        <v>1236</v>
      </c>
      <c r="B21" s="138"/>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c r="AA21" s="151"/>
      <c r="AB21" s="151"/>
    </row>
    <row r="22" spans="1:28" ht="18" hidden="1" customHeight="1" thickBot="1" x14ac:dyDescent="0.25">
      <c r="A22" s="138" t="s">
        <v>1237</v>
      </c>
      <c r="B22" s="138"/>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1"/>
      <c r="AB22" s="151"/>
    </row>
    <row r="23" spans="1:28" ht="18" hidden="1" customHeight="1" thickBot="1" x14ac:dyDescent="0.25">
      <c r="A23" s="138" t="s">
        <v>1238</v>
      </c>
      <c r="B23" s="138"/>
      <c r="C23" s="151"/>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151"/>
      <c r="AB23" s="151"/>
    </row>
    <row r="24" spans="1:28" ht="18" hidden="1" customHeight="1" thickBot="1" x14ac:dyDescent="0.25">
      <c r="A24" s="138" t="s">
        <v>1239</v>
      </c>
      <c r="B24" s="138"/>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151"/>
      <c r="AB24" s="151"/>
    </row>
    <row r="25" spans="1:28" ht="18" hidden="1" customHeight="1" thickBot="1" x14ac:dyDescent="0.25">
      <c r="A25" s="138" t="s">
        <v>1240</v>
      </c>
      <c r="B25" s="138"/>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1"/>
      <c r="AA25" s="151"/>
      <c r="AB25" s="151"/>
    </row>
    <row r="26" spans="1:28" ht="18" hidden="1" customHeight="1" thickBot="1" x14ac:dyDescent="0.25">
      <c r="A26" s="138" t="s">
        <v>1241</v>
      </c>
      <c r="B26" s="138"/>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row>
    <row r="27" spans="1:28" ht="18" hidden="1" customHeight="1" thickBot="1" x14ac:dyDescent="0.25">
      <c r="A27" s="138" t="s">
        <v>1242</v>
      </c>
      <c r="B27" s="138"/>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1"/>
      <c r="AA27" s="151"/>
      <c r="AB27" s="151"/>
    </row>
    <row r="28" spans="1:28" ht="18" customHeight="1" thickBot="1" x14ac:dyDescent="0.25">
      <c r="A28" s="138" t="s">
        <v>1243</v>
      </c>
      <c r="B28" s="138"/>
      <c r="C28" s="151">
        <v>11.502000000000001</v>
      </c>
      <c r="D28" s="151">
        <v>6.2E-2</v>
      </c>
      <c r="E28" s="151">
        <v>6.2E-2</v>
      </c>
      <c r="F28" s="151">
        <v>6.2E-2</v>
      </c>
      <c r="G28" s="151">
        <v>6.2E-2</v>
      </c>
      <c r="H28" s="151">
        <v>0.13300000000000001</v>
      </c>
      <c r="I28" s="151">
        <v>0.05</v>
      </c>
      <c r="J28" s="151">
        <v>5.0999999999999997E-2</v>
      </c>
      <c r="K28" s="151">
        <v>5.3999999999999999E-2</v>
      </c>
      <c r="L28" s="151">
        <v>6.5000000000000002E-2</v>
      </c>
      <c r="M28" s="151">
        <v>0.16600000000000001</v>
      </c>
      <c r="N28" s="151">
        <v>5.7000000000000002E-2</v>
      </c>
      <c r="O28" s="151">
        <v>6.5000000000000002E-2</v>
      </c>
      <c r="P28" s="151">
        <v>6.2E-2</v>
      </c>
      <c r="Q28" s="151"/>
      <c r="R28" s="151"/>
      <c r="S28" s="151"/>
      <c r="T28" s="151"/>
      <c r="U28" s="151"/>
      <c r="V28" s="151"/>
      <c r="W28" s="151"/>
      <c r="X28" s="151"/>
      <c r="Y28" s="151"/>
      <c r="Z28" s="151"/>
      <c r="AA28" s="151"/>
      <c r="AB28" s="151"/>
    </row>
    <row r="29" spans="1:28" ht="18" customHeight="1" thickBot="1" x14ac:dyDescent="0.25">
      <c r="A29" s="140" t="s">
        <v>791</v>
      </c>
      <c r="B29" s="140"/>
      <c r="C29" s="100">
        <v>218.6</v>
      </c>
      <c r="D29" s="100">
        <v>258.041</v>
      </c>
      <c r="E29" s="100">
        <v>258.041</v>
      </c>
      <c r="F29" s="100">
        <v>258.041</v>
      </c>
      <c r="G29" s="100">
        <v>258.041</v>
      </c>
      <c r="H29" s="100">
        <v>241.21100000000001</v>
      </c>
      <c r="I29" s="100">
        <v>262.45699999999999</v>
      </c>
      <c r="J29" s="100">
        <v>292.41000000000003</v>
      </c>
      <c r="K29" s="100">
        <v>227.583</v>
      </c>
      <c r="L29" s="100">
        <v>235.65799999999999</v>
      </c>
      <c r="M29" s="100">
        <v>254.35</v>
      </c>
      <c r="N29" s="100">
        <v>263.94299999999998</v>
      </c>
      <c r="O29" s="100">
        <v>235.65799999999999</v>
      </c>
      <c r="P29" s="100">
        <v>305.02199999999999</v>
      </c>
      <c r="Q29" s="100"/>
      <c r="R29" s="100"/>
      <c r="S29" s="100"/>
      <c r="T29" s="100"/>
      <c r="U29" s="100"/>
      <c r="V29" s="100"/>
      <c r="W29" s="100"/>
      <c r="X29" s="100"/>
      <c r="Y29" s="100"/>
      <c r="Z29" s="100"/>
      <c r="AA29" s="100"/>
      <c r="AB29" s="100"/>
    </row>
  </sheetData>
  <mergeCells count="1">
    <mergeCell ref="A1:C1"/>
  </mergeCells>
  <dataValidations count="1">
    <dataValidation type="decimal" allowBlank="1" showInputMessage="1" showErrorMessage="1" errorTitle="Invalid Data Type" error="Please input data in Numeric Data Type" sqref="C4:AB29" xr:uid="{00000000-0002-0000-1800-000000000000}">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B49"/>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37.19921875" style="133" customWidth="1" collapsed="1"/>
    <col min="2" max="2" width="26" style="133" customWidth="1"/>
    <col min="3" max="28" width="21" style="133" customWidth="1" collapsed="1"/>
    <col min="29" max="29" width="9.3984375" style="133" customWidth="1" collapsed="1"/>
    <col min="30" max="16384" width="9.3984375" style="133" collapsed="1"/>
  </cols>
  <sheetData>
    <row r="1" spans="1:28" ht="18" customHeight="1" x14ac:dyDescent="0.2">
      <c r="A1" s="192" t="s">
        <v>1295</v>
      </c>
      <c r="B1" s="193"/>
      <c r="C1" s="193"/>
    </row>
    <row r="2" spans="1:28" x14ac:dyDescent="0.2">
      <c r="A2" s="134">
        <v>1</v>
      </c>
    </row>
    <row r="3" spans="1:28" ht="16" customHeight="1" x14ac:dyDescent="0.2">
      <c r="A3" s="135" t="s">
        <v>22</v>
      </c>
      <c r="B3" s="136"/>
      <c r="C3" s="137" t="s">
        <v>38</v>
      </c>
      <c r="D3" s="137" t="s">
        <v>40</v>
      </c>
      <c r="E3" s="137" t="s">
        <v>41</v>
      </c>
      <c r="F3" s="137" t="s">
        <v>42</v>
      </c>
      <c r="G3" s="137" t="s">
        <v>104</v>
      </c>
      <c r="H3" s="137" t="s">
        <v>43</v>
      </c>
      <c r="I3" s="137" t="s">
        <v>44</v>
      </c>
      <c r="J3" s="137" t="s">
        <v>45</v>
      </c>
      <c r="K3" s="137" t="s">
        <v>46</v>
      </c>
      <c r="L3" s="137"/>
      <c r="M3" s="137"/>
      <c r="N3" s="137"/>
      <c r="O3" s="137"/>
      <c r="P3" s="137"/>
      <c r="Q3" s="137"/>
      <c r="R3" s="137"/>
      <c r="S3" s="137"/>
      <c r="T3" s="137"/>
      <c r="U3" s="137"/>
      <c r="V3" s="137"/>
      <c r="W3" s="137"/>
      <c r="X3" s="137"/>
      <c r="Y3" s="137"/>
      <c r="Z3" s="137"/>
      <c r="AA3" s="137"/>
      <c r="AB3" s="137"/>
    </row>
    <row r="4" spans="1:28" ht="18" hidden="1" customHeight="1" thickBot="1" x14ac:dyDescent="0.25">
      <c r="A4" s="138" t="s">
        <v>792</v>
      </c>
      <c r="B4" s="138"/>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row>
    <row r="5" spans="1:28" ht="18" hidden="1" customHeight="1" thickBot="1" x14ac:dyDescent="0.25">
      <c r="A5" s="138" t="s">
        <v>793</v>
      </c>
      <c r="B5" s="138"/>
      <c r="C5" s="98"/>
      <c r="D5" s="98"/>
      <c r="E5" s="98"/>
      <c r="F5" s="98"/>
      <c r="G5" s="98"/>
      <c r="H5" s="98"/>
      <c r="I5" s="98"/>
      <c r="J5" s="98"/>
      <c r="K5" s="98"/>
      <c r="L5" s="98"/>
      <c r="M5" s="98"/>
      <c r="N5" s="98"/>
      <c r="O5" s="98"/>
      <c r="P5" s="98"/>
      <c r="Q5" s="98"/>
      <c r="R5" s="98"/>
      <c r="S5" s="98"/>
      <c r="T5" s="98"/>
      <c r="U5" s="98"/>
      <c r="V5" s="98"/>
      <c r="W5" s="98"/>
      <c r="X5" s="98"/>
      <c r="Y5" s="98"/>
      <c r="Z5" s="98"/>
      <c r="AA5" s="98"/>
      <c r="AB5" s="98"/>
    </row>
    <row r="6" spans="1:28" ht="18" hidden="1" customHeight="1" thickBot="1" x14ac:dyDescent="0.25">
      <c r="A6" s="138" t="s">
        <v>794</v>
      </c>
      <c r="B6" s="138"/>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row>
    <row r="7" spans="1:28" ht="18" hidden="1" customHeight="1" thickBot="1" x14ac:dyDescent="0.25">
      <c r="A7" s="138" t="s">
        <v>795</v>
      </c>
      <c r="B7" s="138"/>
      <c r="C7" s="98"/>
      <c r="D7" s="98"/>
      <c r="E7" s="98"/>
      <c r="F7" s="98"/>
      <c r="G7" s="98"/>
      <c r="H7" s="98"/>
      <c r="I7" s="98"/>
      <c r="J7" s="98"/>
      <c r="K7" s="98"/>
      <c r="L7" s="98"/>
      <c r="M7" s="98"/>
      <c r="N7" s="98"/>
      <c r="O7" s="98"/>
      <c r="P7" s="98"/>
      <c r="Q7" s="98"/>
      <c r="R7" s="98"/>
      <c r="S7" s="98"/>
      <c r="T7" s="98"/>
      <c r="U7" s="98"/>
      <c r="V7" s="98"/>
      <c r="W7" s="98"/>
      <c r="X7" s="98"/>
      <c r="Y7" s="98"/>
      <c r="Z7" s="98"/>
      <c r="AA7" s="98"/>
      <c r="AB7" s="98"/>
    </row>
    <row r="8" spans="1:28" ht="18" hidden="1" customHeight="1" thickBot="1" x14ac:dyDescent="0.25">
      <c r="A8" s="138" t="s">
        <v>796</v>
      </c>
      <c r="B8" s="138"/>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row>
    <row r="9" spans="1:28" ht="18" hidden="1" customHeight="1" thickBot="1" x14ac:dyDescent="0.25">
      <c r="A9" s="138" t="s">
        <v>797</v>
      </c>
      <c r="B9" s="138"/>
      <c r="C9" s="98"/>
      <c r="D9" s="98"/>
      <c r="E9" s="98"/>
      <c r="F9" s="98"/>
      <c r="G9" s="98"/>
      <c r="H9" s="98"/>
      <c r="I9" s="98"/>
      <c r="J9" s="98"/>
      <c r="K9" s="98"/>
      <c r="L9" s="98"/>
      <c r="M9" s="98"/>
      <c r="N9" s="98"/>
      <c r="O9" s="98"/>
      <c r="P9" s="98"/>
      <c r="Q9" s="98"/>
      <c r="R9" s="98"/>
      <c r="S9" s="98"/>
      <c r="T9" s="98"/>
      <c r="U9" s="98"/>
      <c r="V9" s="98"/>
      <c r="W9" s="98"/>
      <c r="X9" s="98"/>
      <c r="Y9" s="98"/>
      <c r="Z9" s="98"/>
      <c r="AA9" s="98"/>
      <c r="AB9" s="98"/>
    </row>
    <row r="10" spans="1:28" ht="18" hidden="1" customHeight="1" thickBot="1" x14ac:dyDescent="0.25">
      <c r="A10" s="138" t="s">
        <v>798</v>
      </c>
      <c r="B10" s="138"/>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row>
    <row r="11" spans="1:28" ht="18" hidden="1" customHeight="1" thickBot="1" x14ac:dyDescent="0.25">
      <c r="A11" s="138" t="s">
        <v>799</v>
      </c>
      <c r="B11" s="13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row>
    <row r="12" spans="1:28" ht="18" hidden="1" customHeight="1" thickBot="1" x14ac:dyDescent="0.25">
      <c r="A12" s="138" t="s">
        <v>800</v>
      </c>
      <c r="B12" s="138"/>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row>
    <row r="13" spans="1:28" ht="18" hidden="1" customHeight="1" thickBot="1" x14ac:dyDescent="0.25">
      <c r="A13" s="138" t="s">
        <v>801</v>
      </c>
      <c r="B13" s="13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row>
    <row r="14" spans="1:28" ht="18" hidden="1" customHeight="1" thickBot="1" x14ac:dyDescent="0.25">
      <c r="A14" s="138" t="s">
        <v>802</v>
      </c>
      <c r="B14" s="138"/>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row>
    <row r="15" spans="1:28" ht="18" hidden="1" customHeight="1" thickBot="1" x14ac:dyDescent="0.25">
      <c r="A15" s="138" t="s">
        <v>803</v>
      </c>
      <c r="B15" s="13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row>
    <row r="16" spans="1:28" ht="18" hidden="1" customHeight="1" thickBot="1" x14ac:dyDescent="0.25">
      <c r="A16" s="138" t="s">
        <v>804</v>
      </c>
      <c r="B16" s="138"/>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row>
    <row r="17" spans="1:28" ht="18" hidden="1" customHeight="1" thickBot="1" x14ac:dyDescent="0.25">
      <c r="A17" s="138" t="s">
        <v>805</v>
      </c>
      <c r="B17" s="13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row>
    <row r="18" spans="1:28" ht="18" hidden="1" customHeight="1" thickBot="1" x14ac:dyDescent="0.25">
      <c r="A18" s="138" t="s">
        <v>806</v>
      </c>
      <c r="B18" s="138"/>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row>
    <row r="19" spans="1:28" ht="18" hidden="1" customHeight="1" thickBot="1" x14ac:dyDescent="0.25">
      <c r="A19" s="138" t="s">
        <v>807</v>
      </c>
      <c r="B19" s="13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row>
    <row r="20" spans="1:28" ht="18" hidden="1" customHeight="1" thickBot="1" x14ac:dyDescent="0.25">
      <c r="A20" s="138" t="s">
        <v>808</v>
      </c>
      <c r="B20" s="138"/>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row>
    <row r="21" spans="1:28" ht="18" hidden="1" customHeight="1" thickBot="1" x14ac:dyDescent="0.25">
      <c r="A21" s="138" t="s">
        <v>809</v>
      </c>
      <c r="B21" s="13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row>
    <row r="22" spans="1:28" ht="18" hidden="1" customHeight="1" thickBot="1" x14ac:dyDescent="0.25">
      <c r="A22" s="138" t="s">
        <v>810</v>
      </c>
      <c r="B22" s="138"/>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row>
    <row r="23" spans="1:28" ht="18" hidden="1" customHeight="1" thickBot="1" x14ac:dyDescent="0.25">
      <c r="A23" s="138" t="s">
        <v>811</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row>
    <row r="24" spans="1:28" ht="18" customHeight="1" thickBot="1" x14ac:dyDescent="0.25">
      <c r="A24" s="138" t="s">
        <v>812</v>
      </c>
      <c r="B24" s="138"/>
      <c r="C24" s="139" t="s">
        <v>788</v>
      </c>
      <c r="D24" s="139" t="s">
        <v>788</v>
      </c>
      <c r="E24" s="139"/>
      <c r="F24" s="139" t="s">
        <v>788</v>
      </c>
      <c r="G24" s="139" t="s">
        <v>789</v>
      </c>
      <c r="H24" s="139" t="s">
        <v>788</v>
      </c>
      <c r="I24" s="139"/>
      <c r="J24" s="139"/>
      <c r="K24" s="139" t="s">
        <v>789</v>
      </c>
      <c r="L24" s="139"/>
      <c r="M24" s="139"/>
      <c r="N24" s="139"/>
      <c r="O24" s="139"/>
      <c r="P24" s="139"/>
      <c r="Q24" s="139"/>
      <c r="R24" s="139"/>
      <c r="S24" s="139"/>
      <c r="T24" s="139"/>
      <c r="U24" s="139"/>
      <c r="V24" s="139"/>
      <c r="W24" s="139"/>
      <c r="X24" s="139"/>
      <c r="Y24" s="139"/>
      <c r="Z24" s="139"/>
      <c r="AA24" s="139"/>
      <c r="AB24" s="139"/>
    </row>
    <row r="25" spans="1:28" ht="18" customHeight="1" thickBot="1" x14ac:dyDescent="0.25">
      <c r="A25" s="138" t="s">
        <v>813</v>
      </c>
      <c r="B25" s="138"/>
      <c r="C25" s="98">
        <v>24590.71</v>
      </c>
      <c r="D25" s="98">
        <v>28882.99</v>
      </c>
      <c r="E25" s="98">
        <v>28882.99</v>
      </c>
      <c r="F25" s="98">
        <v>28882.99</v>
      </c>
      <c r="G25" s="98">
        <v>28749.342000000001</v>
      </c>
      <c r="H25" s="98">
        <v>30517.238000000001</v>
      </c>
      <c r="I25" s="98">
        <v>26784.536</v>
      </c>
      <c r="J25" s="98">
        <v>28749.342000000001</v>
      </c>
      <c r="K25" s="98">
        <v>33964.54</v>
      </c>
      <c r="L25" s="98"/>
      <c r="M25" s="98"/>
      <c r="N25" s="98"/>
      <c r="O25" s="98"/>
      <c r="P25" s="98"/>
      <c r="Q25" s="98"/>
      <c r="R25" s="98"/>
      <c r="S25" s="98"/>
      <c r="T25" s="98"/>
      <c r="U25" s="98"/>
      <c r="V25" s="98"/>
      <c r="W25" s="98"/>
      <c r="X25" s="98"/>
      <c r="Y25" s="98"/>
      <c r="Z25" s="98"/>
      <c r="AA25" s="98"/>
      <c r="AB25" s="98"/>
    </row>
    <row r="26" spans="1:28" ht="18" customHeight="1" thickBot="1" x14ac:dyDescent="0.25">
      <c r="A26" s="140" t="s">
        <v>814</v>
      </c>
      <c r="B26" s="140"/>
      <c r="C26" s="100">
        <v>24590.71</v>
      </c>
      <c r="D26" s="100">
        <v>28882.99</v>
      </c>
      <c r="E26" s="100">
        <v>28882.99</v>
      </c>
      <c r="F26" s="100">
        <v>28882.99</v>
      </c>
      <c r="G26" s="100">
        <v>28749.342000000001</v>
      </c>
      <c r="H26" s="100">
        <v>30517.238000000001</v>
      </c>
      <c r="I26" s="100">
        <v>26784.536</v>
      </c>
      <c r="J26" s="100">
        <v>28749.342000000001</v>
      </c>
      <c r="K26" s="100">
        <v>33964.54</v>
      </c>
      <c r="L26" s="100"/>
      <c r="M26" s="100"/>
      <c r="N26" s="100"/>
      <c r="O26" s="100"/>
      <c r="P26" s="100"/>
      <c r="Q26" s="100"/>
      <c r="R26" s="100"/>
      <c r="S26" s="100"/>
      <c r="T26" s="100"/>
      <c r="U26" s="100"/>
      <c r="V26" s="100"/>
      <c r="W26" s="100"/>
      <c r="X26" s="100"/>
      <c r="Y26" s="100"/>
      <c r="Z26" s="100"/>
      <c r="AA26" s="100"/>
      <c r="AB26" s="100"/>
    </row>
    <row r="27" spans="1:28" ht="18" customHeight="1" thickBot="1" x14ac:dyDescent="0.25">
      <c r="A27" s="138" t="s">
        <v>750</v>
      </c>
      <c r="B27" s="138"/>
      <c r="C27" s="139" t="s">
        <v>1284</v>
      </c>
      <c r="D27" s="139" t="s">
        <v>1284</v>
      </c>
      <c r="E27" s="139" t="s">
        <v>1284</v>
      </c>
      <c r="F27" s="139" t="s">
        <v>1283</v>
      </c>
      <c r="G27" s="139" t="s">
        <v>1284</v>
      </c>
      <c r="H27" s="139" t="s">
        <v>1284</v>
      </c>
      <c r="I27" s="139" t="s">
        <v>1284</v>
      </c>
      <c r="J27" s="139" t="s">
        <v>1284</v>
      </c>
      <c r="K27" s="139" t="s">
        <v>1284</v>
      </c>
      <c r="L27" s="139"/>
      <c r="M27" s="139"/>
      <c r="N27" s="139"/>
      <c r="O27" s="139"/>
      <c r="P27" s="139"/>
      <c r="Q27" s="139"/>
      <c r="R27" s="139"/>
      <c r="S27" s="139"/>
      <c r="T27" s="139"/>
      <c r="U27" s="139"/>
      <c r="V27" s="139"/>
      <c r="W27" s="139"/>
      <c r="X27" s="139"/>
      <c r="Y27" s="139"/>
      <c r="Z27" s="139"/>
      <c r="AA27" s="139"/>
      <c r="AB27" s="139"/>
    </row>
    <row r="28" spans="1:28" ht="18" customHeight="1" thickBot="1" x14ac:dyDescent="0.25">
      <c r="A28" s="138" t="s">
        <v>753</v>
      </c>
      <c r="B28" s="138"/>
      <c r="C28" s="98">
        <v>105.864</v>
      </c>
      <c r="D28" s="98">
        <v>83.632999999999996</v>
      </c>
      <c r="E28" s="98">
        <v>83.632999999999996</v>
      </c>
      <c r="F28" s="98">
        <v>83.632999999999996</v>
      </c>
      <c r="G28" s="98">
        <v>73.283000000000001</v>
      </c>
      <c r="H28" s="98">
        <v>84.043000000000006</v>
      </c>
      <c r="I28" s="98">
        <v>106.333</v>
      </c>
      <c r="J28" s="98">
        <v>73.283000000000001</v>
      </c>
      <c r="K28" s="98">
        <v>73.343000000000004</v>
      </c>
      <c r="L28" s="98"/>
      <c r="M28" s="98"/>
      <c r="N28" s="98"/>
      <c r="O28" s="98"/>
      <c r="P28" s="98"/>
      <c r="Q28" s="98"/>
      <c r="R28" s="98"/>
      <c r="S28" s="98"/>
      <c r="T28" s="98"/>
      <c r="U28" s="98"/>
      <c r="V28" s="98"/>
      <c r="W28" s="98"/>
      <c r="X28" s="98"/>
      <c r="Y28" s="98"/>
      <c r="Z28" s="98"/>
      <c r="AA28" s="98"/>
      <c r="AB28" s="98"/>
    </row>
    <row r="29" spans="1:28" ht="18" customHeight="1" thickBot="1" x14ac:dyDescent="0.25">
      <c r="A29" s="138" t="s">
        <v>754</v>
      </c>
      <c r="B29" s="138"/>
      <c r="C29" s="139" t="s">
        <v>1296</v>
      </c>
      <c r="D29" s="139" t="s">
        <v>1297</v>
      </c>
      <c r="E29" s="139" t="s">
        <v>1296</v>
      </c>
      <c r="F29" s="139" t="s">
        <v>1296</v>
      </c>
      <c r="G29" s="139" t="s">
        <v>1298</v>
      </c>
      <c r="H29" s="139" t="s">
        <v>1297</v>
      </c>
      <c r="I29" s="139" t="s">
        <v>1296</v>
      </c>
      <c r="J29" s="139" t="s">
        <v>1297</v>
      </c>
      <c r="K29" s="139" t="s">
        <v>1298</v>
      </c>
      <c r="L29" s="139"/>
      <c r="M29" s="139"/>
      <c r="N29" s="139"/>
      <c r="O29" s="139"/>
      <c r="P29" s="139"/>
      <c r="Q29" s="139"/>
      <c r="R29" s="139"/>
      <c r="S29" s="139"/>
      <c r="T29" s="139"/>
      <c r="U29" s="139"/>
      <c r="V29" s="139"/>
      <c r="W29" s="139"/>
      <c r="X29" s="139"/>
      <c r="Y29" s="139"/>
      <c r="Z29" s="139"/>
      <c r="AA29" s="139"/>
      <c r="AB29" s="139"/>
    </row>
    <row r="30" spans="1:28" ht="18" customHeight="1" thickBot="1" x14ac:dyDescent="0.25">
      <c r="A30" s="138" t="s">
        <v>757</v>
      </c>
      <c r="B30" s="138"/>
      <c r="C30" s="98">
        <v>47.74</v>
      </c>
      <c r="D30" s="98">
        <v>53.822000000000003</v>
      </c>
      <c r="E30" s="98">
        <v>53.822000000000003</v>
      </c>
      <c r="F30" s="98">
        <v>53.822000000000003</v>
      </c>
      <c r="G30" s="98">
        <v>5.8929999999999998</v>
      </c>
      <c r="H30" s="98">
        <v>37.976999999999997</v>
      </c>
      <c r="I30" s="98">
        <v>28.359000000000002</v>
      </c>
      <c r="J30" s="98">
        <v>37.359000000000002</v>
      </c>
      <c r="K30" s="98">
        <v>66.569999999999993</v>
      </c>
      <c r="L30" s="98"/>
      <c r="M30" s="98"/>
      <c r="N30" s="98"/>
      <c r="O30" s="98"/>
      <c r="P30" s="98"/>
      <c r="Q30" s="98"/>
      <c r="R30" s="98"/>
      <c r="S30" s="98"/>
      <c r="T30" s="98"/>
      <c r="U30" s="98"/>
      <c r="V30" s="98"/>
      <c r="W30" s="98"/>
      <c r="X30" s="98"/>
      <c r="Y30" s="98"/>
      <c r="Z30" s="98"/>
      <c r="AA30" s="98"/>
      <c r="AB30" s="98"/>
    </row>
    <row r="31" spans="1:28" ht="18" hidden="1" customHeight="1" thickBot="1" x14ac:dyDescent="0.25">
      <c r="A31" s="138" t="s">
        <v>758</v>
      </c>
      <c r="B31" s="138"/>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row>
    <row r="32" spans="1:28" ht="18" hidden="1" customHeight="1" thickBot="1" x14ac:dyDescent="0.25">
      <c r="A32" s="138" t="s">
        <v>760</v>
      </c>
      <c r="B32" s="13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row>
    <row r="33" spans="1:28" ht="18" hidden="1" customHeight="1" thickBot="1" x14ac:dyDescent="0.25">
      <c r="A33" s="138" t="s">
        <v>761</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row>
    <row r="34" spans="1:28" ht="18" hidden="1" customHeight="1" thickBot="1" x14ac:dyDescent="0.25">
      <c r="A34" s="138" t="s">
        <v>766</v>
      </c>
      <c r="B34" s="13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row>
    <row r="35" spans="1:28" ht="18" hidden="1" customHeight="1" thickBot="1" x14ac:dyDescent="0.25">
      <c r="A35" s="138" t="s">
        <v>767</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row>
    <row r="36" spans="1:28" ht="18" hidden="1" customHeight="1" thickBot="1" x14ac:dyDescent="0.25">
      <c r="A36" s="138" t="s">
        <v>773</v>
      </c>
      <c r="B36" s="13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row>
    <row r="37" spans="1:28" ht="18" hidden="1" customHeight="1" thickBot="1" x14ac:dyDescent="0.25">
      <c r="A37" s="138" t="s">
        <v>774</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row>
    <row r="38" spans="1:28" ht="18" hidden="1" customHeight="1" thickBot="1" x14ac:dyDescent="0.25">
      <c r="A38" s="138" t="s">
        <v>776</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row>
    <row r="39" spans="1:28" ht="18" hidden="1" customHeight="1" thickBot="1" x14ac:dyDescent="0.25">
      <c r="A39" s="138" t="s">
        <v>777</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row>
    <row r="40" spans="1:28" ht="18" hidden="1" customHeight="1" thickBot="1" x14ac:dyDescent="0.25">
      <c r="A40" s="138" t="s">
        <v>779</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row>
    <row r="41" spans="1:28" ht="18" hidden="1" customHeight="1" thickBot="1" x14ac:dyDescent="0.25">
      <c r="A41" s="138" t="s">
        <v>780</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row>
    <row r="42" spans="1:28" ht="18" hidden="1" customHeight="1" thickBot="1" x14ac:dyDescent="0.25">
      <c r="A42" s="138" t="s">
        <v>781</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row>
    <row r="43" spans="1:28" ht="18" hidden="1" customHeight="1" thickBot="1" x14ac:dyDescent="0.25">
      <c r="A43" s="138" t="s">
        <v>782</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row>
    <row r="44" spans="1:28" ht="18" hidden="1" customHeight="1" thickBot="1" x14ac:dyDescent="0.25">
      <c r="A44" s="138" t="s">
        <v>784</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row>
    <row r="45" spans="1:28" ht="18" hidden="1" customHeight="1" thickBot="1" x14ac:dyDescent="0.25">
      <c r="A45" s="138" t="s">
        <v>785</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row>
    <row r="46" spans="1:28" ht="18" hidden="1" customHeight="1" thickBot="1" x14ac:dyDescent="0.25">
      <c r="A46" s="138" t="s">
        <v>786</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row>
    <row r="47" spans="1:28" ht="18" customHeight="1" thickBot="1" x14ac:dyDescent="0.25">
      <c r="A47" s="138" t="s">
        <v>787</v>
      </c>
      <c r="B47" s="138"/>
      <c r="C47" s="139" t="s">
        <v>788</v>
      </c>
      <c r="D47" s="139" t="s">
        <v>788</v>
      </c>
      <c r="E47" s="139"/>
      <c r="F47" s="139" t="s">
        <v>788</v>
      </c>
      <c r="G47" s="139"/>
      <c r="H47" s="139" t="s">
        <v>788</v>
      </c>
      <c r="I47" s="139"/>
      <c r="J47" s="139"/>
      <c r="K47" s="139"/>
      <c r="L47" s="139"/>
      <c r="M47" s="139"/>
      <c r="N47" s="139"/>
      <c r="O47" s="139"/>
      <c r="P47" s="139"/>
      <c r="Q47" s="139"/>
      <c r="R47" s="139"/>
      <c r="S47" s="139"/>
      <c r="T47" s="139"/>
      <c r="U47" s="139"/>
      <c r="V47" s="139"/>
      <c r="W47" s="139"/>
      <c r="X47" s="139"/>
      <c r="Y47" s="139"/>
      <c r="Z47" s="139"/>
      <c r="AA47" s="139"/>
      <c r="AB47" s="139"/>
    </row>
    <row r="48" spans="1:28" ht="18" customHeight="1" thickBot="1" x14ac:dyDescent="0.25">
      <c r="A48" s="138" t="s">
        <v>790</v>
      </c>
      <c r="B48" s="138"/>
      <c r="C48" s="98">
        <v>104.437</v>
      </c>
      <c r="D48" s="98">
        <v>90.128</v>
      </c>
      <c r="E48" s="98">
        <v>90.128</v>
      </c>
      <c r="F48" s="98">
        <v>90.128</v>
      </c>
      <c r="G48" s="98">
        <v>156.482</v>
      </c>
      <c r="H48" s="98">
        <v>132.33000000000001</v>
      </c>
      <c r="I48" s="98">
        <v>129.251</v>
      </c>
      <c r="J48" s="98">
        <v>125.01600000000001</v>
      </c>
      <c r="K48" s="98">
        <v>165.10900000000001</v>
      </c>
      <c r="L48" s="98"/>
      <c r="M48" s="98"/>
      <c r="N48" s="98"/>
      <c r="O48" s="98"/>
      <c r="P48" s="98"/>
      <c r="Q48" s="98"/>
      <c r="R48" s="98"/>
      <c r="S48" s="98"/>
      <c r="T48" s="98"/>
      <c r="U48" s="98"/>
      <c r="V48" s="98"/>
      <c r="W48" s="98"/>
      <c r="X48" s="98"/>
      <c r="Y48" s="98"/>
      <c r="Z48" s="98"/>
      <c r="AA48" s="98"/>
      <c r="AB48" s="98"/>
    </row>
    <row r="49" spans="1:28" ht="18" customHeight="1" thickBot="1" x14ac:dyDescent="0.25">
      <c r="A49" s="140" t="s">
        <v>791</v>
      </c>
      <c r="B49" s="140"/>
      <c r="C49" s="100">
        <v>258.041</v>
      </c>
      <c r="D49" s="100">
        <v>227.583</v>
      </c>
      <c r="E49" s="100">
        <v>227.583</v>
      </c>
      <c r="F49" s="100">
        <v>227.583</v>
      </c>
      <c r="G49" s="100">
        <v>235.65799999999999</v>
      </c>
      <c r="H49" s="100">
        <v>254.35</v>
      </c>
      <c r="I49" s="100">
        <v>263.94299999999998</v>
      </c>
      <c r="J49" s="100">
        <v>235.65799999999999</v>
      </c>
      <c r="K49" s="100">
        <v>305.02199999999999</v>
      </c>
      <c r="L49" s="100"/>
      <c r="M49" s="100"/>
      <c r="N49" s="100"/>
      <c r="O49" s="100"/>
      <c r="P49" s="100"/>
      <c r="Q49" s="100"/>
      <c r="R49" s="100"/>
      <c r="S49" s="100"/>
      <c r="T49" s="100"/>
      <c r="U49" s="100"/>
      <c r="V49" s="100"/>
      <c r="W49" s="100"/>
      <c r="X49" s="100"/>
      <c r="Y49" s="100"/>
      <c r="Z49" s="100"/>
      <c r="AA49" s="100"/>
      <c r="AB49" s="100"/>
    </row>
  </sheetData>
  <mergeCells count="1">
    <mergeCell ref="A1:C1"/>
  </mergeCells>
  <dataValidations count="2">
    <dataValidation type="decimal" allowBlank="1" showInputMessage="1" showErrorMessage="1" errorTitle="Invalid Data Type" error="Please input data in Numeric Data Type" sqref="C5:AB5 C21:AB21 C7:AB7 C9:AB9 C11:AB11 C13:AB13 C15:AB15 C17:AB17 C19:AB19 C23:AB23 C28:AB28 C30:AB30 C32:AB32 C34:AB34 C36:AB36 C38:AB38 C40:AB40 C42:AB42 C44:AB44 C46:AB46 C25:AB26 C48:AB49" xr:uid="{00000000-0002-0000-1900-000000000000}">
      <formula1>-9.99999999999999E+33</formula1>
      <formula2>9.99999999999999E+33</formula2>
    </dataValidation>
    <dataValidation type="textLength" operator="greaterThan" allowBlank="1" showInputMessage="1" showErrorMessage="1" errorTitle="Invalid Data Type" error="Please input data in String Data Type" sqref="C24:AB24 C4:AB4 C6:AB6 C8:AB8 C10:AB10 C12:AB12 C14:AB14 C16:AB16 C18:AB18 C20:AB20 C22:AB22 C27:AB27 C29:AB29 C31:AB31 C33:AB33 C35:AB35 C37:AB37 C39:AB39 C41:AB41 C43:AB43 C45:AB45 C47:AB47" xr:uid="{00000000-0002-0000-1900-000002000000}">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E584"/>
  <sheetViews>
    <sheetView showGridLines="0" workbookViewId="0">
      <pane xSplit="2" ySplit="3" topLeftCell="U4" activePane="bottomRight" state="frozen"/>
      <selection pane="topRight"/>
      <selection pane="bottomLeft"/>
      <selection pane="bottomRight" activeCell="AA56" sqref="AA56"/>
    </sheetView>
  </sheetViews>
  <sheetFormatPr baseColWidth="10" defaultColWidth="9.3984375" defaultRowHeight="15" x14ac:dyDescent="0.2"/>
  <cols>
    <col min="1" max="1" width="46" style="164" customWidth="1" collapsed="1"/>
    <col min="2" max="2" width="26" style="164" customWidth="1"/>
    <col min="3" max="25" width="21" style="133" customWidth="1" collapsed="1"/>
    <col min="26" max="26" width="9.3984375" style="133" customWidth="1" collapsed="1"/>
    <col min="27" max="16384" width="9.3984375" style="133" collapsed="1"/>
  </cols>
  <sheetData>
    <row r="1" spans="1:31" ht="18" customHeight="1" x14ac:dyDescent="0.2">
      <c r="A1" s="192" t="s">
        <v>1299</v>
      </c>
      <c r="B1" s="206"/>
      <c r="C1" s="193"/>
    </row>
    <row r="2" spans="1:31" x14ac:dyDescent="0.2">
      <c r="A2" s="163">
        <v>1</v>
      </c>
    </row>
    <row r="3" spans="1:31" ht="16" customHeight="1" x14ac:dyDescent="0.2">
      <c r="A3" s="165" t="s">
        <v>22</v>
      </c>
      <c r="B3" s="166"/>
      <c r="C3" s="137" t="s">
        <v>101</v>
      </c>
      <c r="D3" s="137" t="s">
        <v>102</v>
      </c>
      <c r="E3" s="137" t="s">
        <v>103</v>
      </c>
      <c r="F3" s="137" t="s">
        <v>97</v>
      </c>
      <c r="G3" s="137" t="s">
        <v>23</v>
      </c>
      <c r="H3" s="137" t="s">
        <v>24</v>
      </c>
      <c r="I3" s="137" t="s">
        <v>25</v>
      </c>
      <c r="J3" s="137" t="s">
        <v>26</v>
      </c>
      <c r="K3" s="137" t="s">
        <v>27</v>
      </c>
      <c r="L3" s="137" t="s">
        <v>28</v>
      </c>
      <c r="M3" s="137" t="s">
        <v>29</v>
      </c>
      <c r="N3" s="137" t="s">
        <v>30</v>
      </c>
      <c r="O3" s="137" t="s">
        <v>31</v>
      </c>
      <c r="P3" s="137" t="s">
        <v>32</v>
      </c>
      <c r="Q3" s="137" t="s">
        <v>33</v>
      </c>
      <c r="R3" s="137" t="s">
        <v>34</v>
      </c>
      <c r="S3" s="137" t="s">
        <v>35</v>
      </c>
      <c r="T3" s="137" t="s">
        <v>36</v>
      </c>
      <c r="U3" s="137" t="s">
        <v>37</v>
      </c>
      <c r="V3" s="137" t="s">
        <v>38</v>
      </c>
      <c r="W3" s="137" t="s">
        <v>39</v>
      </c>
      <c r="X3" s="137" t="s">
        <v>40</v>
      </c>
      <c r="Y3" s="137" t="s">
        <v>41</v>
      </c>
      <c r="Z3" t="s">
        <v>42</v>
      </c>
      <c r="AA3" t="s">
        <v>104</v>
      </c>
      <c r="AB3" t="s">
        <v>43</v>
      </c>
      <c r="AC3" t="s">
        <v>44</v>
      </c>
      <c r="AD3" t="s">
        <v>45</v>
      </c>
      <c r="AE3" t="s">
        <v>46</v>
      </c>
    </row>
    <row r="4" spans="1:31" ht="18" customHeight="1" thickBot="1" x14ac:dyDescent="0.25">
      <c r="A4" s="167" t="s">
        <v>1300</v>
      </c>
      <c r="B4" s="160"/>
      <c r="C4" s="100"/>
      <c r="D4" s="100"/>
      <c r="E4" s="100"/>
      <c r="F4" s="100"/>
      <c r="G4" s="100"/>
      <c r="H4" s="100"/>
      <c r="I4" s="100"/>
      <c r="J4" s="100"/>
      <c r="K4" s="100"/>
      <c r="L4" s="100"/>
      <c r="M4" s="100"/>
      <c r="N4" s="100"/>
      <c r="O4" s="100"/>
      <c r="P4" s="100"/>
      <c r="Q4" s="100"/>
      <c r="R4" s="100">
        <v>7847.95</v>
      </c>
      <c r="S4" s="100"/>
      <c r="T4" s="100">
        <v>0</v>
      </c>
      <c r="U4" s="100">
        <v>0</v>
      </c>
      <c r="V4" s="100">
        <v>0</v>
      </c>
      <c r="W4" s="100"/>
      <c r="X4" s="100">
        <v>800</v>
      </c>
      <c r="Y4" s="100">
        <v>5978.9</v>
      </c>
      <c r="Z4">
        <v>16581.059000000001</v>
      </c>
      <c r="AA4">
        <v>17156.753000000001</v>
      </c>
      <c r="AB4">
        <v>20894.201000000001</v>
      </c>
      <c r="AC4">
        <v>18851.45</v>
      </c>
      <c r="AD4">
        <v>17156.753000000001</v>
      </c>
      <c r="AE4">
        <v>17363.355</v>
      </c>
    </row>
    <row r="5" spans="1:31" ht="35" customHeight="1" thickBot="1" x14ac:dyDescent="0.25">
      <c r="A5" s="168" t="s">
        <v>1301</v>
      </c>
      <c r="B5" s="160"/>
      <c r="C5" s="98"/>
      <c r="D5" s="98"/>
      <c r="E5" s="98"/>
      <c r="F5" s="98"/>
      <c r="G5" s="98"/>
      <c r="H5" s="98"/>
      <c r="I5" s="98"/>
      <c r="J5" s="98"/>
      <c r="K5" s="98"/>
      <c r="L5" s="98"/>
      <c r="M5" s="98"/>
      <c r="N5" s="98"/>
      <c r="O5" s="98"/>
      <c r="P5" s="98"/>
      <c r="Q5" s="98"/>
      <c r="R5" s="98"/>
      <c r="S5" s="98"/>
      <c r="T5" s="98"/>
      <c r="U5" s="98"/>
      <c r="V5" s="98"/>
      <c r="W5" s="98"/>
      <c r="X5" s="98"/>
      <c r="Y5" s="98"/>
      <c r="Z5">
        <v>0</v>
      </c>
      <c r="AA5">
        <v>0</v>
      </c>
      <c r="AB5">
        <v>0</v>
      </c>
      <c r="AC5">
        <v>0</v>
      </c>
      <c r="AD5">
        <v>0</v>
      </c>
      <c r="AE5"/>
    </row>
    <row r="6" spans="1:31" ht="18" customHeight="1" thickBot="1" x14ac:dyDescent="0.25">
      <c r="A6" s="169" t="s">
        <v>1302</v>
      </c>
      <c r="B6" s="160"/>
      <c r="C6" s="100"/>
      <c r="D6" s="100"/>
      <c r="E6" s="100"/>
      <c r="F6" s="100"/>
      <c r="G6" s="100"/>
      <c r="H6" s="100"/>
      <c r="I6" s="100"/>
      <c r="J6" s="100"/>
      <c r="K6" s="100"/>
      <c r="L6" s="100"/>
      <c r="M6" s="100"/>
      <c r="N6" s="100"/>
      <c r="O6" s="100"/>
      <c r="P6" s="100"/>
      <c r="Q6" s="100"/>
      <c r="R6" s="100">
        <v>7847.95</v>
      </c>
      <c r="S6" s="100"/>
      <c r="T6" s="100">
        <v>0</v>
      </c>
      <c r="U6" s="100">
        <v>0</v>
      </c>
      <c r="V6" s="100">
        <v>0</v>
      </c>
      <c r="W6" s="100"/>
      <c r="X6" s="100">
        <v>800</v>
      </c>
      <c r="Y6" s="100">
        <v>5978.9</v>
      </c>
      <c r="Z6">
        <v>16581.059000000001</v>
      </c>
      <c r="AA6">
        <v>17156.753000000001</v>
      </c>
      <c r="AB6">
        <v>20894.201000000001</v>
      </c>
      <c r="AC6">
        <v>18851.45</v>
      </c>
      <c r="AD6">
        <v>17156.753000000001</v>
      </c>
      <c r="AE6">
        <v>17363.355</v>
      </c>
    </row>
    <row r="7" spans="1:31" ht="52" customHeight="1" thickBot="1" x14ac:dyDescent="0.25">
      <c r="A7" s="170" t="s">
        <v>527</v>
      </c>
      <c r="B7" s="160"/>
      <c r="C7" s="98"/>
      <c r="D7" s="98"/>
      <c r="E7" s="98"/>
      <c r="F7" s="98">
        <v>0</v>
      </c>
      <c r="G7" s="98"/>
      <c r="H7" s="98">
        <v>1237.338</v>
      </c>
      <c r="I7" s="98">
        <v>1240.2249999999999</v>
      </c>
      <c r="J7" s="98">
        <v>2432.6770000000001</v>
      </c>
      <c r="K7" s="98">
        <v>2864.2249999999999</v>
      </c>
      <c r="L7" s="98">
        <v>2502.85</v>
      </c>
      <c r="M7" s="98">
        <v>2610.65</v>
      </c>
      <c r="N7" s="98">
        <v>2468.375</v>
      </c>
      <c r="O7" s="98">
        <v>5464.5</v>
      </c>
      <c r="P7" s="98">
        <v>5436</v>
      </c>
      <c r="Q7" s="98">
        <v>5365.125</v>
      </c>
      <c r="R7" s="98">
        <v>5350.875</v>
      </c>
      <c r="S7" s="98">
        <v>2511.0749999999998</v>
      </c>
      <c r="T7" s="98">
        <v>2598.4</v>
      </c>
      <c r="U7" s="98">
        <v>2668.2249999999999</v>
      </c>
      <c r="V7" s="98">
        <v>0</v>
      </c>
      <c r="W7" s="98">
        <v>0</v>
      </c>
      <c r="X7" s="98">
        <v>800</v>
      </c>
      <c r="Y7" s="98">
        <v>5978.9</v>
      </c>
      <c r="Z7">
        <v>7.7050000000000001</v>
      </c>
      <c r="AA7">
        <v>2294.3319999999999</v>
      </c>
      <c r="AB7">
        <v>1052.6759999999999</v>
      </c>
      <c r="AC7">
        <v>2291.2710000000002</v>
      </c>
      <c r="AD7">
        <v>2294.3319999999999</v>
      </c>
      <c r="AE7">
        <v>2520.6410000000001</v>
      </c>
    </row>
    <row r="8" spans="1:31" ht="35" customHeight="1" thickBot="1" x14ac:dyDescent="0.25">
      <c r="A8" s="170" t="s">
        <v>561</v>
      </c>
      <c r="B8" s="160"/>
      <c r="C8" s="98">
        <v>2896.2</v>
      </c>
      <c r="D8" s="98">
        <v>2896.2</v>
      </c>
      <c r="E8" s="98">
        <v>2896.2</v>
      </c>
      <c r="F8" s="98">
        <v>2896.2</v>
      </c>
      <c r="G8" s="98">
        <v>7834.2</v>
      </c>
      <c r="H8" s="98">
        <v>11489.563</v>
      </c>
      <c r="I8" s="98">
        <v>11516.375</v>
      </c>
      <c r="J8" s="98">
        <v>10078.232</v>
      </c>
      <c r="K8" s="98">
        <v>11866.075000000001</v>
      </c>
      <c r="L8" s="98">
        <v>9117.5249999999996</v>
      </c>
      <c r="M8" s="98">
        <v>9510.2250000000004</v>
      </c>
      <c r="N8" s="98">
        <v>7757.75</v>
      </c>
      <c r="O8" s="98">
        <v>5100.2</v>
      </c>
      <c r="P8" s="98">
        <v>3805.2</v>
      </c>
      <c r="Q8" s="98">
        <v>3755.5880000000002</v>
      </c>
      <c r="R8" s="98">
        <v>2497.0749999999998</v>
      </c>
      <c r="S8" s="98">
        <v>2511.0749999999998</v>
      </c>
      <c r="T8" s="98">
        <v>1299.2</v>
      </c>
      <c r="U8" s="98">
        <v>1334.1130000000001</v>
      </c>
      <c r="V8" s="98">
        <v>0</v>
      </c>
      <c r="W8" s="98">
        <v>0</v>
      </c>
      <c r="X8" s="98">
        <v>0</v>
      </c>
      <c r="Y8" s="98">
        <v>0</v>
      </c>
      <c r="Z8">
        <v>16573.353999999999</v>
      </c>
      <c r="AA8">
        <v>14862.421</v>
      </c>
      <c r="AB8">
        <v>19841.525000000001</v>
      </c>
      <c r="AC8">
        <v>16560.179</v>
      </c>
      <c r="AD8">
        <v>14862.421</v>
      </c>
      <c r="AE8">
        <v>14842.714</v>
      </c>
    </row>
    <row r="9" spans="1:31" ht="18" customHeight="1" thickBot="1" x14ac:dyDescent="0.25">
      <c r="A9" s="167" t="s">
        <v>1303</v>
      </c>
      <c r="B9" s="160"/>
      <c r="C9" s="161"/>
      <c r="D9" s="161"/>
      <c r="E9" s="161"/>
      <c r="F9" s="161"/>
      <c r="G9" s="161"/>
      <c r="H9" s="161"/>
      <c r="I9" s="161"/>
      <c r="J9" s="161"/>
      <c r="K9" s="161"/>
      <c r="L9" s="161"/>
      <c r="M9" s="161"/>
      <c r="N9" s="161"/>
      <c r="O9" s="161"/>
      <c r="P9" s="161"/>
      <c r="Q9" s="161"/>
      <c r="R9" s="161"/>
      <c r="S9" s="161"/>
      <c r="T9" s="161"/>
      <c r="U9" s="161"/>
      <c r="V9" s="161"/>
      <c r="W9" s="161"/>
      <c r="X9" s="161"/>
      <c r="Y9" s="161"/>
    </row>
    <row r="10" spans="1:31" ht="35" customHeight="1" thickBot="1" x14ac:dyDescent="0.25">
      <c r="A10" s="171" t="s">
        <v>1304</v>
      </c>
      <c r="B10" s="160"/>
      <c r="C10" s="98"/>
      <c r="D10" s="98"/>
      <c r="E10" s="98"/>
      <c r="F10" s="98"/>
      <c r="G10" s="98"/>
      <c r="H10" s="98"/>
      <c r="I10" s="98"/>
      <c r="J10" s="98"/>
      <c r="K10" s="98"/>
      <c r="L10" s="98"/>
      <c r="M10" s="98"/>
      <c r="N10" s="98"/>
      <c r="O10" s="98"/>
      <c r="P10" s="98"/>
      <c r="Q10" s="98"/>
      <c r="R10" s="98"/>
      <c r="S10" s="98"/>
      <c r="T10" s="98">
        <v>0</v>
      </c>
      <c r="U10" s="98">
        <v>0</v>
      </c>
      <c r="V10" s="98"/>
      <c r="W10" s="98"/>
      <c r="X10" s="98">
        <v>600</v>
      </c>
      <c r="Y10" s="98">
        <v>1900</v>
      </c>
      <c r="Z10">
        <v>7480</v>
      </c>
      <c r="AA10">
        <v>8250</v>
      </c>
      <c r="AB10">
        <v>9450</v>
      </c>
      <c r="AC10">
        <v>8250</v>
      </c>
      <c r="AD10">
        <v>8250</v>
      </c>
      <c r="AE10">
        <v>7218.75</v>
      </c>
    </row>
    <row r="11" spans="1:31" ht="35" customHeight="1" thickBot="1" x14ac:dyDescent="0.25">
      <c r="A11" s="171" t="s">
        <v>1305</v>
      </c>
      <c r="B11" s="160"/>
      <c r="C11" s="98"/>
      <c r="D11" s="98"/>
      <c r="E11" s="98"/>
      <c r="F11" s="98"/>
      <c r="G11" s="98"/>
      <c r="H11" s="98"/>
      <c r="I11" s="98"/>
      <c r="J11" s="98"/>
      <c r="K11" s="98"/>
      <c r="L11" s="98"/>
      <c r="M11" s="98"/>
      <c r="N11" s="98"/>
      <c r="O11" s="98"/>
      <c r="P11" s="98"/>
      <c r="Q11" s="98"/>
      <c r="R11" s="98"/>
      <c r="S11" s="98"/>
      <c r="T11" s="98">
        <v>0</v>
      </c>
      <c r="U11" s="98">
        <v>0</v>
      </c>
      <c r="V11" s="98"/>
      <c r="W11" s="98"/>
      <c r="X11" s="98">
        <v>600</v>
      </c>
      <c r="Y11" s="98">
        <v>1900</v>
      </c>
      <c r="Z11">
        <v>7480</v>
      </c>
      <c r="AA11">
        <v>8250</v>
      </c>
      <c r="AB11">
        <v>9450</v>
      </c>
      <c r="AC11">
        <v>8250</v>
      </c>
      <c r="AD11">
        <v>8250</v>
      </c>
      <c r="AE11">
        <v>7218.75</v>
      </c>
    </row>
    <row r="12" spans="1:31" ht="35" hidden="1" customHeight="1" thickBot="1" x14ac:dyDescent="0.25">
      <c r="A12" s="171" t="s">
        <v>1306</v>
      </c>
      <c r="B12" s="160"/>
      <c r="C12" s="98"/>
      <c r="D12" s="98"/>
      <c r="E12" s="98"/>
      <c r="F12" s="98"/>
      <c r="G12" s="98"/>
      <c r="H12" s="98"/>
      <c r="I12" s="98"/>
      <c r="J12" s="98"/>
      <c r="K12" s="98"/>
      <c r="L12" s="98"/>
      <c r="M12" s="98"/>
      <c r="N12" s="98"/>
      <c r="O12" s="98"/>
      <c r="P12" s="98"/>
      <c r="Q12" s="98"/>
      <c r="R12" s="98"/>
      <c r="S12" s="98"/>
      <c r="T12" s="98"/>
      <c r="U12" s="98"/>
      <c r="V12" s="98"/>
      <c r="W12" s="98"/>
      <c r="X12" s="98"/>
      <c r="Y12" s="98"/>
      <c r="Z12"/>
      <c r="AA12"/>
      <c r="AB12"/>
      <c r="AC12"/>
      <c r="AD12"/>
      <c r="AE12"/>
    </row>
    <row r="13" spans="1:31" ht="35" hidden="1" customHeight="1" thickBot="1" x14ac:dyDescent="0.25">
      <c r="A13" s="171" t="s">
        <v>1307</v>
      </c>
      <c r="B13" s="160"/>
      <c r="C13" s="98"/>
      <c r="D13" s="98"/>
      <c r="E13" s="98"/>
      <c r="F13" s="98"/>
      <c r="G13" s="98"/>
      <c r="H13" s="98"/>
      <c r="I13" s="98"/>
      <c r="J13" s="98"/>
      <c r="K13" s="98"/>
      <c r="L13" s="98"/>
      <c r="M13" s="98"/>
      <c r="N13" s="98"/>
      <c r="O13" s="98"/>
      <c r="P13" s="98"/>
      <c r="Q13" s="98"/>
      <c r="R13" s="98"/>
      <c r="S13" s="98"/>
      <c r="T13" s="98"/>
      <c r="U13" s="98"/>
      <c r="V13" s="98"/>
      <c r="W13" s="98"/>
      <c r="X13" s="98"/>
      <c r="Y13" s="98"/>
      <c r="Z13"/>
      <c r="AA13"/>
      <c r="AB13"/>
      <c r="AC13"/>
      <c r="AD13"/>
      <c r="AE13"/>
    </row>
    <row r="14" spans="1:31" ht="35" hidden="1" customHeight="1" thickBot="1" x14ac:dyDescent="0.25">
      <c r="A14" s="171" t="s">
        <v>1308</v>
      </c>
      <c r="B14" s="160"/>
      <c r="C14" s="98"/>
      <c r="D14" s="98"/>
      <c r="E14" s="98"/>
      <c r="F14" s="98"/>
      <c r="G14" s="98"/>
      <c r="H14" s="98"/>
      <c r="I14" s="98"/>
      <c r="J14" s="98"/>
      <c r="K14" s="98"/>
      <c r="L14" s="98"/>
      <c r="M14" s="98"/>
      <c r="N14" s="98"/>
      <c r="O14" s="98"/>
      <c r="P14" s="98"/>
      <c r="Q14" s="98"/>
      <c r="R14" s="98"/>
      <c r="S14" s="98"/>
      <c r="T14" s="98"/>
      <c r="U14" s="98"/>
      <c r="V14" s="98"/>
      <c r="W14" s="98"/>
      <c r="X14" s="98"/>
      <c r="Y14" s="98"/>
      <c r="Z14"/>
      <c r="AA14"/>
      <c r="AB14"/>
      <c r="AC14"/>
      <c r="AD14"/>
      <c r="AE14"/>
    </row>
    <row r="15" spans="1:31" ht="35" hidden="1" customHeight="1" thickBot="1" x14ac:dyDescent="0.25">
      <c r="A15" s="171" t="s">
        <v>1309</v>
      </c>
      <c r="B15" s="160"/>
      <c r="C15" s="98"/>
      <c r="D15" s="98"/>
      <c r="E15" s="98"/>
      <c r="F15" s="98"/>
      <c r="G15" s="98"/>
      <c r="H15" s="98"/>
      <c r="I15" s="98"/>
      <c r="J15" s="98"/>
      <c r="K15" s="98"/>
      <c r="L15" s="98"/>
      <c r="M15" s="98"/>
      <c r="N15" s="98"/>
      <c r="O15" s="98"/>
      <c r="P15" s="98"/>
      <c r="Q15" s="98"/>
      <c r="R15" s="98"/>
      <c r="S15" s="98"/>
      <c r="T15" s="98"/>
      <c r="U15" s="98"/>
      <c r="V15" s="98"/>
      <c r="W15" s="98"/>
      <c r="X15" s="98"/>
      <c r="Y15" s="98"/>
      <c r="Z15"/>
      <c r="AA15"/>
      <c r="AB15"/>
      <c r="AC15"/>
      <c r="AD15"/>
      <c r="AE15"/>
    </row>
    <row r="16" spans="1:31" ht="35" hidden="1" customHeight="1" thickBot="1" x14ac:dyDescent="0.25">
      <c r="A16" s="171" t="s">
        <v>1310</v>
      </c>
      <c r="B16" s="160"/>
      <c r="C16" s="98"/>
      <c r="D16" s="98"/>
      <c r="E16" s="98"/>
      <c r="F16" s="98"/>
      <c r="G16" s="98"/>
      <c r="H16" s="98"/>
      <c r="I16" s="98"/>
      <c r="J16" s="98"/>
      <c r="K16" s="98"/>
      <c r="L16" s="98"/>
      <c r="M16" s="98"/>
      <c r="N16" s="98"/>
      <c r="O16" s="98"/>
      <c r="P16" s="98"/>
      <c r="Q16" s="98"/>
      <c r="R16" s="98"/>
      <c r="S16" s="98"/>
      <c r="T16" s="98"/>
      <c r="U16" s="98"/>
      <c r="V16" s="98"/>
      <c r="W16" s="98"/>
      <c r="X16" s="98"/>
      <c r="Y16" s="98"/>
      <c r="Z16"/>
      <c r="AA16"/>
      <c r="AB16"/>
      <c r="AC16"/>
      <c r="AD16"/>
      <c r="AE16"/>
    </row>
    <row r="17" spans="1:31" ht="35" hidden="1" customHeight="1" thickBot="1" x14ac:dyDescent="0.25">
      <c r="A17" s="171" t="s">
        <v>1311</v>
      </c>
      <c r="B17" s="160"/>
      <c r="C17" s="98"/>
      <c r="D17" s="98"/>
      <c r="E17" s="98"/>
      <c r="F17" s="98"/>
      <c r="G17" s="98"/>
      <c r="H17" s="98"/>
      <c r="I17" s="98"/>
      <c r="J17" s="98"/>
      <c r="K17" s="98"/>
      <c r="L17" s="98"/>
      <c r="M17" s="98"/>
      <c r="N17" s="98"/>
      <c r="O17" s="98"/>
      <c r="P17" s="98"/>
      <c r="Q17" s="98"/>
      <c r="R17" s="98"/>
      <c r="S17" s="98"/>
      <c r="T17" s="98"/>
      <c r="U17" s="98"/>
      <c r="V17" s="98"/>
      <c r="W17" s="98"/>
      <c r="X17" s="98"/>
      <c r="Y17" s="98"/>
      <c r="Z17"/>
      <c r="AA17"/>
      <c r="AB17"/>
      <c r="AC17"/>
      <c r="AD17"/>
      <c r="AE17"/>
    </row>
    <row r="18" spans="1:31" ht="35" hidden="1" customHeight="1" thickBot="1" x14ac:dyDescent="0.25">
      <c r="A18" s="171" t="s">
        <v>1312</v>
      </c>
      <c r="B18" s="160"/>
      <c r="C18" s="98"/>
      <c r="D18" s="98"/>
      <c r="E18" s="98"/>
      <c r="F18" s="98"/>
      <c r="G18" s="98"/>
      <c r="H18" s="98"/>
      <c r="I18" s="98"/>
      <c r="J18" s="98"/>
      <c r="K18" s="98"/>
      <c r="L18" s="98"/>
      <c r="M18" s="98"/>
      <c r="N18" s="98"/>
      <c r="O18" s="98"/>
      <c r="P18" s="98"/>
      <c r="Q18" s="98"/>
      <c r="R18" s="98"/>
      <c r="S18" s="98"/>
      <c r="T18" s="98"/>
      <c r="U18" s="98"/>
      <c r="V18" s="98"/>
      <c r="W18" s="98"/>
      <c r="X18" s="98"/>
      <c r="Y18" s="98"/>
      <c r="Z18"/>
      <c r="AA18"/>
      <c r="AB18"/>
      <c r="AC18"/>
      <c r="AD18"/>
      <c r="AE18"/>
    </row>
    <row r="19" spans="1:31" ht="35" hidden="1" customHeight="1" thickBot="1" x14ac:dyDescent="0.25">
      <c r="A19" s="171" t="s">
        <v>1313</v>
      </c>
      <c r="B19" s="160"/>
      <c r="C19" s="98"/>
      <c r="D19" s="98"/>
      <c r="E19" s="98"/>
      <c r="F19" s="98"/>
      <c r="G19" s="98"/>
      <c r="H19" s="98"/>
      <c r="I19" s="98"/>
      <c r="J19" s="98"/>
      <c r="K19" s="98"/>
      <c r="L19" s="98"/>
      <c r="M19" s="98"/>
      <c r="N19" s="98"/>
      <c r="O19" s="98"/>
      <c r="P19" s="98"/>
      <c r="Q19" s="98"/>
      <c r="R19" s="98"/>
      <c r="S19" s="98"/>
      <c r="T19" s="98"/>
      <c r="U19" s="98"/>
      <c r="V19" s="98"/>
      <c r="W19" s="98"/>
      <c r="X19" s="98"/>
      <c r="Y19" s="98"/>
      <c r="Z19"/>
      <c r="AA19"/>
      <c r="AB19"/>
      <c r="AC19"/>
      <c r="AD19"/>
      <c r="AE19"/>
    </row>
    <row r="20" spans="1:31" ht="35" hidden="1" customHeight="1" thickBot="1" x14ac:dyDescent="0.25">
      <c r="A20" s="171" t="s">
        <v>1314</v>
      </c>
      <c r="B20" s="160"/>
      <c r="C20" s="98"/>
      <c r="D20" s="98"/>
      <c r="E20" s="98"/>
      <c r="F20" s="98"/>
      <c r="G20" s="98"/>
      <c r="H20" s="98"/>
      <c r="I20" s="98"/>
      <c r="J20" s="98"/>
      <c r="K20" s="98"/>
      <c r="L20" s="98"/>
      <c r="M20" s="98"/>
      <c r="N20" s="98"/>
      <c r="O20" s="98"/>
      <c r="P20" s="98"/>
      <c r="Q20" s="98"/>
      <c r="R20" s="98"/>
      <c r="S20" s="98"/>
      <c r="T20" s="98"/>
      <c r="U20" s="98"/>
      <c r="V20" s="98"/>
      <c r="W20" s="98"/>
      <c r="X20" s="98"/>
      <c r="Y20" s="98"/>
      <c r="Z20"/>
      <c r="AA20"/>
      <c r="AB20"/>
      <c r="AC20"/>
      <c r="AD20"/>
      <c r="AE20"/>
    </row>
    <row r="21" spans="1:31" ht="35" hidden="1" customHeight="1" thickBot="1" x14ac:dyDescent="0.25">
      <c r="A21" s="171" t="s">
        <v>1315</v>
      </c>
      <c r="B21" s="160"/>
      <c r="C21" s="98"/>
      <c r="D21" s="98"/>
      <c r="E21" s="98"/>
      <c r="F21" s="98"/>
      <c r="G21" s="98"/>
      <c r="H21" s="98"/>
      <c r="I21" s="98"/>
      <c r="J21" s="98"/>
      <c r="K21" s="98"/>
      <c r="L21" s="98"/>
      <c r="M21" s="98"/>
      <c r="N21" s="98"/>
      <c r="O21" s="98"/>
      <c r="P21" s="98"/>
      <c r="Q21" s="98"/>
      <c r="R21" s="98"/>
      <c r="S21" s="98"/>
      <c r="T21" s="98"/>
      <c r="U21" s="98"/>
      <c r="V21" s="98"/>
      <c r="W21" s="98"/>
      <c r="X21" s="98"/>
      <c r="Y21" s="98"/>
      <c r="Z21"/>
      <c r="AA21"/>
      <c r="AB21"/>
      <c r="AC21"/>
      <c r="AD21"/>
      <c r="AE21"/>
    </row>
    <row r="22" spans="1:31" ht="35" hidden="1" customHeight="1" thickBot="1" x14ac:dyDescent="0.25">
      <c r="A22" s="171" t="s">
        <v>1316</v>
      </c>
      <c r="B22" s="160"/>
      <c r="C22" s="98"/>
      <c r="D22" s="98"/>
      <c r="E22" s="98"/>
      <c r="F22" s="98"/>
      <c r="G22" s="98"/>
      <c r="H22" s="98"/>
      <c r="I22" s="98"/>
      <c r="J22" s="98"/>
      <c r="K22" s="98"/>
      <c r="L22" s="98"/>
      <c r="M22" s="98"/>
      <c r="N22" s="98"/>
      <c r="O22" s="98"/>
      <c r="P22" s="98"/>
      <c r="Q22" s="98"/>
      <c r="R22" s="98"/>
      <c r="S22" s="98"/>
      <c r="T22" s="98"/>
      <c r="U22" s="98"/>
      <c r="V22" s="98"/>
      <c r="W22" s="98"/>
      <c r="X22" s="98"/>
      <c r="Y22" s="98"/>
      <c r="Z22"/>
      <c r="AA22"/>
      <c r="AB22"/>
      <c r="AC22"/>
      <c r="AD22"/>
      <c r="AE22"/>
    </row>
    <row r="23" spans="1:31" ht="35" hidden="1" customHeight="1" thickBot="1" x14ac:dyDescent="0.25">
      <c r="A23" s="171" t="s">
        <v>1317</v>
      </c>
      <c r="B23" s="160"/>
      <c r="C23" s="98"/>
      <c r="D23" s="98"/>
      <c r="E23" s="98"/>
      <c r="F23" s="98"/>
      <c r="G23" s="98"/>
      <c r="H23" s="98"/>
      <c r="I23" s="98"/>
      <c r="J23" s="98"/>
      <c r="K23" s="98"/>
      <c r="L23" s="98"/>
      <c r="M23" s="98"/>
      <c r="N23" s="98"/>
      <c r="O23" s="98"/>
      <c r="P23" s="98"/>
      <c r="Q23" s="98"/>
      <c r="R23" s="98"/>
      <c r="S23" s="98"/>
      <c r="T23" s="98"/>
      <c r="U23" s="98"/>
      <c r="V23" s="98"/>
      <c r="W23" s="98"/>
      <c r="X23" s="98"/>
      <c r="Y23" s="98"/>
      <c r="Z23"/>
      <c r="AA23"/>
      <c r="AB23"/>
      <c r="AC23"/>
      <c r="AD23"/>
      <c r="AE23"/>
    </row>
    <row r="24" spans="1:31" ht="35" hidden="1" customHeight="1" thickBot="1" x14ac:dyDescent="0.25">
      <c r="A24" s="171" t="s">
        <v>1318</v>
      </c>
      <c r="B24" s="160"/>
      <c r="C24" s="98"/>
      <c r="D24" s="98"/>
      <c r="E24" s="98"/>
      <c r="F24" s="98"/>
      <c r="G24" s="98"/>
      <c r="H24" s="98"/>
      <c r="I24" s="98"/>
      <c r="J24" s="98"/>
      <c r="K24" s="98"/>
      <c r="L24" s="98"/>
      <c r="M24" s="98"/>
      <c r="N24" s="98"/>
      <c r="O24" s="98"/>
      <c r="P24" s="98"/>
      <c r="Q24" s="98"/>
      <c r="R24" s="98"/>
      <c r="S24" s="98"/>
      <c r="T24" s="98"/>
      <c r="U24" s="98"/>
      <c r="V24" s="98"/>
      <c r="W24" s="98"/>
      <c r="X24" s="98"/>
      <c r="Y24" s="98"/>
      <c r="Z24"/>
      <c r="AA24"/>
      <c r="AB24"/>
      <c r="AC24"/>
      <c r="AD24"/>
      <c r="AE24"/>
    </row>
    <row r="25" spans="1:31" ht="35" hidden="1" customHeight="1" thickBot="1" x14ac:dyDescent="0.25">
      <c r="A25" s="171" t="s">
        <v>1319</v>
      </c>
      <c r="B25" s="160"/>
      <c r="C25" s="98"/>
      <c r="D25" s="98"/>
      <c r="E25" s="98"/>
      <c r="F25" s="98"/>
      <c r="G25" s="98"/>
      <c r="H25" s="98"/>
      <c r="I25" s="98"/>
      <c r="J25" s="98"/>
      <c r="K25" s="98"/>
      <c r="L25" s="98"/>
      <c r="M25" s="98"/>
      <c r="N25" s="98"/>
      <c r="O25" s="98"/>
      <c r="P25" s="98"/>
      <c r="Q25" s="98"/>
      <c r="R25" s="98"/>
      <c r="S25" s="98"/>
      <c r="T25" s="98"/>
      <c r="U25" s="98"/>
      <c r="V25" s="98"/>
      <c r="W25" s="98"/>
      <c r="X25" s="98"/>
      <c r="Y25" s="98"/>
      <c r="Z25"/>
      <c r="AA25"/>
      <c r="AB25"/>
      <c r="AC25"/>
      <c r="AD25"/>
      <c r="AE25"/>
    </row>
    <row r="26" spans="1:31" ht="35" hidden="1" customHeight="1" thickBot="1" x14ac:dyDescent="0.25">
      <c r="A26" s="171" t="s">
        <v>1320</v>
      </c>
      <c r="B26" s="160"/>
      <c r="C26" s="98"/>
      <c r="D26" s="98"/>
      <c r="E26" s="98"/>
      <c r="F26" s="98"/>
      <c r="G26" s="98"/>
      <c r="H26" s="98"/>
      <c r="I26" s="98"/>
      <c r="J26" s="98"/>
      <c r="K26" s="98"/>
      <c r="L26" s="98"/>
      <c r="M26" s="98"/>
      <c r="N26" s="98"/>
      <c r="O26" s="98"/>
      <c r="P26" s="98"/>
      <c r="Q26" s="98"/>
      <c r="R26" s="98"/>
      <c r="S26" s="98"/>
      <c r="T26" s="98"/>
      <c r="U26" s="98"/>
      <c r="V26" s="98"/>
      <c r="W26" s="98"/>
      <c r="X26" s="98"/>
      <c r="Y26" s="98"/>
      <c r="Z26"/>
      <c r="AA26"/>
      <c r="AB26"/>
      <c r="AC26"/>
      <c r="AD26"/>
      <c r="AE26"/>
    </row>
    <row r="27" spans="1:31" ht="35" hidden="1" customHeight="1" thickBot="1" x14ac:dyDescent="0.25">
      <c r="A27" s="171" t="s">
        <v>1321</v>
      </c>
      <c r="B27" s="160"/>
      <c r="C27" s="98"/>
      <c r="D27" s="98"/>
      <c r="E27" s="98"/>
      <c r="F27" s="98"/>
      <c r="G27" s="98"/>
      <c r="H27" s="98"/>
      <c r="I27" s="98"/>
      <c r="J27" s="98"/>
      <c r="K27" s="98"/>
      <c r="L27" s="98"/>
      <c r="M27" s="98"/>
      <c r="N27" s="98"/>
      <c r="O27" s="98"/>
      <c r="P27" s="98"/>
      <c r="Q27" s="98"/>
      <c r="R27" s="98"/>
      <c r="S27" s="98"/>
      <c r="T27" s="98"/>
      <c r="U27" s="98"/>
      <c r="V27" s="98"/>
      <c r="W27" s="98"/>
      <c r="X27" s="98"/>
      <c r="Y27" s="98"/>
      <c r="Z27"/>
      <c r="AA27"/>
      <c r="AB27"/>
      <c r="AC27"/>
      <c r="AD27"/>
      <c r="AE27"/>
    </row>
    <row r="28" spans="1:31" ht="35" hidden="1" customHeight="1" thickBot="1" x14ac:dyDescent="0.25">
      <c r="A28" s="171" t="s">
        <v>1322</v>
      </c>
      <c r="B28" s="160"/>
      <c r="C28" s="98"/>
      <c r="D28" s="98"/>
      <c r="E28" s="98"/>
      <c r="F28" s="98"/>
      <c r="G28" s="98"/>
      <c r="H28" s="98"/>
      <c r="I28" s="98"/>
      <c r="J28" s="98"/>
      <c r="K28" s="98"/>
      <c r="L28" s="98"/>
      <c r="M28" s="98"/>
      <c r="N28" s="98"/>
      <c r="O28" s="98"/>
      <c r="P28" s="98"/>
      <c r="Q28" s="98"/>
      <c r="R28" s="98"/>
      <c r="S28" s="98"/>
      <c r="T28" s="98"/>
      <c r="U28" s="98"/>
      <c r="V28" s="98"/>
      <c r="W28" s="98"/>
      <c r="X28" s="98"/>
      <c r="Y28" s="98"/>
      <c r="Z28"/>
      <c r="AA28"/>
      <c r="AB28"/>
      <c r="AC28"/>
      <c r="AD28"/>
      <c r="AE28"/>
    </row>
    <row r="29" spans="1:31" ht="20" hidden="1" customHeight="1" thickBot="1" x14ac:dyDescent="0.25">
      <c r="A29" s="171" t="s">
        <v>1323</v>
      </c>
      <c r="B29" s="160"/>
      <c r="C29" s="98"/>
      <c r="D29" s="98"/>
      <c r="E29" s="98"/>
      <c r="F29" s="98"/>
      <c r="G29" s="98"/>
      <c r="H29" s="98"/>
      <c r="I29" s="98"/>
      <c r="J29" s="98"/>
      <c r="K29" s="98"/>
      <c r="L29" s="98"/>
      <c r="M29" s="98"/>
      <c r="N29" s="98"/>
      <c r="O29" s="98"/>
      <c r="P29" s="98"/>
      <c r="Q29" s="98"/>
      <c r="R29" s="98"/>
      <c r="S29" s="98"/>
      <c r="T29" s="98"/>
      <c r="U29" s="98"/>
      <c r="V29" s="98"/>
      <c r="W29" s="98"/>
      <c r="X29" s="98"/>
      <c r="Y29" s="98"/>
      <c r="Z29"/>
      <c r="AA29"/>
      <c r="AB29"/>
      <c r="AC29"/>
      <c r="AD29"/>
      <c r="AE29"/>
    </row>
    <row r="30" spans="1:31" ht="35" hidden="1" customHeight="1" thickBot="1" x14ac:dyDescent="0.25">
      <c r="A30" s="171" t="s">
        <v>1324</v>
      </c>
      <c r="B30" s="160"/>
      <c r="C30" s="98"/>
      <c r="D30" s="98"/>
      <c r="E30" s="98"/>
      <c r="F30" s="98"/>
      <c r="G30" s="98"/>
      <c r="H30" s="98"/>
      <c r="I30" s="98"/>
      <c r="J30" s="98"/>
      <c r="K30" s="98"/>
      <c r="L30" s="98"/>
      <c r="M30" s="98"/>
      <c r="N30" s="98"/>
      <c r="O30" s="98"/>
      <c r="P30" s="98"/>
      <c r="Q30" s="98"/>
      <c r="R30" s="98"/>
      <c r="S30" s="98"/>
      <c r="T30" s="98"/>
      <c r="U30" s="98"/>
      <c r="V30" s="98"/>
      <c r="W30" s="98"/>
      <c r="X30" s="98"/>
      <c r="Y30" s="98"/>
      <c r="Z30"/>
      <c r="AA30"/>
      <c r="AB30"/>
      <c r="AC30"/>
      <c r="AD30"/>
      <c r="AE30"/>
    </row>
    <row r="31" spans="1:31" ht="35" hidden="1" customHeight="1" thickBot="1" x14ac:dyDescent="0.25">
      <c r="A31" s="171" t="s">
        <v>1325</v>
      </c>
      <c r="B31" s="158"/>
      <c r="C31" s="98"/>
      <c r="D31" s="98"/>
      <c r="E31" s="98"/>
      <c r="F31" s="98"/>
      <c r="G31" s="98"/>
      <c r="H31" s="98"/>
      <c r="I31" s="98"/>
      <c r="J31" s="98"/>
      <c r="K31" s="98"/>
      <c r="L31" s="98"/>
      <c r="M31" s="98"/>
      <c r="N31" s="98"/>
      <c r="O31" s="98"/>
      <c r="P31" s="98"/>
      <c r="Q31" s="98"/>
      <c r="R31" s="98"/>
      <c r="S31" s="98"/>
      <c r="T31" s="98"/>
      <c r="U31" s="98"/>
      <c r="V31" s="98"/>
      <c r="W31" s="98"/>
      <c r="X31" s="98"/>
      <c r="Y31" s="98"/>
      <c r="Z31"/>
      <c r="AA31"/>
      <c r="AB31"/>
      <c r="AC31"/>
      <c r="AD31"/>
      <c r="AE31"/>
    </row>
    <row r="32" spans="1:31" ht="52" hidden="1" customHeight="1" thickBot="1" x14ac:dyDescent="0.25">
      <c r="A32" s="171" t="s">
        <v>1326</v>
      </c>
      <c r="B32" s="160"/>
      <c r="C32" s="98"/>
      <c r="D32" s="98"/>
      <c r="E32" s="98"/>
      <c r="F32" s="98"/>
      <c r="G32" s="98"/>
      <c r="H32" s="98"/>
      <c r="I32" s="98"/>
      <c r="J32" s="98"/>
      <c r="K32" s="98"/>
      <c r="L32" s="98"/>
      <c r="M32" s="98"/>
      <c r="N32" s="98"/>
      <c r="O32" s="98"/>
      <c r="P32" s="98"/>
      <c r="Q32" s="98"/>
      <c r="R32" s="98"/>
      <c r="S32" s="98"/>
      <c r="T32" s="98"/>
      <c r="U32" s="98"/>
      <c r="V32" s="98"/>
      <c r="W32" s="98"/>
      <c r="X32" s="98"/>
      <c r="Y32" s="98"/>
      <c r="Z32"/>
      <c r="AA32"/>
      <c r="AB32"/>
      <c r="AC32"/>
      <c r="AD32"/>
      <c r="AE32"/>
    </row>
    <row r="33" spans="1:31" ht="35" hidden="1" customHeight="1" thickBot="1" x14ac:dyDescent="0.25">
      <c r="A33" s="171" t="s">
        <v>1327</v>
      </c>
      <c r="B33" s="160"/>
      <c r="C33" s="98"/>
      <c r="D33" s="98"/>
      <c r="E33" s="98"/>
      <c r="F33" s="98"/>
      <c r="G33" s="98"/>
      <c r="H33" s="98"/>
      <c r="I33" s="98"/>
      <c r="J33" s="98"/>
      <c r="K33" s="98"/>
      <c r="L33" s="98"/>
      <c r="M33" s="98"/>
      <c r="N33" s="98"/>
      <c r="O33" s="98"/>
      <c r="P33" s="98"/>
      <c r="Q33" s="98"/>
      <c r="R33" s="98"/>
      <c r="S33" s="98"/>
      <c r="T33" s="98"/>
      <c r="U33" s="98"/>
      <c r="V33" s="98"/>
      <c r="W33" s="98"/>
      <c r="X33" s="98"/>
      <c r="Y33" s="98"/>
      <c r="Z33"/>
      <c r="AA33"/>
      <c r="AB33"/>
      <c r="AC33"/>
      <c r="AD33"/>
      <c r="AE33"/>
    </row>
    <row r="34" spans="1:31" s="155" customFormat="1" ht="35" customHeight="1" thickBot="1" x14ac:dyDescent="0.25">
      <c r="A34" s="162" t="s">
        <v>1328</v>
      </c>
      <c r="B34" s="158"/>
      <c r="C34" s="172"/>
      <c r="D34" s="172"/>
      <c r="E34" s="172"/>
      <c r="F34" s="172"/>
      <c r="G34" s="172"/>
      <c r="H34" s="172"/>
      <c r="I34" s="172"/>
      <c r="J34" s="172"/>
      <c r="K34" s="172"/>
      <c r="L34" s="172"/>
      <c r="M34" s="172"/>
      <c r="N34" s="172"/>
      <c r="O34" s="172"/>
      <c r="P34" s="172"/>
      <c r="Q34" s="172"/>
      <c r="R34" s="172"/>
      <c r="S34" s="172"/>
      <c r="T34" s="172">
        <v>0</v>
      </c>
      <c r="U34" s="172">
        <v>0</v>
      </c>
      <c r="V34" s="172"/>
      <c r="W34" s="172"/>
      <c r="X34" s="172">
        <v>600</v>
      </c>
      <c r="Y34" s="172">
        <v>1900</v>
      </c>
      <c r="Z34">
        <v>7480</v>
      </c>
      <c r="AA34">
        <v>8250</v>
      </c>
      <c r="AB34">
        <v>9450</v>
      </c>
      <c r="AC34">
        <v>8250</v>
      </c>
      <c r="AD34">
        <v>8250</v>
      </c>
      <c r="AE34">
        <v>7218.75</v>
      </c>
    </row>
    <row r="35" spans="1:31" ht="52" customHeight="1" thickBot="1" x14ac:dyDescent="0.25">
      <c r="A35" s="171" t="s">
        <v>1329</v>
      </c>
      <c r="B35" s="160"/>
      <c r="C35" s="98"/>
      <c r="D35" s="98"/>
      <c r="E35" s="98"/>
      <c r="F35" s="98"/>
      <c r="G35" s="98"/>
      <c r="H35" s="98"/>
      <c r="I35" s="98"/>
      <c r="J35" s="98"/>
      <c r="K35" s="98"/>
      <c r="L35" s="98"/>
      <c r="M35" s="98"/>
      <c r="N35" s="98"/>
      <c r="O35" s="98"/>
      <c r="P35" s="98"/>
      <c r="Q35" s="98"/>
      <c r="R35" s="98"/>
      <c r="S35" s="98"/>
      <c r="T35" s="98"/>
      <c r="U35" s="98">
        <v>0</v>
      </c>
      <c r="V35" s="98"/>
      <c r="W35" s="98"/>
      <c r="X35" s="98"/>
      <c r="Y35" s="98">
        <v>400</v>
      </c>
      <c r="Z35"/>
      <c r="AA35"/>
      <c r="AB35"/>
      <c r="AC35"/>
      <c r="AD35"/>
      <c r="AE35"/>
    </row>
    <row r="36" spans="1:31" ht="35" customHeight="1" thickBot="1" x14ac:dyDescent="0.25">
      <c r="A36" s="171" t="s">
        <v>1330</v>
      </c>
      <c r="B36" s="160"/>
      <c r="C36" s="98"/>
      <c r="D36" s="98"/>
      <c r="E36" s="98"/>
      <c r="F36" s="98"/>
      <c r="G36" s="98"/>
      <c r="H36" s="98"/>
      <c r="I36" s="98"/>
      <c r="J36" s="98"/>
      <c r="K36" s="98"/>
      <c r="L36" s="98"/>
      <c r="M36" s="98"/>
      <c r="N36" s="98"/>
      <c r="O36" s="98"/>
      <c r="P36" s="98"/>
      <c r="Q36" s="98"/>
      <c r="R36" s="98"/>
      <c r="S36" s="98"/>
      <c r="T36" s="98"/>
      <c r="U36" s="98">
        <v>0</v>
      </c>
      <c r="V36" s="98"/>
      <c r="W36" s="98"/>
      <c r="X36" s="98"/>
      <c r="Y36" s="98">
        <v>400</v>
      </c>
      <c r="Z36"/>
      <c r="AA36"/>
      <c r="AB36"/>
      <c r="AC36"/>
      <c r="AD36"/>
      <c r="AE36"/>
    </row>
    <row r="37" spans="1:31" ht="52" hidden="1" customHeight="1" thickBot="1" x14ac:dyDescent="0.25">
      <c r="A37" s="171" t="s">
        <v>1331</v>
      </c>
      <c r="B37" s="160"/>
      <c r="C37" s="98"/>
      <c r="D37" s="98"/>
      <c r="E37" s="98"/>
      <c r="F37" s="98"/>
      <c r="G37" s="98"/>
      <c r="H37" s="98"/>
      <c r="I37" s="98"/>
      <c r="J37" s="98"/>
      <c r="K37" s="98"/>
      <c r="L37" s="98"/>
      <c r="M37" s="98"/>
      <c r="N37" s="98"/>
      <c r="O37" s="98"/>
      <c r="P37" s="98"/>
      <c r="Q37" s="98"/>
      <c r="R37" s="98"/>
      <c r="S37" s="98"/>
      <c r="T37" s="98"/>
      <c r="U37" s="98"/>
      <c r="V37" s="98"/>
      <c r="W37" s="98"/>
      <c r="X37" s="98"/>
      <c r="Y37" s="98"/>
      <c r="Z37"/>
      <c r="AA37"/>
      <c r="AB37"/>
      <c r="AC37"/>
      <c r="AD37"/>
      <c r="AE37"/>
    </row>
    <row r="38" spans="1:31" ht="35" hidden="1" customHeight="1" thickBot="1" x14ac:dyDescent="0.25">
      <c r="A38" s="171" t="s">
        <v>1332</v>
      </c>
      <c r="B38" s="160"/>
      <c r="C38" s="98"/>
      <c r="D38" s="98"/>
      <c r="E38" s="98"/>
      <c r="F38" s="98"/>
      <c r="G38" s="98"/>
      <c r="H38" s="98"/>
      <c r="I38" s="98"/>
      <c r="J38" s="98"/>
      <c r="K38" s="98"/>
      <c r="L38" s="98"/>
      <c r="M38" s="98"/>
      <c r="N38" s="98"/>
      <c r="O38" s="98"/>
      <c r="P38" s="98"/>
      <c r="Q38" s="98"/>
      <c r="R38" s="98"/>
      <c r="S38" s="98"/>
      <c r="T38" s="98"/>
      <c r="U38" s="98"/>
      <c r="V38" s="98"/>
      <c r="W38" s="98"/>
      <c r="X38" s="98"/>
      <c r="Y38" s="98"/>
      <c r="Z38"/>
      <c r="AA38"/>
      <c r="AB38"/>
      <c r="AC38"/>
      <c r="AD38"/>
      <c r="AE38"/>
    </row>
    <row r="39" spans="1:31" ht="52" hidden="1" customHeight="1" thickBot="1" x14ac:dyDescent="0.25">
      <c r="A39" s="171" t="s">
        <v>1333</v>
      </c>
      <c r="B39" s="160"/>
      <c r="C39" s="98"/>
      <c r="D39" s="98"/>
      <c r="E39" s="98"/>
      <c r="F39" s="98"/>
      <c r="G39" s="98"/>
      <c r="H39" s="98"/>
      <c r="I39" s="98"/>
      <c r="J39" s="98"/>
      <c r="K39" s="98"/>
      <c r="L39" s="98"/>
      <c r="M39" s="98"/>
      <c r="N39" s="98"/>
      <c r="O39" s="98"/>
      <c r="P39" s="98"/>
      <c r="Q39" s="98"/>
      <c r="R39" s="98"/>
      <c r="S39" s="98"/>
      <c r="T39" s="98"/>
      <c r="U39" s="98"/>
      <c r="V39" s="98"/>
      <c r="W39" s="98"/>
      <c r="X39" s="98"/>
      <c r="Y39" s="98"/>
      <c r="Z39"/>
      <c r="AA39"/>
      <c r="AB39"/>
      <c r="AC39"/>
      <c r="AD39"/>
      <c r="AE39"/>
    </row>
    <row r="40" spans="1:31" ht="35" hidden="1" customHeight="1" thickBot="1" x14ac:dyDescent="0.25">
      <c r="A40" s="171" t="s">
        <v>1334</v>
      </c>
      <c r="B40" s="160"/>
      <c r="C40" s="98"/>
      <c r="D40" s="98"/>
      <c r="E40" s="98"/>
      <c r="F40" s="98"/>
      <c r="G40" s="98"/>
      <c r="H40" s="98"/>
      <c r="I40" s="98"/>
      <c r="J40" s="98"/>
      <c r="K40" s="98"/>
      <c r="L40" s="98"/>
      <c r="M40" s="98"/>
      <c r="N40" s="98"/>
      <c r="O40" s="98"/>
      <c r="P40" s="98"/>
      <c r="Q40" s="98"/>
      <c r="R40" s="98"/>
      <c r="S40" s="98"/>
      <c r="T40" s="98"/>
      <c r="U40" s="98"/>
      <c r="V40" s="98"/>
      <c r="W40" s="98"/>
      <c r="X40" s="98"/>
      <c r="Y40" s="98"/>
      <c r="Z40"/>
      <c r="AA40"/>
      <c r="AB40"/>
      <c r="AC40"/>
      <c r="AD40"/>
      <c r="AE40"/>
    </row>
    <row r="41" spans="1:31" ht="52" hidden="1" customHeight="1" thickBot="1" x14ac:dyDescent="0.25">
      <c r="A41" s="171" t="s">
        <v>1335</v>
      </c>
      <c r="B41" s="160"/>
      <c r="C41" s="98"/>
      <c r="D41" s="98"/>
      <c r="E41" s="98"/>
      <c r="F41" s="98"/>
      <c r="G41" s="98"/>
      <c r="H41" s="98"/>
      <c r="I41" s="98"/>
      <c r="J41" s="98"/>
      <c r="K41" s="98"/>
      <c r="L41" s="98"/>
      <c r="M41" s="98"/>
      <c r="N41" s="98"/>
      <c r="O41" s="98"/>
      <c r="P41" s="98"/>
      <c r="Q41" s="98"/>
      <c r="R41" s="98"/>
      <c r="S41" s="98"/>
      <c r="T41" s="98"/>
      <c r="U41" s="98"/>
      <c r="V41" s="98"/>
      <c r="W41" s="98"/>
      <c r="X41" s="98"/>
      <c r="Y41" s="98"/>
      <c r="Z41"/>
      <c r="AA41"/>
      <c r="AB41"/>
      <c r="AC41"/>
      <c r="AD41"/>
      <c r="AE41"/>
    </row>
    <row r="42" spans="1:31" ht="35" hidden="1" customHeight="1" thickBot="1" x14ac:dyDescent="0.25">
      <c r="A42" s="171" t="s">
        <v>1336</v>
      </c>
      <c r="B42" s="160"/>
      <c r="C42" s="98"/>
      <c r="D42" s="98"/>
      <c r="E42" s="98"/>
      <c r="F42" s="98"/>
      <c r="G42" s="98"/>
      <c r="H42" s="98"/>
      <c r="I42" s="98"/>
      <c r="J42" s="98"/>
      <c r="K42" s="98"/>
      <c r="L42" s="98"/>
      <c r="M42" s="98"/>
      <c r="N42" s="98"/>
      <c r="O42" s="98"/>
      <c r="P42" s="98"/>
      <c r="Q42" s="98"/>
      <c r="R42" s="98"/>
      <c r="S42" s="98"/>
      <c r="T42" s="98"/>
      <c r="U42" s="98"/>
      <c r="V42" s="98"/>
      <c r="W42" s="98"/>
      <c r="X42" s="98"/>
      <c r="Y42" s="98"/>
      <c r="Z42"/>
      <c r="AA42"/>
      <c r="AB42"/>
      <c r="AC42"/>
      <c r="AD42"/>
      <c r="AE42"/>
    </row>
    <row r="43" spans="1:31" ht="52" hidden="1" customHeight="1" thickBot="1" x14ac:dyDescent="0.25">
      <c r="A43" s="171" t="s">
        <v>1337</v>
      </c>
      <c r="B43" s="160"/>
      <c r="C43" s="98"/>
      <c r="D43" s="98"/>
      <c r="E43" s="98"/>
      <c r="F43" s="98"/>
      <c r="G43" s="98"/>
      <c r="H43" s="98"/>
      <c r="I43" s="98"/>
      <c r="J43" s="98"/>
      <c r="K43" s="98"/>
      <c r="L43" s="98"/>
      <c r="M43" s="98"/>
      <c r="N43" s="98"/>
      <c r="O43" s="98"/>
      <c r="P43" s="98"/>
      <c r="Q43" s="98"/>
      <c r="R43" s="98"/>
      <c r="S43" s="98"/>
      <c r="T43" s="98"/>
      <c r="U43" s="98"/>
      <c r="V43" s="98"/>
      <c r="W43" s="98"/>
      <c r="X43" s="98"/>
      <c r="Y43" s="98"/>
      <c r="Z43"/>
      <c r="AA43"/>
      <c r="AB43"/>
      <c r="AC43"/>
      <c r="AD43"/>
      <c r="AE43"/>
    </row>
    <row r="44" spans="1:31" ht="35" hidden="1" customHeight="1" thickBot="1" x14ac:dyDescent="0.25">
      <c r="A44" s="171" t="s">
        <v>1338</v>
      </c>
      <c r="B44" s="160"/>
      <c r="C44" s="98"/>
      <c r="D44" s="98"/>
      <c r="E44" s="98"/>
      <c r="F44" s="98"/>
      <c r="G44" s="98"/>
      <c r="H44" s="98"/>
      <c r="I44" s="98"/>
      <c r="J44" s="98"/>
      <c r="K44" s="98"/>
      <c r="L44" s="98"/>
      <c r="M44" s="98"/>
      <c r="N44" s="98"/>
      <c r="O44" s="98"/>
      <c r="P44" s="98"/>
      <c r="Q44" s="98"/>
      <c r="R44" s="98"/>
      <c r="S44" s="98"/>
      <c r="T44" s="98"/>
      <c r="U44" s="98"/>
      <c r="V44" s="98"/>
      <c r="W44" s="98"/>
      <c r="X44" s="98"/>
      <c r="Y44" s="98"/>
      <c r="Z44"/>
      <c r="AA44"/>
      <c r="AB44"/>
      <c r="AC44"/>
      <c r="AD44"/>
      <c r="AE44"/>
    </row>
    <row r="45" spans="1:31" ht="52" hidden="1" customHeight="1" thickBot="1" x14ac:dyDescent="0.25">
      <c r="A45" s="171" t="s">
        <v>1339</v>
      </c>
      <c r="B45" s="160"/>
      <c r="C45" s="98"/>
      <c r="D45" s="98"/>
      <c r="E45" s="98"/>
      <c r="F45" s="98"/>
      <c r="G45" s="98"/>
      <c r="H45" s="98"/>
      <c r="I45" s="98"/>
      <c r="J45" s="98"/>
      <c r="K45" s="98"/>
      <c r="L45" s="98"/>
      <c r="M45" s="98"/>
      <c r="N45" s="98"/>
      <c r="O45" s="98"/>
      <c r="P45" s="98"/>
      <c r="Q45" s="98"/>
      <c r="R45" s="98"/>
      <c r="S45" s="98"/>
      <c r="T45" s="98"/>
      <c r="U45" s="98"/>
      <c r="V45" s="98"/>
      <c r="W45" s="98"/>
      <c r="X45" s="98"/>
      <c r="Y45" s="98"/>
      <c r="Z45"/>
      <c r="AA45"/>
      <c r="AB45"/>
      <c r="AC45"/>
      <c r="AD45"/>
      <c r="AE45"/>
    </row>
    <row r="46" spans="1:31" ht="35" hidden="1" customHeight="1" thickBot="1" x14ac:dyDescent="0.25">
      <c r="A46" s="171" t="s">
        <v>1340</v>
      </c>
      <c r="B46" s="160"/>
      <c r="C46" s="98"/>
      <c r="D46" s="98"/>
      <c r="E46" s="98"/>
      <c r="F46" s="98"/>
      <c r="G46" s="98"/>
      <c r="H46" s="98"/>
      <c r="I46" s="98"/>
      <c r="J46" s="98"/>
      <c r="K46" s="98"/>
      <c r="L46" s="98"/>
      <c r="M46" s="98"/>
      <c r="N46" s="98"/>
      <c r="O46" s="98"/>
      <c r="P46" s="98"/>
      <c r="Q46" s="98"/>
      <c r="R46" s="98"/>
      <c r="S46" s="98"/>
      <c r="T46" s="98"/>
      <c r="U46" s="98"/>
      <c r="V46" s="98"/>
      <c r="W46" s="98"/>
      <c r="X46" s="98"/>
      <c r="Y46" s="98"/>
      <c r="Z46"/>
      <c r="AA46"/>
      <c r="AB46"/>
      <c r="AC46"/>
      <c r="AD46"/>
      <c r="AE46"/>
    </row>
    <row r="47" spans="1:31" ht="52" hidden="1" customHeight="1" thickBot="1" x14ac:dyDescent="0.25">
      <c r="A47" s="171" t="s">
        <v>1341</v>
      </c>
      <c r="B47" s="160"/>
      <c r="C47" s="98"/>
      <c r="D47" s="98"/>
      <c r="E47" s="98"/>
      <c r="F47" s="98"/>
      <c r="G47" s="98"/>
      <c r="H47" s="98"/>
      <c r="I47" s="98"/>
      <c r="J47" s="98"/>
      <c r="K47" s="98"/>
      <c r="L47" s="98"/>
      <c r="M47" s="98"/>
      <c r="N47" s="98"/>
      <c r="O47" s="98"/>
      <c r="P47" s="98"/>
      <c r="Q47" s="98"/>
      <c r="R47" s="98"/>
      <c r="S47" s="98"/>
      <c r="T47" s="98"/>
      <c r="U47" s="98"/>
      <c r="V47" s="98"/>
      <c r="W47" s="98"/>
      <c r="X47" s="98"/>
      <c r="Y47" s="98"/>
      <c r="Z47"/>
      <c r="AA47"/>
      <c r="AB47"/>
      <c r="AC47"/>
      <c r="AD47"/>
      <c r="AE47"/>
    </row>
    <row r="48" spans="1:31" ht="35" hidden="1" customHeight="1" thickBot="1" x14ac:dyDescent="0.25">
      <c r="A48" s="171" t="s">
        <v>1342</v>
      </c>
      <c r="B48" s="160"/>
      <c r="C48" s="98"/>
      <c r="D48" s="98"/>
      <c r="E48" s="98"/>
      <c r="F48" s="98"/>
      <c r="G48" s="98"/>
      <c r="H48" s="98"/>
      <c r="I48" s="98"/>
      <c r="J48" s="98"/>
      <c r="K48" s="98"/>
      <c r="L48" s="98"/>
      <c r="M48" s="98"/>
      <c r="N48" s="98"/>
      <c r="O48" s="98"/>
      <c r="P48" s="98"/>
      <c r="Q48" s="98"/>
      <c r="R48" s="98"/>
      <c r="S48" s="98"/>
      <c r="T48" s="98"/>
      <c r="U48" s="98"/>
      <c r="V48" s="98"/>
      <c r="W48" s="98"/>
      <c r="X48" s="98"/>
      <c r="Y48" s="98"/>
      <c r="Z48"/>
      <c r="AA48"/>
      <c r="AB48"/>
      <c r="AC48"/>
      <c r="AD48"/>
      <c r="AE48"/>
    </row>
    <row r="49" spans="1:31" ht="52" hidden="1" customHeight="1" thickBot="1" x14ac:dyDescent="0.25">
      <c r="A49" s="171" t="s">
        <v>1343</v>
      </c>
      <c r="B49" s="160"/>
      <c r="C49" s="98"/>
      <c r="D49" s="98"/>
      <c r="E49" s="98"/>
      <c r="F49" s="98"/>
      <c r="G49" s="98"/>
      <c r="H49" s="98"/>
      <c r="I49" s="98"/>
      <c r="J49" s="98"/>
      <c r="K49" s="98"/>
      <c r="L49" s="98"/>
      <c r="M49" s="98"/>
      <c r="N49" s="98"/>
      <c r="O49" s="98"/>
      <c r="P49" s="98"/>
      <c r="Q49" s="98"/>
      <c r="R49" s="98"/>
      <c r="S49" s="98"/>
      <c r="T49" s="98"/>
      <c r="U49" s="98"/>
      <c r="V49" s="98"/>
      <c r="W49" s="98"/>
      <c r="X49" s="98"/>
      <c r="Y49" s="98"/>
      <c r="Z49"/>
      <c r="AA49"/>
      <c r="AB49"/>
      <c r="AC49"/>
      <c r="AD49"/>
      <c r="AE49"/>
    </row>
    <row r="50" spans="1:31" ht="35" hidden="1" customHeight="1" thickBot="1" x14ac:dyDescent="0.25">
      <c r="A50" s="171" t="s">
        <v>1344</v>
      </c>
      <c r="B50" s="160"/>
      <c r="C50" s="98"/>
      <c r="D50" s="98"/>
      <c r="E50" s="98"/>
      <c r="F50" s="98"/>
      <c r="G50" s="98"/>
      <c r="H50" s="98"/>
      <c r="I50" s="98"/>
      <c r="J50" s="98"/>
      <c r="K50" s="98"/>
      <c r="L50" s="98"/>
      <c r="M50" s="98"/>
      <c r="N50" s="98"/>
      <c r="O50" s="98"/>
      <c r="P50" s="98"/>
      <c r="Q50" s="98"/>
      <c r="R50" s="98"/>
      <c r="S50" s="98"/>
      <c r="T50" s="98"/>
      <c r="U50" s="98"/>
      <c r="V50" s="98"/>
      <c r="W50" s="98"/>
      <c r="X50" s="98"/>
      <c r="Y50" s="98"/>
      <c r="Z50"/>
      <c r="AA50"/>
      <c r="AB50"/>
      <c r="AC50"/>
      <c r="AD50"/>
      <c r="AE50"/>
    </row>
    <row r="51" spans="1:31" ht="52" hidden="1" customHeight="1" thickBot="1" x14ac:dyDescent="0.25">
      <c r="A51" s="171" t="s">
        <v>1345</v>
      </c>
      <c r="B51" s="160"/>
      <c r="C51" s="98"/>
      <c r="D51" s="98"/>
      <c r="E51" s="98"/>
      <c r="F51" s="98"/>
      <c r="G51" s="98"/>
      <c r="H51" s="98"/>
      <c r="I51" s="98"/>
      <c r="J51" s="98"/>
      <c r="K51" s="98"/>
      <c r="L51" s="98"/>
      <c r="M51" s="98"/>
      <c r="N51" s="98"/>
      <c r="O51" s="98"/>
      <c r="P51" s="98"/>
      <c r="Q51" s="98"/>
      <c r="R51" s="98"/>
      <c r="S51" s="98"/>
      <c r="T51" s="98"/>
      <c r="U51" s="98"/>
      <c r="V51" s="98"/>
      <c r="W51" s="98"/>
      <c r="X51" s="98"/>
      <c r="Y51" s="98"/>
      <c r="Z51"/>
      <c r="AA51"/>
      <c r="AB51"/>
      <c r="AC51"/>
      <c r="AD51"/>
      <c r="AE51"/>
    </row>
    <row r="52" spans="1:31" ht="35" hidden="1" customHeight="1" thickBot="1" x14ac:dyDescent="0.25">
      <c r="A52" s="171" t="s">
        <v>1346</v>
      </c>
      <c r="B52" s="160"/>
      <c r="C52" s="98"/>
      <c r="D52" s="98"/>
      <c r="E52" s="98"/>
      <c r="F52" s="98"/>
      <c r="G52" s="98"/>
      <c r="H52" s="98"/>
      <c r="I52" s="98"/>
      <c r="J52" s="98"/>
      <c r="K52" s="98"/>
      <c r="L52" s="98"/>
      <c r="M52" s="98"/>
      <c r="N52" s="98"/>
      <c r="O52" s="98"/>
      <c r="P52" s="98"/>
      <c r="Q52" s="98"/>
      <c r="R52" s="98"/>
      <c r="S52" s="98"/>
      <c r="T52" s="98"/>
      <c r="U52" s="98"/>
      <c r="V52" s="98"/>
      <c r="W52" s="98"/>
      <c r="X52" s="98"/>
      <c r="Y52" s="98"/>
      <c r="Z52"/>
      <c r="AA52"/>
      <c r="AB52"/>
      <c r="AC52"/>
      <c r="AD52"/>
      <c r="AE52"/>
    </row>
    <row r="53" spans="1:31" ht="52" hidden="1" customHeight="1" thickBot="1" x14ac:dyDescent="0.25">
      <c r="A53" s="171" t="s">
        <v>1347</v>
      </c>
      <c r="B53" s="160"/>
      <c r="C53" s="98"/>
      <c r="D53" s="98"/>
      <c r="E53" s="98"/>
      <c r="F53" s="98"/>
      <c r="G53" s="98"/>
      <c r="H53" s="98"/>
      <c r="I53" s="98"/>
      <c r="J53" s="98"/>
      <c r="K53" s="98"/>
      <c r="L53" s="98"/>
      <c r="M53" s="98"/>
      <c r="N53" s="98"/>
      <c r="O53" s="98"/>
      <c r="P53" s="98"/>
      <c r="Q53" s="98"/>
      <c r="R53" s="98"/>
      <c r="S53" s="98"/>
      <c r="T53" s="98"/>
      <c r="U53" s="98"/>
      <c r="V53" s="98"/>
      <c r="W53" s="98"/>
      <c r="X53" s="98"/>
      <c r="Y53" s="98"/>
      <c r="Z53"/>
      <c r="AA53"/>
      <c r="AB53"/>
      <c r="AC53"/>
      <c r="AD53"/>
      <c r="AE53"/>
    </row>
    <row r="54" spans="1:31" ht="35" hidden="1" customHeight="1" thickBot="1" x14ac:dyDescent="0.25">
      <c r="A54" s="171" t="s">
        <v>1348</v>
      </c>
      <c r="B54" s="160"/>
      <c r="C54" s="98"/>
      <c r="D54" s="98"/>
      <c r="E54" s="98"/>
      <c r="F54" s="98"/>
      <c r="G54" s="98"/>
      <c r="H54" s="98"/>
      <c r="I54" s="98"/>
      <c r="J54" s="98"/>
      <c r="K54" s="98"/>
      <c r="L54" s="98"/>
      <c r="M54" s="98"/>
      <c r="N54" s="98"/>
      <c r="O54" s="98"/>
      <c r="P54" s="98"/>
      <c r="Q54" s="98"/>
      <c r="R54" s="98"/>
      <c r="S54" s="98"/>
      <c r="T54" s="98"/>
      <c r="U54" s="98"/>
      <c r="V54" s="98"/>
      <c r="W54" s="98"/>
      <c r="X54" s="98"/>
      <c r="Y54" s="98"/>
      <c r="Z54"/>
      <c r="AA54"/>
      <c r="AB54"/>
      <c r="AC54"/>
      <c r="AD54"/>
      <c r="AE54"/>
    </row>
    <row r="55" spans="1:31" ht="52" customHeight="1" thickBot="1" x14ac:dyDescent="0.25">
      <c r="A55" s="171" t="s">
        <v>1349</v>
      </c>
      <c r="B55" s="160"/>
      <c r="C55" s="98"/>
      <c r="D55" s="98"/>
      <c r="E55" s="98"/>
      <c r="F55" s="98"/>
      <c r="G55" s="98"/>
      <c r="H55" s="98"/>
      <c r="I55" s="98"/>
      <c r="J55" s="98"/>
      <c r="K55" s="98"/>
      <c r="L55" s="98"/>
      <c r="M55" s="98"/>
      <c r="N55" s="98"/>
      <c r="O55" s="98"/>
      <c r="P55" s="98"/>
      <c r="Q55" s="98"/>
      <c r="R55" s="98"/>
      <c r="S55" s="98"/>
      <c r="T55" s="98"/>
      <c r="U55" s="98">
        <v>0</v>
      </c>
      <c r="V55" s="98"/>
      <c r="W55" s="98"/>
      <c r="X55" s="98"/>
      <c r="Y55" s="98">
        <v>0.12</v>
      </c>
      <c r="Z55">
        <v>0.12</v>
      </c>
      <c r="AA55">
        <v>0.12</v>
      </c>
      <c r="AB55">
        <v>0.12</v>
      </c>
      <c r="AC55">
        <v>0.12</v>
      </c>
      <c r="AD55">
        <v>0.12</v>
      </c>
      <c r="AE55">
        <v>0.12</v>
      </c>
    </row>
    <row r="56" spans="1:31" ht="35" customHeight="1" thickBot="1" x14ac:dyDescent="0.25">
      <c r="A56" s="171" t="s">
        <v>1350</v>
      </c>
      <c r="B56" s="160"/>
      <c r="C56" s="98"/>
      <c r="D56" s="98"/>
      <c r="E56" s="98"/>
      <c r="F56" s="98"/>
      <c r="G56" s="98"/>
      <c r="H56" s="98"/>
      <c r="I56" s="98"/>
      <c r="J56" s="98"/>
      <c r="K56" s="98"/>
      <c r="L56" s="98"/>
      <c r="M56" s="98"/>
      <c r="N56" s="98"/>
      <c r="O56" s="98"/>
      <c r="P56" s="98"/>
      <c r="Q56" s="98"/>
      <c r="R56" s="98"/>
      <c r="S56" s="98"/>
      <c r="T56" s="98"/>
      <c r="U56" s="98">
        <v>0</v>
      </c>
      <c r="V56" s="98"/>
      <c r="W56" s="98"/>
      <c r="X56" s="98"/>
      <c r="Y56" s="98">
        <v>1863.12</v>
      </c>
      <c r="Z56">
        <v>1849.92</v>
      </c>
      <c r="AA56">
        <v>1939.44</v>
      </c>
      <c r="AB56">
        <v>1970.52</v>
      </c>
      <c r="AC56">
        <v>1816.56</v>
      </c>
      <c r="AD56">
        <v>1939.44</v>
      </c>
      <c r="AE56">
        <v>1990.56</v>
      </c>
    </row>
    <row r="57" spans="1:31" ht="52" hidden="1" customHeight="1" thickBot="1" x14ac:dyDescent="0.25">
      <c r="A57" s="171" t="s">
        <v>1351</v>
      </c>
      <c r="B57" s="160"/>
      <c r="C57" s="98"/>
      <c r="D57" s="98"/>
      <c r="E57" s="98"/>
      <c r="F57" s="98"/>
      <c r="G57" s="98"/>
      <c r="H57" s="98"/>
      <c r="I57" s="98"/>
      <c r="J57" s="98"/>
      <c r="K57" s="98"/>
      <c r="L57" s="98"/>
      <c r="M57" s="98"/>
      <c r="N57" s="98"/>
      <c r="O57" s="98"/>
      <c r="P57" s="98"/>
      <c r="Q57" s="98"/>
      <c r="R57" s="98"/>
      <c r="S57" s="98"/>
      <c r="T57" s="98"/>
      <c r="U57" s="98"/>
      <c r="V57" s="98"/>
      <c r="W57" s="98"/>
      <c r="X57" s="98"/>
      <c r="Y57" s="98"/>
      <c r="Z57"/>
      <c r="AA57"/>
      <c r="AB57"/>
      <c r="AC57"/>
      <c r="AD57"/>
      <c r="AE57"/>
    </row>
    <row r="58" spans="1:31" ht="52" hidden="1" customHeight="1" thickBot="1" x14ac:dyDescent="0.25">
      <c r="A58" s="171" t="s">
        <v>1352</v>
      </c>
      <c r="B58" s="160"/>
      <c r="C58" s="98"/>
      <c r="D58" s="98"/>
      <c r="E58" s="98"/>
      <c r="F58" s="98"/>
      <c r="G58" s="98"/>
      <c r="H58" s="98"/>
      <c r="I58" s="98"/>
      <c r="J58" s="98"/>
      <c r="K58" s="98"/>
      <c r="L58" s="98"/>
      <c r="M58" s="98"/>
      <c r="N58" s="98"/>
      <c r="O58" s="98"/>
      <c r="P58" s="98"/>
      <c r="Q58" s="98"/>
      <c r="R58" s="98"/>
      <c r="S58" s="98"/>
      <c r="T58" s="98"/>
      <c r="U58" s="98"/>
      <c r="V58" s="98"/>
      <c r="W58" s="98"/>
      <c r="X58" s="98"/>
      <c r="Y58" s="98"/>
      <c r="Z58"/>
      <c r="AA58"/>
      <c r="AB58"/>
      <c r="AC58"/>
      <c r="AD58"/>
      <c r="AE58"/>
    </row>
    <row r="59" spans="1:31" s="155" customFormat="1" ht="52" customHeight="1" thickBot="1" x14ac:dyDescent="0.25">
      <c r="A59" s="162" t="s">
        <v>1353</v>
      </c>
      <c r="B59" s="158"/>
      <c r="C59" s="100"/>
      <c r="D59" s="100"/>
      <c r="E59" s="100"/>
      <c r="F59" s="100"/>
      <c r="G59" s="100"/>
      <c r="H59" s="100"/>
      <c r="I59" s="100"/>
      <c r="J59" s="100"/>
      <c r="K59" s="100"/>
      <c r="L59" s="100"/>
      <c r="M59" s="100"/>
      <c r="N59" s="100"/>
      <c r="O59" s="100"/>
      <c r="P59" s="100"/>
      <c r="Q59" s="100"/>
      <c r="R59" s="100"/>
      <c r="S59" s="100"/>
      <c r="T59" s="100"/>
      <c r="U59" s="100">
        <v>0</v>
      </c>
      <c r="V59" s="100"/>
      <c r="W59" s="100"/>
      <c r="X59" s="100"/>
      <c r="Y59" s="100">
        <v>2263.12</v>
      </c>
      <c r="Z59">
        <v>1849.92</v>
      </c>
      <c r="AA59">
        <v>1939.44</v>
      </c>
      <c r="AB59">
        <v>1970.52</v>
      </c>
      <c r="AC59">
        <v>1816.56</v>
      </c>
      <c r="AD59">
        <v>1939.44</v>
      </c>
      <c r="AE59">
        <v>1990.56</v>
      </c>
    </row>
    <row r="60" spans="1:31" ht="52" customHeight="1" thickBot="1" x14ac:dyDescent="0.25">
      <c r="A60" s="171" t="s">
        <v>1354</v>
      </c>
      <c r="B60" s="160"/>
      <c r="C60" s="98"/>
      <c r="D60" s="98"/>
      <c r="E60" s="98"/>
      <c r="F60" s="98"/>
      <c r="G60" s="98"/>
      <c r="H60" s="98"/>
      <c r="I60" s="98"/>
      <c r="J60" s="98"/>
      <c r="K60" s="98"/>
      <c r="L60" s="98"/>
      <c r="M60" s="98"/>
      <c r="N60" s="98"/>
      <c r="O60" s="98"/>
      <c r="P60" s="98"/>
      <c r="Q60" s="98"/>
      <c r="R60" s="98"/>
      <c r="S60" s="98"/>
      <c r="T60" s="98"/>
      <c r="U60" s="98">
        <v>0</v>
      </c>
      <c r="V60" s="98"/>
      <c r="W60" s="98"/>
      <c r="X60" s="98"/>
      <c r="Y60" s="98">
        <v>650</v>
      </c>
      <c r="Z60"/>
      <c r="AA60">
        <v>1100.6759999999999</v>
      </c>
      <c r="AB60">
        <v>600</v>
      </c>
      <c r="AC60">
        <v>996.80200000000002</v>
      </c>
      <c r="AD60">
        <v>1100.6759999999999</v>
      </c>
      <c r="AE60">
        <v>1332.3240000000001</v>
      </c>
    </row>
    <row r="61" spans="1:31" ht="35" customHeight="1" thickBot="1" x14ac:dyDescent="0.25">
      <c r="A61" s="171" t="s">
        <v>1355</v>
      </c>
      <c r="B61" s="160"/>
      <c r="C61" s="98"/>
      <c r="D61" s="98"/>
      <c r="E61" s="98"/>
      <c r="F61" s="98"/>
      <c r="G61" s="98"/>
      <c r="H61" s="98"/>
      <c r="I61" s="98"/>
      <c r="J61" s="98"/>
      <c r="K61" s="98"/>
      <c r="L61" s="98"/>
      <c r="M61" s="98"/>
      <c r="N61" s="98"/>
      <c r="O61" s="98"/>
      <c r="P61" s="98"/>
      <c r="Q61" s="98"/>
      <c r="R61" s="98"/>
      <c r="S61" s="98"/>
      <c r="T61" s="98"/>
      <c r="U61" s="98">
        <v>0</v>
      </c>
      <c r="V61" s="98"/>
      <c r="W61" s="98"/>
      <c r="X61" s="98"/>
      <c r="Y61" s="98">
        <v>650</v>
      </c>
      <c r="Z61"/>
      <c r="AA61">
        <v>1100.6759999999999</v>
      </c>
      <c r="AB61">
        <v>600</v>
      </c>
      <c r="AC61">
        <v>996.80200000000002</v>
      </c>
      <c r="AD61">
        <v>1100.6759999999999</v>
      </c>
      <c r="AE61">
        <v>1332.3240000000001</v>
      </c>
    </row>
    <row r="62" spans="1:31" ht="52" hidden="1" customHeight="1" thickBot="1" x14ac:dyDescent="0.25">
      <c r="A62" s="171" t="s">
        <v>1356</v>
      </c>
      <c r="B62" s="160"/>
      <c r="C62" s="98"/>
      <c r="D62" s="98"/>
      <c r="E62" s="98"/>
      <c r="F62" s="98"/>
      <c r="G62" s="98"/>
      <c r="H62" s="98"/>
      <c r="I62" s="98"/>
      <c r="J62" s="98"/>
      <c r="K62" s="98"/>
      <c r="L62" s="98"/>
      <c r="M62" s="98"/>
      <c r="N62" s="98"/>
      <c r="O62" s="98"/>
      <c r="P62" s="98"/>
      <c r="Q62" s="98"/>
      <c r="R62" s="98"/>
      <c r="S62" s="98"/>
      <c r="T62" s="98"/>
      <c r="U62" s="98"/>
      <c r="V62" s="98"/>
      <c r="W62" s="98"/>
      <c r="X62" s="98"/>
      <c r="Y62" s="98"/>
      <c r="Z62"/>
      <c r="AA62"/>
      <c r="AB62"/>
      <c r="AC62"/>
      <c r="AD62"/>
      <c r="AE62"/>
    </row>
    <row r="63" spans="1:31" ht="35" hidden="1" customHeight="1" thickBot="1" x14ac:dyDescent="0.25">
      <c r="A63" s="171" t="s">
        <v>1357</v>
      </c>
      <c r="B63" s="160"/>
      <c r="C63" s="98"/>
      <c r="D63" s="98"/>
      <c r="E63" s="98"/>
      <c r="F63" s="98"/>
      <c r="G63" s="98"/>
      <c r="H63" s="98"/>
      <c r="I63" s="98"/>
      <c r="J63" s="98"/>
      <c r="K63" s="98"/>
      <c r="L63" s="98"/>
      <c r="M63" s="98"/>
      <c r="N63" s="98"/>
      <c r="O63" s="98"/>
      <c r="P63" s="98"/>
      <c r="Q63" s="98"/>
      <c r="R63" s="98"/>
      <c r="S63" s="98"/>
      <c r="T63" s="98"/>
      <c r="U63" s="98"/>
      <c r="V63" s="98"/>
      <c r="W63" s="98"/>
      <c r="X63" s="98"/>
      <c r="Y63" s="98"/>
      <c r="Z63"/>
      <c r="AA63"/>
      <c r="AB63"/>
      <c r="AC63"/>
      <c r="AD63"/>
      <c r="AE63"/>
    </row>
    <row r="64" spans="1:31" ht="52" hidden="1" customHeight="1" thickBot="1" x14ac:dyDescent="0.25">
      <c r="A64" s="171" t="s">
        <v>1358</v>
      </c>
      <c r="B64" s="160"/>
      <c r="C64" s="98"/>
      <c r="D64" s="98"/>
      <c r="E64" s="98"/>
      <c r="F64" s="98"/>
      <c r="G64" s="98"/>
      <c r="H64" s="98"/>
      <c r="I64" s="98"/>
      <c r="J64" s="98"/>
      <c r="K64" s="98"/>
      <c r="L64" s="98"/>
      <c r="M64" s="98"/>
      <c r="N64" s="98"/>
      <c r="O64" s="98"/>
      <c r="P64" s="98"/>
      <c r="Q64" s="98"/>
      <c r="R64" s="98"/>
      <c r="S64" s="98"/>
      <c r="T64" s="98"/>
      <c r="U64" s="98"/>
      <c r="V64" s="98"/>
      <c r="W64" s="98"/>
      <c r="X64" s="98"/>
      <c r="Y64" s="98"/>
      <c r="Z64"/>
      <c r="AA64"/>
      <c r="AB64"/>
      <c r="AC64"/>
      <c r="AD64"/>
      <c r="AE64"/>
    </row>
    <row r="65" spans="1:31" ht="35" hidden="1" customHeight="1" thickBot="1" x14ac:dyDescent="0.25">
      <c r="A65" s="171" t="s">
        <v>1359</v>
      </c>
      <c r="B65" s="160"/>
      <c r="C65" s="98"/>
      <c r="D65" s="98"/>
      <c r="E65" s="98"/>
      <c r="F65" s="98"/>
      <c r="G65" s="98"/>
      <c r="H65" s="98"/>
      <c r="I65" s="98"/>
      <c r="J65" s="98"/>
      <c r="K65" s="98"/>
      <c r="L65" s="98"/>
      <c r="M65" s="98"/>
      <c r="N65" s="98"/>
      <c r="O65" s="98"/>
      <c r="P65" s="98"/>
      <c r="Q65" s="98"/>
      <c r="R65" s="98"/>
      <c r="S65" s="98"/>
      <c r="T65" s="98"/>
      <c r="U65" s="98"/>
      <c r="V65" s="98"/>
      <c r="W65" s="98"/>
      <c r="X65" s="98"/>
      <c r="Y65" s="98"/>
      <c r="Z65"/>
      <c r="AA65"/>
      <c r="AB65"/>
      <c r="AC65"/>
      <c r="AD65"/>
      <c r="AE65"/>
    </row>
    <row r="66" spans="1:31" ht="52" hidden="1" customHeight="1" thickBot="1" x14ac:dyDescent="0.25">
      <c r="A66" s="171" t="s">
        <v>1360</v>
      </c>
      <c r="B66" s="160"/>
      <c r="C66" s="98"/>
      <c r="D66" s="98"/>
      <c r="E66" s="98"/>
      <c r="F66" s="98"/>
      <c r="G66" s="98"/>
      <c r="H66" s="98"/>
      <c r="I66" s="98"/>
      <c r="J66" s="98"/>
      <c r="K66" s="98"/>
      <c r="L66" s="98"/>
      <c r="M66" s="98"/>
      <c r="N66" s="98"/>
      <c r="O66" s="98"/>
      <c r="P66" s="98"/>
      <c r="Q66" s="98"/>
      <c r="R66" s="98"/>
      <c r="S66" s="98"/>
      <c r="T66" s="98"/>
      <c r="U66" s="98"/>
      <c r="V66" s="98"/>
      <c r="W66" s="98"/>
      <c r="X66" s="98"/>
      <c r="Y66" s="98"/>
      <c r="Z66"/>
      <c r="AA66"/>
      <c r="AB66"/>
      <c r="AC66"/>
      <c r="AD66"/>
      <c r="AE66"/>
    </row>
    <row r="67" spans="1:31" ht="35" hidden="1" customHeight="1" thickBot="1" x14ac:dyDescent="0.25">
      <c r="A67" s="171" t="s">
        <v>1361</v>
      </c>
      <c r="B67" s="160"/>
      <c r="C67" s="98"/>
      <c r="D67" s="98"/>
      <c r="E67" s="98"/>
      <c r="F67" s="98"/>
      <c r="G67" s="98"/>
      <c r="H67" s="98"/>
      <c r="I67" s="98"/>
      <c r="J67" s="98"/>
      <c r="K67" s="98"/>
      <c r="L67" s="98"/>
      <c r="M67" s="98"/>
      <c r="N67" s="98"/>
      <c r="O67" s="98"/>
      <c r="P67" s="98"/>
      <c r="Q67" s="98"/>
      <c r="R67" s="98"/>
      <c r="S67" s="98"/>
      <c r="T67" s="98"/>
      <c r="U67" s="98"/>
      <c r="V67" s="98"/>
      <c r="W67" s="98"/>
      <c r="X67" s="98"/>
      <c r="Y67" s="98"/>
      <c r="Z67"/>
      <c r="AA67"/>
      <c r="AB67"/>
      <c r="AC67"/>
      <c r="AD67"/>
      <c r="AE67"/>
    </row>
    <row r="68" spans="1:31" ht="52" hidden="1" customHeight="1" thickBot="1" x14ac:dyDescent="0.25">
      <c r="A68" s="171" t="s">
        <v>1362</v>
      </c>
      <c r="B68" s="160"/>
      <c r="C68" s="98"/>
      <c r="D68" s="98"/>
      <c r="E68" s="98"/>
      <c r="F68" s="98"/>
      <c r="G68" s="98"/>
      <c r="H68" s="98"/>
      <c r="I68" s="98"/>
      <c r="J68" s="98"/>
      <c r="K68" s="98"/>
      <c r="L68" s="98"/>
      <c r="M68" s="98"/>
      <c r="N68" s="98"/>
      <c r="O68" s="98"/>
      <c r="P68" s="98"/>
      <c r="Q68" s="98"/>
      <c r="R68" s="98"/>
      <c r="S68" s="98"/>
      <c r="T68" s="98"/>
      <c r="U68" s="98"/>
      <c r="V68" s="98"/>
      <c r="W68" s="98"/>
      <c r="X68" s="98"/>
      <c r="Y68" s="98"/>
      <c r="Z68"/>
      <c r="AA68"/>
      <c r="AB68"/>
      <c r="AC68"/>
      <c r="AD68"/>
      <c r="AE68"/>
    </row>
    <row r="69" spans="1:31" ht="35" hidden="1" customHeight="1" thickBot="1" x14ac:dyDescent="0.25">
      <c r="A69" s="171" t="s">
        <v>1363</v>
      </c>
      <c r="B69" s="160"/>
      <c r="C69" s="98"/>
      <c r="D69" s="98"/>
      <c r="E69" s="98"/>
      <c r="F69" s="98"/>
      <c r="G69" s="98"/>
      <c r="H69" s="98"/>
      <c r="I69" s="98"/>
      <c r="J69" s="98"/>
      <c r="K69" s="98"/>
      <c r="L69" s="98"/>
      <c r="M69" s="98"/>
      <c r="N69" s="98"/>
      <c r="O69" s="98"/>
      <c r="P69" s="98"/>
      <c r="Q69" s="98"/>
      <c r="R69" s="98"/>
      <c r="S69" s="98"/>
      <c r="T69" s="98"/>
      <c r="U69" s="98"/>
      <c r="V69" s="98"/>
      <c r="W69" s="98"/>
      <c r="X69" s="98"/>
      <c r="Y69" s="98"/>
      <c r="Z69"/>
      <c r="AA69"/>
      <c r="AB69"/>
      <c r="AC69"/>
      <c r="AD69"/>
      <c r="AE69"/>
    </row>
    <row r="70" spans="1:31" ht="52" hidden="1" customHeight="1" thickBot="1" x14ac:dyDescent="0.25">
      <c r="A70" s="171" t="s">
        <v>1364</v>
      </c>
      <c r="B70" s="160"/>
      <c r="C70" s="98"/>
      <c r="D70" s="98"/>
      <c r="E70" s="98"/>
      <c r="F70" s="98"/>
      <c r="G70" s="98"/>
      <c r="H70" s="98"/>
      <c r="I70" s="98"/>
      <c r="J70" s="98"/>
      <c r="K70" s="98"/>
      <c r="L70" s="98"/>
      <c r="M70" s="98"/>
      <c r="N70" s="98"/>
      <c r="O70" s="98"/>
      <c r="P70" s="98"/>
      <c r="Q70" s="98"/>
      <c r="R70" s="98"/>
      <c r="S70" s="98"/>
      <c r="T70" s="98"/>
      <c r="U70" s="98"/>
      <c r="V70" s="98"/>
      <c r="W70" s="98"/>
      <c r="X70" s="98"/>
      <c r="Y70" s="98"/>
      <c r="Z70"/>
      <c r="AA70"/>
      <c r="AB70"/>
      <c r="AC70"/>
      <c r="AD70"/>
      <c r="AE70"/>
    </row>
    <row r="71" spans="1:31" ht="35" hidden="1" customHeight="1" thickBot="1" x14ac:dyDescent="0.25">
      <c r="A71" s="171" t="s">
        <v>1365</v>
      </c>
      <c r="B71" s="160"/>
      <c r="C71" s="98"/>
      <c r="D71" s="98"/>
      <c r="E71" s="98"/>
      <c r="F71" s="98"/>
      <c r="G71" s="98"/>
      <c r="H71" s="98"/>
      <c r="I71" s="98"/>
      <c r="J71" s="98"/>
      <c r="K71" s="98"/>
      <c r="L71" s="98"/>
      <c r="M71" s="98"/>
      <c r="N71" s="98"/>
      <c r="O71" s="98"/>
      <c r="P71" s="98"/>
      <c r="Q71" s="98"/>
      <c r="R71" s="98"/>
      <c r="S71" s="98"/>
      <c r="T71" s="98"/>
      <c r="U71" s="98"/>
      <c r="V71" s="98"/>
      <c r="W71" s="98"/>
      <c r="X71" s="98"/>
      <c r="Y71" s="98"/>
      <c r="Z71"/>
      <c r="AA71"/>
      <c r="AB71"/>
      <c r="AC71"/>
      <c r="AD71"/>
      <c r="AE71"/>
    </row>
    <row r="72" spans="1:31" ht="52" hidden="1" customHeight="1" thickBot="1" x14ac:dyDescent="0.25">
      <c r="A72" s="171" t="s">
        <v>1366</v>
      </c>
      <c r="B72" s="160"/>
      <c r="C72" s="98"/>
      <c r="D72" s="98"/>
      <c r="E72" s="98"/>
      <c r="F72" s="98"/>
      <c r="G72" s="98"/>
      <c r="H72" s="98"/>
      <c r="I72" s="98"/>
      <c r="J72" s="98"/>
      <c r="K72" s="98"/>
      <c r="L72" s="98"/>
      <c r="M72" s="98"/>
      <c r="N72" s="98"/>
      <c r="O72" s="98"/>
      <c r="P72" s="98"/>
      <c r="Q72" s="98"/>
      <c r="R72" s="98"/>
      <c r="S72" s="98"/>
      <c r="T72" s="98"/>
      <c r="U72" s="98"/>
      <c r="V72" s="98"/>
      <c r="W72" s="98"/>
      <c r="X72" s="98"/>
      <c r="Y72" s="98"/>
      <c r="Z72"/>
      <c r="AA72"/>
      <c r="AB72"/>
      <c r="AC72"/>
      <c r="AD72"/>
      <c r="AE72"/>
    </row>
    <row r="73" spans="1:31" ht="35" hidden="1" customHeight="1" thickBot="1" x14ac:dyDescent="0.25">
      <c r="A73" s="171" t="s">
        <v>1367</v>
      </c>
      <c r="B73" s="160"/>
      <c r="C73" s="98"/>
      <c r="D73" s="98"/>
      <c r="E73" s="98"/>
      <c r="F73" s="98"/>
      <c r="G73" s="98"/>
      <c r="H73" s="98"/>
      <c r="I73" s="98"/>
      <c r="J73" s="98"/>
      <c r="K73" s="98"/>
      <c r="L73" s="98"/>
      <c r="M73" s="98"/>
      <c r="N73" s="98"/>
      <c r="O73" s="98"/>
      <c r="P73" s="98"/>
      <c r="Q73" s="98"/>
      <c r="R73" s="98"/>
      <c r="S73" s="98"/>
      <c r="T73" s="98"/>
      <c r="U73" s="98"/>
      <c r="V73" s="98"/>
      <c r="W73" s="98"/>
      <c r="X73" s="98"/>
      <c r="Y73" s="98"/>
      <c r="Z73"/>
      <c r="AA73"/>
      <c r="AB73"/>
      <c r="AC73"/>
      <c r="AD73"/>
      <c r="AE73"/>
    </row>
    <row r="74" spans="1:31" ht="52" hidden="1" customHeight="1" thickBot="1" x14ac:dyDescent="0.25">
      <c r="A74" s="171" t="s">
        <v>1368</v>
      </c>
      <c r="B74" s="160"/>
      <c r="C74" s="98"/>
      <c r="D74" s="98"/>
      <c r="E74" s="98"/>
      <c r="F74" s="98"/>
      <c r="G74" s="98"/>
      <c r="H74" s="98"/>
      <c r="I74" s="98"/>
      <c r="J74" s="98"/>
      <c r="K74" s="98"/>
      <c r="L74" s="98"/>
      <c r="M74" s="98"/>
      <c r="N74" s="98"/>
      <c r="O74" s="98"/>
      <c r="P74" s="98"/>
      <c r="Q74" s="98"/>
      <c r="R74" s="98"/>
      <c r="S74" s="98"/>
      <c r="T74" s="98"/>
      <c r="U74" s="98"/>
      <c r="V74" s="98"/>
      <c r="W74" s="98"/>
      <c r="X74" s="98"/>
      <c r="Y74" s="98"/>
      <c r="Z74"/>
      <c r="AA74"/>
      <c r="AB74"/>
      <c r="AC74"/>
      <c r="AD74"/>
      <c r="AE74"/>
    </row>
    <row r="75" spans="1:31" ht="35" hidden="1" customHeight="1" thickBot="1" x14ac:dyDescent="0.25">
      <c r="A75" s="171" t="s">
        <v>1369</v>
      </c>
      <c r="B75" s="160"/>
      <c r="C75" s="98"/>
      <c r="D75" s="98"/>
      <c r="E75" s="98"/>
      <c r="F75" s="98"/>
      <c r="G75" s="98"/>
      <c r="H75" s="98"/>
      <c r="I75" s="98"/>
      <c r="J75" s="98"/>
      <c r="K75" s="98"/>
      <c r="L75" s="98"/>
      <c r="M75" s="98"/>
      <c r="N75" s="98"/>
      <c r="O75" s="98"/>
      <c r="P75" s="98"/>
      <c r="Q75" s="98"/>
      <c r="R75" s="98"/>
      <c r="S75" s="98"/>
      <c r="T75" s="98"/>
      <c r="U75" s="98"/>
      <c r="V75" s="98"/>
      <c r="W75" s="98"/>
      <c r="X75" s="98"/>
      <c r="Y75" s="98"/>
      <c r="Z75"/>
      <c r="AA75"/>
      <c r="AB75"/>
      <c r="AC75"/>
      <c r="AD75"/>
      <c r="AE75"/>
    </row>
    <row r="76" spans="1:31" ht="52" hidden="1" customHeight="1" thickBot="1" x14ac:dyDescent="0.25">
      <c r="A76" s="171" t="s">
        <v>1370</v>
      </c>
      <c r="B76" s="160"/>
      <c r="C76" s="98"/>
      <c r="D76" s="98"/>
      <c r="E76" s="98"/>
      <c r="F76" s="98"/>
      <c r="G76" s="98"/>
      <c r="H76" s="98"/>
      <c r="I76" s="98"/>
      <c r="J76" s="98"/>
      <c r="K76" s="98"/>
      <c r="L76" s="98"/>
      <c r="M76" s="98"/>
      <c r="N76" s="98"/>
      <c r="O76" s="98"/>
      <c r="P76" s="98"/>
      <c r="Q76" s="98"/>
      <c r="R76" s="98"/>
      <c r="S76" s="98"/>
      <c r="T76" s="98"/>
      <c r="U76" s="98"/>
      <c r="V76" s="98"/>
      <c r="W76" s="98"/>
      <c r="X76" s="98"/>
      <c r="Y76" s="98"/>
      <c r="Z76"/>
      <c r="AA76"/>
      <c r="AB76"/>
      <c r="AC76"/>
      <c r="AD76"/>
      <c r="AE76"/>
    </row>
    <row r="77" spans="1:31" ht="35" hidden="1" customHeight="1" thickBot="1" x14ac:dyDescent="0.25">
      <c r="A77" s="171" t="s">
        <v>1371</v>
      </c>
      <c r="B77" s="160"/>
      <c r="C77" s="98"/>
      <c r="D77" s="98"/>
      <c r="E77" s="98"/>
      <c r="F77" s="98"/>
      <c r="G77" s="98"/>
      <c r="H77" s="98"/>
      <c r="I77" s="98"/>
      <c r="J77" s="98"/>
      <c r="K77" s="98"/>
      <c r="L77" s="98"/>
      <c r="M77" s="98"/>
      <c r="N77" s="98"/>
      <c r="O77" s="98"/>
      <c r="P77" s="98"/>
      <c r="Q77" s="98"/>
      <c r="R77" s="98"/>
      <c r="S77" s="98"/>
      <c r="T77" s="98"/>
      <c r="U77" s="98"/>
      <c r="V77" s="98"/>
      <c r="W77" s="98"/>
      <c r="X77" s="98"/>
      <c r="Y77" s="98"/>
      <c r="Z77"/>
      <c r="AA77"/>
      <c r="AB77"/>
      <c r="AC77"/>
      <c r="AD77"/>
      <c r="AE77"/>
    </row>
    <row r="78" spans="1:31" ht="52" hidden="1" customHeight="1" thickBot="1" x14ac:dyDescent="0.25">
      <c r="A78" s="171" t="s">
        <v>1372</v>
      </c>
      <c r="B78" s="160"/>
      <c r="C78" s="98"/>
      <c r="D78" s="98"/>
      <c r="E78" s="98"/>
      <c r="F78" s="98"/>
      <c r="G78" s="98"/>
      <c r="H78" s="98"/>
      <c r="I78" s="98"/>
      <c r="J78" s="98"/>
      <c r="K78" s="98"/>
      <c r="L78" s="98"/>
      <c r="M78" s="98"/>
      <c r="N78" s="98"/>
      <c r="O78" s="98"/>
      <c r="P78" s="98"/>
      <c r="Q78" s="98"/>
      <c r="R78" s="98"/>
      <c r="S78" s="98"/>
      <c r="T78" s="98"/>
      <c r="U78" s="98"/>
      <c r="V78" s="98"/>
      <c r="W78" s="98"/>
      <c r="X78" s="98"/>
      <c r="Y78" s="98"/>
      <c r="Z78"/>
      <c r="AA78"/>
      <c r="AB78"/>
      <c r="AC78"/>
      <c r="AD78"/>
      <c r="AE78"/>
    </row>
    <row r="79" spans="1:31" ht="35" hidden="1" customHeight="1" thickBot="1" x14ac:dyDescent="0.25">
      <c r="A79" s="171" t="s">
        <v>1373</v>
      </c>
      <c r="B79" s="160"/>
      <c r="C79" s="98"/>
      <c r="D79" s="98"/>
      <c r="E79" s="98"/>
      <c r="F79" s="98"/>
      <c r="G79" s="98"/>
      <c r="H79" s="98"/>
      <c r="I79" s="98"/>
      <c r="J79" s="98"/>
      <c r="K79" s="98"/>
      <c r="L79" s="98"/>
      <c r="M79" s="98"/>
      <c r="N79" s="98"/>
      <c r="O79" s="98"/>
      <c r="P79" s="98"/>
      <c r="Q79" s="98"/>
      <c r="R79" s="98"/>
      <c r="S79" s="98"/>
      <c r="T79" s="98"/>
      <c r="U79" s="98"/>
      <c r="V79" s="98"/>
      <c r="W79" s="98"/>
      <c r="X79" s="98"/>
      <c r="Y79" s="98"/>
      <c r="Z79"/>
      <c r="AA79"/>
      <c r="AB79"/>
      <c r="AC79"/>
      <c r="AD79"/>
      <c r="AE79"/>
    </row>
    <row r="80" spans="1:31" ht="52" hidden="1" customHeight="1" thickBot="1" x14ac:dyDescent="0.25">
      <c r="A80" s="171" t="s">
        <v>1374</v>
      </c>
      <c r="B80" s="160"/>
      <c r="C80" s="98"/>
      <c r="D80" s="98"/>
      <c r="E80" s="98"/>
      <c r="F80" s="98"/>
      <c r="G80" s="98"/>
      <c r="H80" s="98"/>
      <c r="I80" s="98"/>
      <c r="J80" s="98"/>
      <c r="K80" s="98"/>
      <c r="L80" s="98"/>
      <c r="M80" s="98"/>
      <c r="N80" s="98"/>
      <c r="O80" s="98"/>
      <c r="P80" s="98"/>
      <c r="Q80" s="98"/>
      <c r="R80" s="98"/>
      <c r="S80" s="98"/>
      <c r="T80" s="98"/>
      <c r="U80" s="98"/>
      <c r="V80" s="98"/>
      <c r="W80" s="98"/>
      <c r="X80" s="98"/>
      <c r="Y80" s="98"/>
      <c r="Z80"/>
      <c r="AA80"/>
      <c r="AB80"/>
      <c r="AC80"/>
      <c r="AD80"/>
      <c r="AE80"/>
    </row>
    <row r="81" spans="1:31" ht="35" hidden="1" customHeight="1" thickBot="1" x14ac:dyDescent="0.25">
      <c r="A81" s="171" t="s">
        <v>1375</v>
      </c>
      <c r="B81" s="160"/>
      <c r="C81" s="98"/>
      <c r="D81" s="98"/>
      <c r="E81" s="98"/>
      <c r="F81" s="98"/>
      <c r="G81" s="98"/>
      <c r="H81" s="98"/>
      <c r="I81" s="98"/>
      <c r="J81" s="98"/>
      <c r="K81" s="98"/>
      <c r="L81" s="98"/>
      <c r="M81" s="98"/>
      <c r="N81" s="98"/>
      <c r="O81" s="98"/>
      <c r="P81" s="98"/>
      <c r="Q81" s="98"/>
      <c r="R81" s="98"/>
      <c r="S81" s="98"/>
      <c r="T81" s="98"/>
      <c r="U81" s="98"/>
      <c r="V81" s="98"/>
      <c r="W81" s="98"/>
      <c r="X81" s="98"/>
      <c r="Y81" s="98"/>
      <c r="Z81"/>
      <c r="AA81"/>
      <c r="AB81"/>
      <c r="AC81"/>
      <c r="AD81"/>
      <c r="AE81"/>
    </row>
    <row r="82" spans="1:31" ht="52" hidden="1" customHeight="1" thickBot="1" x14ac:dyDescent="0.25">
      <c r="A82" s="171" t="s">
        <v>1376</v>
      </c>
      <c r="B82" s="160"/>
      <c r="C82" s="98"/>
      <c r="D82" s="98"/>
      <c r="E82" s="98"/>
      <c r="F82" s="98"/>
      <c r="G82" s="98"/>
      <c r="H82" s="98"/>
      <c r="I82" s="98"/>
      <c r="J82" s="98"/>
      <c r="K82" s="98"/>
      <c r="L82" s="98"/>
      <c r="M82" s="98"/>
      <c r="N82" s="98"/>
      <c r="O82" s="98"/>
      <c r="P82" s="98"/>
      <c r="Q82" s="98"/>
      <c r="R82" s="98"/>
      <c r="S82" s="98"/>
      <c r="T82" s="98"/>
      <c r="U82" s="98"/>
      <c r="V82" s="98"/>
      <c r="W82" s="98"/>
      <c r="X82" s="98"/>
      <c r="Y82" s="98"/>
      <c r="Z82"/>
      <c r="AA82"/>
      <c r="AB82"/>
      <c r="AC82"/>
      <c r="AD82"/>
      <c r="AE82"/>
    </row>
    <row r="83" spans="1:31" ht="52" hidden="1" customHeight="1" thickBot="1" x14ac:dyDescent="0.25">
      <c r="A83" s="171" t="s">
        <v>1377</v>
      </c>
      <c r="B83" s="160"/>
      <c r="C83" s="98"/>
      <c r="D83" s="98"/>
      <c r="E83" s="98"/>
      <c r="F83" s="98"/>
      <c r="G83" s="98"/>
      <c r="H83" s="98"/>
      <c r="I83" s="98"/>
      <c r="J83" s="98"/>
      <c r="K83" s="98"/>
      <c r="L83" s="98"/>
      <c r="M83" s="98"/>
      <c r="N83" s="98"/>
      <c r="O83" s="98"/>
      <c r="P83" s="98"/>
      <c r="Q83" s="98"/>
      <c r="R83" s="98"/>
      <c r="S83" s="98"/>
      <c r="T83" s="98"/>
      <c r="U83" s="98"/>
      <c r="V83" s="98"/>
      <c r="W83" s="98"/>
      <c r="X83" s="98"/>
      <c r="Y83" s="98"/>
      <c r="Z83"/>
      <c r="AA83"/>
      <c r="AB83"/>
      <c r="AC83"/>
      <c r="AD83"/>
      <c r="AE83"/>
    </row>
    <row r="84" spans="1:31" s="157" customFormat="1" ht="35" customHeight="1" thickBot="1" x14ac:dyDescent="0.25">
      <c r="A84" s="162" t="s">
        <v>1378</v>
      </c>
      <c r="B84" s="158"/>
      <c r="C84" s="100"/>
      <c r="D84" s="100"/>
      <c r="E84" s="100"/>
      <c r="F84" s="100"/>
      <c r="G84" s="100"/>
      <c r="H84" s="100"/>
      <c r="I84" s="100"/>
      <c r="J84" s="100"/>
      <c r="K84" s="100"/>
      <c r="L84" s="100"/>
      <c r="M84" s="100"/>
      <c r="N84" s="100"/>
      <c r="O84" s="100"/>
      <c r="P84" s="100"/>
      <c r="Q84" s="100"/>
      <c r="R84" s="100"/>
      <c r="S84" s="100"/>
      <c r="T84" s="100"/>
      <c r="U84" s="100">
        <v>0</v>
      </c>
      <c r="V84" s="100"/>
      <c r="W84" s="100"/>
      <c r="X84" s="100"/>
      <c r="Y84" s="100">
        <v>650</v>
      </c>
      <c r="Z84"/>
      <c r="AA84">
        <v>1100.6759999999999</v>
      </c>
      <c r="AB84">
        <v>600</v>
      </c>
      <c r="AC84">
        <v>996.80200000000002</v>
      </c>
      <c r="AD84">
        <v>1100.6759999999999</v>
      </c>
      <c r="AE84">
        <v>1332.3240000000001</v>
      </c>
    </row>
    <row r="85" spans="1:31" ht="52" customHeight="1" thickBot="1" x14ac:dyDescent="0.25">
      <c r="A85" s="171" t="s">
        <v>1379</v>
      </c>
      <c r="B85" s="160"/>
      <c r="C85" s="98"/>
      <c r="D85" s="98"/>
      <c r="E85" s="98"/>
      <c r="F85" s="98"/>
      <c r="G85" s="98"/>
      <c r="H85" s="98"/>
      <c r="I85" s="98"/>
      <c r="J85" s="98"/>
      <c r="K85" s="98"/>
      <c r="L85" s="98"/>
      <c r="M85" s="98"/>
      <c r="N85" s="98"/>
      <c r="O85" s="98"/>
      <c r="P85" s="98"/>
      <c r="Q85" s="98"/>
      <c r="R85" s="98"/>
      <c r="S85" s="98"/>
      <c r="T85" s="98"/>
      <c r="U85" s="98"/>
      <c r="V85" s="98"/>
      <c r="W85" s="98"/>
      <c r="X85" s="98"/>
      <c r="Y85" s="98"/>
      <c r="Z85">
        <v>89.5</v>
      </c>
      <c r="AA85">
        <v>216.023</v>
      </c>
      <c r="AB85">
        <v>226.45</v>
      </c>
      <c r="AC85">
        <v>221.328</v>
      </c>
      <c r="AD85">
        <v>216.023</v>
      </c>
      <c r="AE85">
        <v>210.535</v>
      </c>
    </row>
    <row r="86" spans="1:31" ht="35" customHeight="1" thickBot="1" x14ac:dyDescent="0.25">
      <c r="A86" s="171" t="s">
        <v>1380</v>
      </c>
      <c r="B86" s="160"/>
      <c r="C86" s="98"/>
      <c r="D86" s="98"/>
      <c r="E86" s="98"/>
      <c r="F86" s="98"/>
      <c r="G86" s="98"/>
      <c r="H86" s="98"/>
      <c r="I86" s="98"/>
      <c r="J86" s="98"/>
      <c r="K86" s="98"/>
      <c r="L86" s="98"/>
      <c r="M86" s="98"/>
      <c r="N86" s="98"/>
      <c r="O86" s="98"/>
      <c r="P86" s="98"/>
      <c r="Q86" s="98"/>
      <c r="R86" s="98"/>
      <c r="S86" s="98"/>
      <c r="T86" s="98"/>
      <c r="U86" s="98"/>
      <c r="V86" s="98"/>
      <c r="W86" s="98"/>
      <c r="X86" s="98"/>
      <c r="Y86" s="98"/>
      <c r="Z86">
        <v>89.5</v>
      </c>
      <c r="AA86">
        <v>216.023</v>
      </c>
      <c r="AB86">
        <v>226.45</v>
      </c>
      <c r="AC86">
        <v>221.328</v>
      </c>
      <c r="AD86">
        <v>216.023</v>
      </c>
      <c r="AE86">
        <v>210.535</v>
      </c>
    </row>
    <row r="87" spans="1:31" ht="52" hidden="1" customHeight="1" thickBot="1" x14ac:dyDescent="0.25">
      <c r="A87" s="171" t="s">
        <v>1381</v>
      </c>
      <c r="B87" s="160"/>
      <c r="C87" s="98"/>
      <c r="D87" s="98"/>
      <c r="E87" s="98"/>
      <c r="F87" s="98"/>
      <c r="G87" s="98"/>
      <c r="H87" s="98"/>
      <c r="I87" s="98"/>
      <c r="J87" s="98"/>
      <c r="K87" s="98"/>
      <c r="L87" s="98"/>
      <c r="M87" s="98"/>
      <c r="N87" s="98"/>
      <c r="O87" s="98"/>
      <c r="P87" s="98"/>
      <c r="Q87" s="98"/>
      <c r="R87" s="98"/>
      <c r="S87" s="98"/>
      <c r="T87" s="98"/>
      <c r="U87" s="98"/>
      <c r="V87" s="98"/>
      <c r="W87" s="98"/>
      <c r="X87" s="98"/>
      <c r="Y87" s="98"/>
      <c r="Z87"/>
      <c r="AA87"/>
      <c r="AB87"/>
      <c r="AC87"/>
      <c r="AD87"/>
      <c r="AE87"/>
    </row>
    <row r="88" spans="1:31" ht="35" hidden="1" customHeight="1" thickBot="1" x14ac:dyDescent="0.25">
      <c r="A88" s="171" t="s">
        <v>1382</v>
      </c>
      <c r="B88" s="160"/>
      <c r="C88" s="98"/>
      <c r="D88" s="98"/>
      <c r="E88" s="98"/>
      <c r="F88" s="98"/>
      <c r="G88" s="98"/>
      <c r="H88" s="98"/>
      <c r="I88" s="98"/>
      <c r="J88" s="98"/>
      <c r="K88" s="98"/>
      <c r="L88" s="98"/>
      <c r="M88" s="98"/>
      <c r="N88" s="98"/>
      <c r="O88" s="98"/>
      <c r="P88" s="98"/>
      <c r="Q88" s="98"/>
      <c r="R88" s="98"/>
      <c r="S88" s="98"/>
      <c r="T88" s="98"/>
      <c r="U88" s="98"/>
      <c r="V88" s="98"/>
      <c r="W88" s="98"/>
      <c r="X88" s="98"/>
      <c r="Y88" s="98"/>
      <c r="Z88"/>
      <c r="AA88"/>
      <c r="AB88"/>
      <c r="AC88"/>
      <c r="AD88"/>
      <c r="AE88"/>
    </row>
    <row r="89" spans="1:31" ht="52" hidden="1" customHeight="1" thickBot="1" x14ac:dyDescent="0.25">
      <c r="A89" s="171" t="s">
        <v>1383</v>
      </c>
      <c r="B89" s="160"/>
      <c r="C89" s="98"/>
      <c r="D89" s="98"/>
      <c r="E89" s="98"/>
      <c r="F89" s="98"/>
      <c r="G89" s="98"/>
      <c r="H89" s="98"/>
      <c r="I89" s="98"/>
      <c r="J89" s="98"/>
      <c r="K89" s="98"/>
      <c r="L89" s="98"/>
      <c r="M89" s="98"/>
      <c r="N89" s="98"/>
      <c r="O89" s="98"/>
      <c r="P89" s="98"/>
      <c r="Q89" s="98"/>
      <c r="R89" s="98"/>
      <c r="S89" s="98"/>
      <c r="T89" s="98"/>
      <c r="U89" s="98"/>
      <c r="V89" s="98"/>
      <c r="W89" s="98"/>
      <c r="X89" s="98"/>
      <c r="Y89" s="98"/>
      <c r="Z89"/>
      <c r="AA89"/>
      <c r="AB89"/>
      <c r="AC89"/>
      <c r="AD89"/>
      <c r="AE89"/>
    </row>
    <row r="90" spans="1:31" ht="35" hidden="1" customHeight="1" thickBot="1" x14ac:dyDescent="0.25">
      <c r="A90" s="171" t="s">
        <v>1384</v>
      </c>
      <c r="B90" s="160"/>
      <c r="C90" s="98"/>
      <c r="D90" s="98"/>
      <c r="E90" s="98"/>
      <c r="F90" s="98"/>
      <c r="G90" s="98"/>
      <c r="H90" s="98"/>
      <c r="I90" s="98"/>
      <c r="J90" s="98"/>
      <c r="K90" s="98"/>
      <c r="L90" s="98"/>
      <c r="M90" s="98"/>
      <c r="N90" s="98"/>
      <c r="O90" s="98"/>
      <c r="P90" s="98"/>
      <c r="Q90" s="98"/>
      <c r="R90" s="98"/>
      <c r="S90" s="98"/>
      <c r="T90" s="98"/>
      <c r="U90" s="98"/>
      <c r="V90" s="98"/>
      <c r="W90" s="98"/>
      <c r="X90" s="98"/>
      <c r="Y90" s="98"/>
      <c r="Z90"/>
      <c r="AA90"/>
      <c r="AB90"/>
      <c r="AC90"/>
      <c r="AD90"/>
      <c r="AE90"/>
    </row>
    <row r="91" spans="1:31" ht="52" hidden="1" customHeight="1" thickBot="1" x14ac:dyDescent="0.25">
      <c r="A91" s="171" t="s">
        <v>1385</v>
      </c>
      <c r="B91" s="160"/>
      <c r="C91" s="98"/>
      <c r="D91" s="98"/>
      <c r="E91" s="98"/>
      <c r="F91" s="98"/>
      <c r="G91" s="98"/>
      <c r="H91" s="98"/>
      <c r="I91" s="98"/>
      <c r="J91" s="98"/>
      <c r="K91" s="98"/>
      <c r="L91" s="98"/>
      <c r="M91" s="98"/>
      <c r="N91" s="98"/>
      <c r="O91" s="98"/>
      <c r="P91" s="98"/>
      <c r="Q91" s="98"/>
      <c r="R91" s="98"/>
      <c r="S91" s="98"/>
      <c r="T91" s="98"/>
      <c r="U91" s="98"/>
      <c r="V91" s="98"/>
      <c r="W91" s="98"/>
      <c r="X91" s="98"/>
      <c r="Y91" s="98"/>
      <c r="Z91"/>
      <c r="AA91"/>
      <c r="AB91"/>
      <c r="AC91"/>
      <c r="AD91"/>
      <c r="AE91"/>
    </row>
    <row r="92" spans="1:31" ht="35" hidden="1" customHeight="1" thickBot="1" x14ac:dyDescent="0.25">
      <c r="A92" s="171" t="s">
        <v>1386</v>
      </c>
      <c r="B92" s="160"/>
      <c r="C92" s="98"/>
      <c r="D92" s="98"/>
      <c r="E92" s="98"/>
      <c r="F92" s="98"/>
      <c r="G92" s="98"/>
      <c r="H92" s="98"/>
      <c r="I92" s="98"/>
      <c r="J92" s="98"/>
      <c r="K92" s="98"/>
      <c r="L92" s="98"/>
      <c r="M92" s="98"/>
      <c r="N92" s="98"/>
      <c r="O92" s="98"/>
      <c r="P92" s="98"/>
      <c r="Q92" s="98"/>
      <c r="R92" s="98"/>
      <c r="S92" s="98"/>
      <c r="T92" s="98"/>
      <c r="U92" s="98"/>
      <c r="V92" s="98"/>
      <c r="W92" s="98"/>
      <c r="X92" s="98"/>
      <c r="Y92" s="98"/>
      <c r="Z92"/>
      <c r="AA92"/>
      <c r="AB92"/>
      <c r="AC92"/>
      <c r="AD92"/>
      <c r="AE92"/>
    </row>
    <row r="93" spans="1:31" ht="52" hidden="1" customHeight="1" thickBot="1" x14ac:dyDescent="0.25">
      <c r="A93" s="171" t="s">
        <v>1387</v>
      </c>
      <c r="B93" s="160"/>
      <c r="C93" s="98"/>
      <c r="D93" s="98"/>
      <c r="E93" s="98"/>
      <c r="F93" s="98"/>
      <c r="G93" s="98"/>
      <c r="H93" s="98"/>
      <c r="I93" s="98"/>
      <c r="J93" s="98"/>
      <c r="K93" s="98"/>
      <c r="L93" s="98"/>
      <c r="M93" s="98"/>
      <c r="N93" s="98"/>
      <c r="O93" s="98"/>
      <c r="P93" s="98"/>
      <c r="Q93" s="98"/>
      <c r="R93" s="98"/>
      <c r="S93" s="98"/>
      <c r="T93" s="98"/>
      <c r="U93" s="98"/>
      <c r="V93" s="98"/>
      <c r="W93" s="98"/>
      <c r="X93" s="98"/>
      <c r="Y93" s="98"/>
      <c r="Z93"/>
      <c r="AA93"/>
      <c r="AB93"/>
      <c r="AC93"/>
      <c r="AD93"/>
      <c r="AE93"/>
    </row>
    <row r="94" spans="1:31" ht="35" hidden="1" customHeight="1" thickBot="1" x14ac:dyDescent="0.25">
      <c r="A94" s="171" t="s">
        <v>1388</v>
      </c>
      <c r="B94" s="160"/>
      <c r="C94" s="98"/>
      <c r="D94" s="98"/>
      <c r="E94" s="98"/>
      <c r="F94" s="98"/>
      <c r="G94" s="98"/>
      <c r="H94" s="98"/>
      <c r="I94" s="98"/>
      <c r="J94" s="98"/>
      <c r="K94" s="98"/>
      <c r="L94" s="98"/>
      <c r="M94" s="98"/>
      <c r="N94" s="98"/>
      <c r="O94" s="98"/>
      <c r="P94" s="98"/>
      <c r="Q94" s="98"/>
      <c r="R94" s="98"/>
      <c r="S94" s="98"/>
      <c r="T94" s="98"/>
      <c r="U94" s="98"/>
      <c r="V94" s="98"/>
      <c r="W94" s="98"/>
      <c r="X94" s="98"/>
      <c r="Y94" s="98"/>
      <c r="Z94"/>
      <c r="AA94"/>
      <c r="AB94"/>
      <c r="AC94"/>
      <c r="AD94"/>
      <c r="AE94"/>
    </row>
    <row r="95" spans="1:31" ht="52" hidden="1" customHeight="1" thickBot="1" x14ac:dyDescent="0.25">
      <c r="A95" s="171" t="s">
        <v>1389</v>
      </c>
      <c r="B95" s="160"/>
      <c r="C95" s="98"/>
      <c r="D95" s="98"/>
      <c r="E95" s="98"/>
      <c r="F95" s="98"/>
      <c r="G95" s="98"/>
      <c r="H95" s="98"/>
      <c r="I95" s="98"/>
      <c r="J95" s="98"/>
      <c r="K95" s="98"/>
      <c r="L95" s="98"/>
      <c r="M95" s="98"/>
      <c r="N95" s="98"/>
      <c r="O95" s="98"/>
      <c r="P95" s="98"/>
      <c r="Q95" s="98"/>
      <c r="R95" s="98"/>
      <c r="S95" s="98"/>
      <c r="T95" s="98"/>
      <c r="U95" s="98"/>
      <c r="V95" s="98"/>
      <c r="W95" s="98"/>
      <c r="X95" s="98"/>
      <c r="Y95" s="98"/>
      <c r="Z95"/>
      <c r="AA95"/>
      <c r="AB95"/>
      <c r="AC95"/>
      <c r="AD95"/>
      <c r="AE95"/>
    </row>
    <row r="96" spans="1:31" ht="35" hidden="1" customHeight="1" thickBot="1" x14ac:dyDescent="0.25">
      <c r="A96" s="171" t="s">
        <v>1390</v>
      </c>
      <c r="B96" s="160"/>
      <c r="C96" s="98"/>
      <c r="D96" s="98"/>
      <c r="E96" s="98"/>
      <c r="F96" s="98"/>
      <c r="G96" s="98"/>
      <c r="H96" s="98"/>
      <c r="I96" s="98"/>
      <c r="J96" s="98"/>
      <c r="K96" s="98"/>
      <c r="L96" s="98"/>
      <c r="M96" s="98"/>
      <c r="N96" s="98"/>
      <c r="O96" s="98"/>
      <c r="P96" s="98"/>
      <c r="Q96" s="98"/>
      <c r="R96" s="98"/>
      <c r="S96" s="98"/>
      <c r="T96" s="98"/>
      <c r="U96" s="98"/>
      <c r="V96" s="98"/>
      <c r="W96" s="98"/>
      <c r="X96" s="98"/>
      <c r="Y96" s="98"/>
      <c r="Z96"/>
      <c r="AA96"/>
      <c r="AB96"/>
      <c r="AC96"/>
      <c r="AD96"/>
      <c r="AE96"/>
    </row>
    <row r="97" spans="1:31" ht="52" hidden="1" customHeight="1" thickBot="1" x14ac:dyDescent="0.25">
      <c r="A97" s="171" t="s">
        <v>1391</v>
      </c>
      <c r="B97" s="160"/>
      <c r="C97" s="98"/>
      <c r="D97" s="98"/>
      <c r="E97" s="98"/>
      <c r="F97" s="98"/>
      <c r="G97" s="98"/>
      <c r="H97" s="98"/>
      <c r="I97" s="98"/>
      <c r="J97" s="98"/>
      <c r="K97" s="98"/>
      <c r="L97" s="98"/>
      <c r="M97" s="98"/>
      <c r="N97" s="98"/>
      <c r="O97" s="98"/>
      <c r="P97" s="98"/>
      <c r="Q97" s="98"/>
      <c r="R97" s="98"/>
      <c r="S97" s="98"/>
      <c r="T97" s="98"/>
      <c r="U97" s="98"/>
      <c r="V97" s="98"/>
      <c r="W97" s="98"/>
      <c r="X97" s="98"/>
      <c r="Y97" s="98"/>
      <c r="Z97"/>
      <c r="AA97"/>
      <c r="AB97"/>
      <c r="AC97"/>
      <c r="AD97"/>
      <c r="AE97"/>
    </row>
    <row r="98" spans="1:31" ht="35" hidden="1" customHeight="1" thickBot="1" x14ac:dyDescent="0.25">
      <c r="A98" s="171" t="s">
        <v>1392</v>
      </c>
      <c r="B98" s="160"/>
      <c r="C98" s="98"/>
      <c r="D98" s="98"/>
      <c r="E98" s="98"/>
      <c r="F98" s="98"/>
      <c r="G98" s="98"/>
      <c r="H98" s="98"/>
      <c r="I98" s="98"/>
      <c r="J98" s="98"/>
      <c r="K98" s="98"/>
      <c r="L98" s="98"/>
      <c r="M98" s="98"/>
      <c r="N98" s="98"/>
      <c r="O98" s="98"/>
      <c r="P98" s="98"/>
      <c r="Q98" s="98"/>
      <c r="R98" s="98"/>
      <c r="S98" s="98"/>
      <c r="T98" s="98"/>
      <c r="U98" s="98"/>
      <c r="V98" s="98"/>
      <c r="W98" s="98"/>
      <c r="X98" s="98"/>
      <c r="Y98" s="98"/>
      <c r="Z98"/>
      <c r="AA98"/>
      <c r="AB98"/>
      <c r="AC98"/>
      <c r="AD98"/>
      <c r="AE98"/>
    </row>
    <row r="99" spans="1:31" ht="52" hidden="1" customHeight="1" thickBot="1" x14ac:dyDescent="0.25">
      <c r="A99" s="171" t="s">
        <v>1393</v>
      </c>
      <c r="B99" s="160"/>
      <c r="C99" s="98"/>
      <c r="D99" s="98"/>
      <c r="E99" s="98"/>
      <c r="F99" s="98"/>
      <c r="G99" s="98"/>
      <c r="H99" s="98"/>
      <c r="I99" s="98"/>
      <c r="J99" s="98"/>
      <c r="K99" s="98"/>
      <c r="L99" s="98"/>
      <c r="M99" s="98"/>
      <c r="N99" s="98"/>
      <c r="O99" s="98"/>
      <c r="P99" s="98"/>
      <c r="Q99" s="98"/>
      <c r="R99" s="98"/>
      <c r="S99" s="98"/>
      <c r="T99" s="98"/>
      <c r="U99" s="98"/>
      <c r="V99" s="98"/>
      <c r="W99" s="98"/>
      <c r="X99" s="98"/>
      <c r="Y99" s="98"/>
      <c r="Z99"/>
      <c r="AA99"/>
      <c r="AB99"/>
      <c r="AC99"/>
      <c r="AD99"/>
      <c r="AE99"/>
    </row>
    <row r="100" spans="1:31" ht="35" hidden="1" customHeight="1" thickBot="1" x14ac:dyDescent="0.25">
      <c r="A100" s="171" t="s">
        <v>1394</v>
      </c>
      <c r="B100" s="160"/>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c r="AA100"/>
      <c r="AB100"/>
      <c r="AC100"/>
      <c r="AD100"/>
      <c r="AE100"/>
    </row>
    <row r="101" spans="1:31" ht="52" hidden="1" customHeight="1" thickBot="1" x14ac:dyDescent="0.25">
      <c r="A101" s="171" t="s">
        <v>1395</v>
      </c>
      <c r="B101" s="160"/>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c r="AA101"/>
      <c r="AB101"/>
      <c r="AC101"/>
      <c r="AD101"/>
      <c r="AE101"/>
    </row>
    <row r="102" spans="1:31" ht="35" hidden="1" customHeight="1" thickBot="1" x14ac:dyDescent="0.25">
      <c r="A102" s="171" t="s">
        <v>1396</v>
      </c>
      <c r="B102" s="160"/>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c r="AA102"/>
      <c r="AB102"/>
      <c r="AC102"/>
      <c r="AD102"/>
      <c r="AE102"/>
    </row>
    <row r="103" spans="1:31" ht="52" hidden="1" customHeight="1" thickBot="1" x14ac:dyDescent="0.25">
      <c r="A103" s="171" t="s">
        <v>1397</v>
      </c>
      <c r="B103" s="160"/>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c r="AA103"/>
      <c r="AB103"/>
      <c r="AC103"/>
      <c r="AD103"/>
      <c r="AE103"/>
    </row>
    <row r="104" spans="1:31" ht="35" hidden="1" customHeight="1" thickBot="1" x14ac:dyDescent="0.25">
      <c r="A104" s="171" t="s">
        <v>1398</v>
      </c>
      <c r="B104" s="160"/>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c r="AA104"/>
      <c r="AB104"/>
      <c r="AC104"/>
      <c r="AD104"/>
      <c r="AE104"/>
    </row>
    <row r="105" spans="1:31" ht="52" hidden="1" customHeight="1" thickBot="1" x14ac:dyDescent="0.25">
      <c r="A105" s="171" t="s">
        <v>1399</v>
      </c>
      <c r="B105" s="160"/>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c r="AA105"/>
      <c r="AB105"/>
      <c r="AC105"/>
      <c r="AD105"/>
      <c r="AE105"/>
    </row>
    <row r="106" spans="1:31" ht="35" hidden="1" customHeight="1" thickBot="1" x14ac:dyDescent="0.25">
      <c r="A106" s="171" t="s">
        <v>1400</v>
      </c>
      <c r="B106" s="160"/>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c r="AA106"/>
      <c r="AB106"/>
      <c r="AC106"/>
      <c r="AD106"/>
      <c r="AE106"/>
    </row>
    <row r="107" spans="1:31" ht="52" hidden="1" customHeight="1" thickBot="1" x14ac:dyDescent="0.25">
      <c r="A107" s="171" t="s">
        <v>1401</v>
      </c>
      <c r="B107" s="160"/>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c r="AA107"/>
      <c r="AB107"/>
      <c r="AC107"/>
      <c r="AD107"/>
      <c r="AE107"/>
    </row>
    <row r="108" spans="1:31" ht="52" hidden="1" customHeight="1" thickBot="1" x14ac:dyDescent="0.25">
      <c r="A108" s="171" t="s">
        <v>1402</v>
      </c>
      <c r="B108" s="160"/>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c r="AA108"/>
      <c r="AB108"/>
      <c r="AC108"/>
      <c r="AD108"/>
      <c r="AE108"/>
    </row>
    <row r="109" spans="1:31" s="159" customFormat="1" ht="35" customHeight="1" thickBot="1" x14ac:dyDescent="0.25">
      <c r="A109" s="162" t="s">
        <v>1403</v>
      </c>
      <c r="B109" s="160"/>
      <c r="C109" s="156"/>
      <c r="D109" s="156"/>
      <c r="E109" s="156"/>
      <c r="F109" s="156"/>
      <c r="G109" s="156"/>
      <c r="H109" s="156"/>
      <c r="I109" s="156"/>
      <c r="J109" s="156"/>
      <c r="K109" s="156"/>
      <c r="L109" s="156"/>
      <c r="M109" s="156"/>
      <c r="N109" s="156"/>
      <c r="O109" s="156"/>
      <c r="P109" s="156"/>
      <c r="Q109" s="156"/>
      <c r="R109" s="156"/>
      <c r="S109" s="156"/>
      <c r="T109" s="156"/>
      <c r="U109" s="156"/>
      <c r="V109" s="156"/>
      <c r="W109" s="156"/>
      <c r="X109" s="156"/>
      <c r="Y109" s="156"/>
      <c r="Z109">
        <v>89.5</v>
      </c>
      <c r="AA109">
        <v>216.023</v>
      </c>
      <c r="AB109">
        <v>226.45</v>
      </c>
      <c r="AC109">
        <v>221.328</v>
      </c>
      <c r="AD109">
        <v>216.023</v>
      </c>
      <c r="AE109">
        <v>210.535</v>
      </c>
    </row>
    <row r="110" spans="1:31" ht="52" customHeight="1" thickBot="1" x14ac:dyDescent="0.25">
      <c r="A110" s="171" t="s">
        <v>1404</v>
      </c>
      <c r="B110" s="160"/>
      <c r="C110" s="98"/>
      <c r="D110" s="98"/>
      <c r="E110" s="98"/>
      <c r="F110" s="98"/>
      <c r="G110" s="98"/>
      <c r="H110" s="98"/>
      <c r="I110" s="98"/>
      <c r="J110" s="98"/>
      <c r="K110" s="98"/>
      <c r="L110" s="98"/>
      <c r="M110" s="98"/>
      <c r="N110" s="98"/>
      <c r="O110" s="98"/>
      <c r="P110" s="98"/>
      <c r="Q110" s="98"/>
      <c r="R110" s="98"/>
      <c r="S110" s="98"/>
      <c r="T110" s="98">
        <v>0</v>
      </c>
      <c r="U110" s="98">
        <v>0</v>
      </c>
      <c r="V110" s="98"/>
      <c r="W110" s="98"/>
      <c r="X110" s="98">
        <v>150</v>
      </c>
      <c r="Y110" s="98">
        <v>500</v>
      </c>
      <c r="Z110">
        <v>400</v>
      </c>
      <c r="AA110">
        <v>300</v>
      </c>
      <c r="AB110">
        <v>600</v>
      </c>
      <c r="AC110">
        <v>600</v>
      </c>
      <c r="AD110">
        <v>300</v>
      </c>
      <c r="AE110">
        <v>1109.298</v>
      </c>
    </row>
    <row r="111" spans="1:31" ht="35" customHeight="1" thickBot="1" x14ac:dyDescent="0.25">
      <c r="A111" s="171" t="s">
        <v>1405</v>
      </c>
      <c r="B111" s="160"/>
      <c r="C111" s="98"/>
      <c r="D111" s="98"/>
      <c r="E111" s="98"/>
      <c r="F111" s="98"/>
      <c r="G111" s="98"/>
      <c r="H111" s="98"/>
      <c r="I111" s="98"/>
      <c r="J111" s="98"/>
      <c r="K111" s="98"/>
      <c r="L111" s="98"/>
      <c r="M111" s="98"/>
      <c r="N111" s="98"/>
      <c r="O111" s="98"/>
      <c r="P111" s="98"/>
      <c r="Q111" s="98"/>
      <c r="R111" s="98"/>
      <c r="S111" s="98"/>
      <c r="T111" s="98">
        <v>0</v>
      </c>
      <c r="U111" s="98">
        <v>0</v>
      </c>
      <c r="V111" s="98"/>
      <c r="W111" s="98"/>
      <c r="X111" s="98">
        <v>150</v>
      </c>
      <c r="Y111" s="98">
        <v>500</v>
      </c>
      <c r="Z111">
        <v>400</v>
      </c>
      <c r="AA111">
        <v>300</v>
      </c>
      <c r="AB111">
        <v>600</v>
      </c>
      <c r="AC111">
        <v>600</v>
      </c>
      <c r="AD111">
        <v>300</v>
      </c>
      <c r="AE111">
        <v>1109.298</v>
      </c>
    </row>
    <row r="112" spans="1:31" ht="52" hidden="1" customHeight="1" thickBot="1" x14ac:dyDescent="0.25">
      <c r="A112" s="171" t="s">
        <v>1406</v>
      </c>
      <c r="B112" s="160"/>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c r="AA112"/>
      <c r="AB112"/>
      <c r="AC112"/>
      <c r="AD112"/>
      <c r="AE112"/>
    </row>
    <row r="113" spans="1:31" ht="35" hidden="1" customHeight="1" thickBot="1" x14ac:dyDescent="0.25">
      <c r="A113" s="171" t="s">
        <v>1407</v>
      </c>
      <c r="B113" s="160"/>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c r="AA113"/>
      <c r="AB113"/>
      <c r="AC113"/>
      <c r="AD113"/>
      <c r="AE113"/>
    </row>
    <row r="114" spans="1:31" ht="52" hidden="1" customHeight="1" thickBot="1" x14ac:dyDescent="0.25">
      <c r="A114" s="171" t="s">
        <v>1408</v>
      </c>
      <c r="B114" s="160"/>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c r="AA114"/>
      <c r="AB114"/>
      <c r="AC114"/>
      <c r="AD114"/>
      <c r="AE114"/>
    </row>
    <row r="115" spans="1:31" ht="35" hidden="1" customHeight="1" thickBot="1" x14ac:dyDescent="0.25">
      <c r="A115" s="171" t="s">
        <v>1409</v>
      </c>
      <c r="B115" s="160"/>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c r="AA115"/>
      <c r="AB115"/>
      <c r="AC115"/>
      <c r="AD115"/>
      <c r="AE115"/>
    </row>
    <row r="116" spans="1:31" ht="52" hidden="1" customHeight="1" thickBot="1" x14ac:dyDescent="0.25">
      <c r="A116" s="171" t="s">
        <v>1410</v>
      </c>
      <c r="B116" s="160"/>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c r="AA116"/>
      <c r="AB116"/>
      <c r="AC116"/>
      <c r="AD116"/>
      <c r="AE116"/>
    </row>
    <row r="117" spans="1:31" ht="35" hidden="1" customHeight="1" thickBot="1" x14ac:dyDescent="0.25">
      <c r="A117" s="171" t="s">
        <v>1411</v>
      </c>
      <c r="B117" s="160"/>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c r="AA117"/>
      <c r="AB117"/>
      <c r="AC117"/>
      <c r="AD117"/>
      <c r="AE117"/>
    </row>
    <row r="118" spans="1:31" ht="52" hidden="1" customHeight="1" thickBot="1" x14ac:dyDescent="0.25">
      <c r="A118" s="171" t="s">
        <v>1412</v>
      </c>
      <c r="B118" s="160"/>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c r="AA118"/>
      <c r="AB118"/>
      <c r="AC118"/>
      <c r="AD118"/>
      <c r="AE118"/>
    </row>
    <row r="119" spans="1:31" ht="35" hidden="1" customHeight="1" thickBot="1" x14ac:dyDescent="0.25">
      <c r="A119" s="171" t="s">
        <v>1413</v>
      </c>
      <c r="B119" s="160"/>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c r="AA119"/>
      <c r="AB119"/>
      <c r="AC119"/>
      <c r="AD119"/>
      <c r="AE119"/>
    </row>
    <row r="120" spans="1:31" ht="52" hidden="1" customHeight="1" thickBot="1" x14ac:dyDescent="0.25">
      <c r="A120" s="171" t="s">
        <v>1414</v>
      </c>
      <c r="B120" s="160"/>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c r="AA120"/>
      <c r="AB120"/>
      <c r="AC120"/>
      <c r="AD120"/>
      <c r="AE120"/>
    </row>
    <row r="121" spans="1:31" ht="35" hidden="1" customHeight="1" thickBot="1" x14ac:dyDescent="0.25">
      <c r="A121" s="171" t="s">
        <v>1415</v>
      </c>
      <c r="B121" s="160"/>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c r="AA121"/>
      <c r="AB121"/>
      <c r="AC121"/>
      <c r="AD121"/>
      <c r="AE121"/>
    </row>
    <row r="122" spans="1:31" ht="52" hidden="1" customHeight="1" thickBot="1" x14ac:dyDescent="0.25">
      <c r="A122" s="171" t="s">
        <v>1416</v>
      </c>
      <c r="B122" s="160"/>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c r="AA122"/>
      <c r="AB122"/>
      <c r="AC122"/>
      <c r="AD122"/>
      <c r="AE122"/>
    </row>
    <row r="123" spans="1:31" ht="35" hidden="1" customHeight="1" thickBot="1" x14ac:dyDescent="0.25">
      <c r="A123" s="171" t="s">
        <v>1417</v>
      </c>
      <c r="B123" s="160"/>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c r="AA123"/>
      <c r="AB123"/>
      <c r="AC123"/>
      <c r="AD123"/>
      <c r="AE123"/>
    </row>
    <row r="124" spans="1:31" ht="52" hidden="1" customHeight="1" thickBot="1" x14ac:dyDescent="0.25">
      <c r="A124" s="171" t="s">
        <v>1418</v>
      </c>
      <c r="B124" s="160"/>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c r="AA124"/>
      <c r="AB124"/>
      <c r="AC124"/>
      <c r="AD124"/>
      <c r="AE124"/>
    </row>
    <row r="125" spans="1:31" ht="35" hidden="1" customHeight="1" thickBot="1" x14ac:dyDescent="0.25">
      <c r="A125" s="171" t="s">
        <v>1419</v>
      </c>
      <c r="B125" s="160"/>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c r="AA125"/>
      <c r="AB125"/>
      <c r="AC125"/>
      <c r="AD125"/>
      <c r="AE125"/>
    </row>
    <row r="126" spans="1:31" ht="52" hidden="1" customHeight="1" thickBot="1" x14ac:dyDescent="0.25">
      <c r="A126" s="171" t="s">
        <v>1420</v>
      </c>
      <c r="B126" s="160"/>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c r="AA126"/>
      <c r="AB126"/>
      <c r="AC126"/>
      <c r="AD126"/>
      <c r="AE126"/>
    </row>
    <row r="127" spans="1:31" ht="35" hidden="1" customHeight="1" thickBot="1" x14ac:dyDescent="0.25">
      <c r="A127" s="171" t="s">
        <v>1421</v>
      </c>
      <c r="B127" s="160"/>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c r="AA127"/>
      <c r="AB127"/>
      <c r="AC127"/>
      <c r="AD127"/>
      <c r="AE127"/>
    </row>
    <row r="128" spans="1:31" ht="52" hidden="1" customHeight="1" thickBot="1" x14ac:dyDescent="0.25">
      <c r="A128" s="171" t="s">
        <v>1422</v>
      </c>
      <c r="B128" s="160"/>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c r="AA128"/>
      <c r="AB128"/>
      <c r="AC128"/>
      <c r="AD128"/>
      <c r="AE128"/>
    </row>
    <row r="129" spans="1:31" ht="35" hidden="1" customHeight="1" thickBot="1" x14ac:dyDescent="0.25">
      <c r="A129" s="171" t="s">
        <v>1423</v>
      </c>
      <c r="B129" s="160"/>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c r="AA129"/>
      <c r="AB129"/>
      <c r="AC129"/>
      <c r="AD129"/>
      <c r="AE129"/>
    </row>
    <row r="130" spans="1:31" ht="52" hidden="1" customHeight="1" thickBot="1" x14ac:dyDescent="0.25">
      <c r="A130" s="171" t="s">
        <v>1424</v>
      </c>
      <c r="B130" s="160"/>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c r="AA130"/>
      <c r="AB130"/>
      <c r="AC130"/>
      <c r="AD130"/>
      <c r="AE130"/>
    </row>
    <row r="131" spans="1:31" ht="35" hidden="1" customHeight="1" thickBot="1" x14ac:dyDescent="0.25">
      <c r="A131" s="171" t="s">
        <v>1425</v>
      </c>
      <c r="B131" s="160"/>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c r="AA131"/>
      <c r="AB131"/>
      <c r="AC131"/>
      <c r="AD131"/>
      <c r="AE131"/>
    </row>
    <row r="132" spans="1:31" ht="52" hidden="1" customHeight="1" thickBot="1" x14ac:dyDescent="0.25">
      <c r="A132" s="171" t="s">
        <v>1426</v>
      </c>
      <c r="B132" s="160"/>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c r="AA132"/>
      <c r="AB132"/>
      <c r="AC132"/>
      <c r="AD132"/>
      <c r="AE132"/>
    </row>
    <row r="133" spans="1:31" ht="52" hidden="1" customHeight="1" thickBot="1" x14ac:dyDescent="0.25">
      <c r="A133" s="171" t="s">
        <v>1427</v>
      </c>
      <c r="B133" s="160"/>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c r="AA133"/>
      <c r="AB133"/>
      <c r="AC133"/>
      <c r="AD133"/>
      <c r="AE133"/>
    </row>
    <row r="134" spans="1:31" s="157" customFormat="1" ht="52" customHeight="1" thickBot="1" x14ac:dyDescent="0.25">
      <c r="A134" s="162" t="s">
        <v>1428</v>
      </c>
      <c r="B134" s="158"/>
      <c r="C134" s="100"/>
      <c r="D134" s="100"/>
      <c r="E134" s="100"/>
      <c r="F134" s="100"/>
      <c r="G134" s="100"/>
      <c r="H134" s="100"/>
      <c r="I134" s="100"/>
      <c r="J134" s="100"/>
      <c r="K134" s="100"/>
      <c r="L134" s="100"/>
      <c r="M134" s="100"/>
      <c r="N134" s="100"/>
      <c r="O134" s="100"/>
      <c r="P134" s="100"/>
      <c r="Q134" s="100"/>
      <c r="R134" s="100"/>
      <c r="S134" s="100"/>
      <c r="T134" s="100">
        <v>0</v>
      </c>
      <c r="U134" s="100">
        <v>0</v>
      </c>
      <c r="V134" s="100"/>
      <c r="W134" s="100"/>
      <c r="X134" s="100">
        <v>150</v>
      </c>
      <c r="Y134" s="100">
        <v>500</v>
      </c>
      <c r="Z134">
        <v>400</v>
      </c>
      <c r="AA134">
        <v>300</v>
      </c>
      <c r="AB134">
        <v>600</v>
      </c>
      <c r="AC134">
        <v>600</v>
      </c>
      <c r="AD134">
        <v>300</v>
      </c>
      <c r="AE134">
        <v>1109.298</v>
      </c>
    </row>
    <row r="135" spans="1:31" ht="35" hidden="1" customHeight="1" thickBot="1" x14ac:dyDescent="0.25">
      <c r="A135" s="171" t="s">
        <v>1429</v>
      </c>
      <c r="B135" s="160"/>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c r="AA135"/>
      <c r="AB135"/>
      <c r="AC135"/>
      <c r="AD135"/>
      <c r="AE135"/>
    </row>
    <row r="136" spans="1:31" ht="35" hidden="1" customHeight="1" thickBot="1" x14ac:dyDescent="0.25">
      <c r="A136" s="171" t="s">
        <v>1430</v>
      </c>
      <c r="B136" s="160"/>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c r="AA136"/>
      <c r="AB136"/>
      <c r="AC136"/>
      <c r="AD136"/>
      <c r="AE136"/>
    </row>
    <row r="137" spans="1:31" ht="35" hidden="1" customHeight="1" thickBot="1" x14ac:dyDescent="0.25">
      <c r="A137" s="171" t="s">
        <v>1431</v>
      </c>
      <c r="B137" s="160"/>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c r="AA137"/>
      <c r="AB137"/>
      <c r="AC137"/>
      <c r="AD137"/>
      <c r="AE137"/>
    </row>
    <row r="138" spans="1:31" ht="35" hidden="1" customHeight="1" thickBot="1" x14ac:dyDescent="0.25">
      <c r="A138" s="171" t="s">
        <v>1432</v>
      </c>
      <c r="B138" s="160"/>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c r="AA138"/>
      <c r="AB138"/>
      <c r="AC138"/>
      <c r="AD138"/>
      <c r="AE138"/>
    </row>
    <row r="139" spans="1:31" ht="35" hidden="1" customHeight="1" thickBot="1" x14ac:dyDescent="0.25">
      <c r="A139" s="171" t="s">
        <v>1433</v>
      </c>
      <c r="B139" s="160"/>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c r="AA139"/>
      <c r="AB139"/>
      <c r="AC139"/>
      <c r="AD139"/>
      <c r="AE139"/>
    </row>
    <row r="140" spans="1:31" ht="35" hidden="1" customHeight="1" thickBot="1" x14ac:dyDescent="0.25">
      <c r="A140" s="171" t="s">
        <v>1434</v>
      </c>
      <c r="B140" s="160"/>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c r="AA140"/>
      <c r="AB140"/>
      <c r="AC140"/>
      <c r="AD140"/>
      <c r="AE140"/>
    </row>
    <row r="141" spans="1:31" ht="35" hidden="1" customHeight="1" thickBot="1" x14ac:dyDescent="0.25">
      <c r="A141" s="171" t="s">
        <v>1435</v>
      </c>
      <c r="B141" s="160"/>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c r="AA141"/>
      <c r="AB141"/>
      <c r="AC141"/>
      <c r="AD141"/>
      <c r="AE141"/>
    </row>
    <row r="142" spans="1:31" ht="35" hidden="1" customHeight="1" thickBot="1" x14ac:dyDescent="0.25">
      <c r="A142" s="171" t="s">
        <v>1436</v>
      </c>
      <c r="B142" s="160"/>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c r="AA142"/>
      <c r="AB142"/>
      <c r="AC142"/>
      <c r="AD142"/>
      <c r="AE142"/>
    </row>
    <row r="143" spans="1:31" ht="35" hidden="1" customHeight="1" thickBot="1" x14ac:dyDescent="0.25">
      <c r="A143" s="171" t="s">
        <v>1437</v>
      </c>
      <c r="B143" s="160"/>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c r="AA143"/>
      <c r="AB143"/>
      <c r="AC143"/>
      <c r="AD143"/>
      <c r="AE143"/>
    </row>
    <row r="144" spans="1:31" ht="35" hidden="1" customHeight="1" thickBot="1" x14ac:dyDescent="0.25">
      <c r="A144" s="171" t="s">
        <v>1438</v>
      </c>
      <c r="B144" s="160"/>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c r="AA144"/>
      <c r="AB144"/>
      <c r="AC144"/>
      <c r="AD144"/>
      <c r="AE144"/>
    </row>
    <row r="145" spans="1:31" ht="35" hidden="1" customHeight="1" thickBot="1" x14ac:dyDescent="0.25">
      <c r="A145" s="171" t="s">
        <v>1439</v>
      </c>
      <c r="B145" s="160"/>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c r="AA145"/>
      <c r="AB145"/>
      <c r="AC145"/>
      <c r="AD145"/>
      <c r="AE145"/>
    </row>
    <row r="146" spans="1:31" ht="35" hidden="1" customHeight="1" thickBot="1" x14ac:dyDescent="0.25">
      <c r="A146" s="171" t="s">
        <v>1440</v>
      </c>
      <c r="B146" s="160"/>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c r="AA146"/>
      <c r="AB146"/>
      <c r="AC146"/>
      <c r="AD146"/>
      <c r="AE146"/>
    </row>
    <row r="147" spans="1:31" ht="35" hidden="1" customHeight="1" thickBot="1" x14ac:dyDescent="0.25">
      <c r="A147" s="171" t="s">
        <v>1441</v>
      </c>
      <c r="B147" s="160"/>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c r="AA147"/>
      <c r="AB147"/>
      <c r="AC147"/>
      <c r="AD147"/>
      <c r="AE147"/>
    </row>
    <row r="148" spans="1:31" ht="35" hidden="1" customHeight="1" thickBot="1" x14ac:dyDescent="0.25">
      <c r="A148" s="171" t="s">
        <v>1442</v>
      </c>
      <c r="B148" s="160"/>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c r="AA148"/>
      <c r="AB148"/>
      <c r="AC148"/>
      <c r="AD148"/>
      <c r="AE148"/>
    </row>
    <row r="149" spans="1:31" ht="35" hidden="1" customHeight="1" thickBot="1" x14ac:dyDescent="0.25">
      <c r="A149" s="171" t="s">
        <v>1443</v>
      </c>
      <c r="B149" s="160"/>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c r="AA149"/>
      <c r="AB149"/>
      <c r="AC149"/>
      <c r="AD149"/>
      <c r="AE149"/>
    </row>
    <row r="150" spans="1:31" ht="35" hidden="1" customHeight="1" thickBot="1" x14ac:dyDescent="0.25">
      <c r="A150" s="171" t="s">
        <v>1444</v>
      </c>
      <c r="B150" s="160"/>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c r="AA150"/>
      <c r="AB150"/>
      <c r="AC150"/>
      <c r="AD150"/>
      <c r="AE150"/>
    </row>
    <row r="151" spans="1:31" ht="35" hidden="1" customHeight="1" thickBot="1" x14ac:dyDescent="0.25">
      <c r="A151" s="171" t="s">
        <v>1445</v>
      </c>
      <c r="B151" s="160"/>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c r="AA151"/>
      <c r="AB151"/>
      <c r="AC151"/>
      <c r="AD151"/>
      <c r="AE151"/>
    </row>
    <row r="152" spans="1:31" ht="35" hidden="1" customHeight="1" thickBot="1" x14ac:dyDescent="0.25">
      <c r="A152" s="171" t="s">
        <v>1446</v>
      </c>
      <c r="B152" s="160"/>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c r="AA152"/>
      <c r="AB152"/>
      <c r="AC152"/>
      <c r="AD152"/>
      <c r="AE152"/>
    </row>
    <row r="153" spans="1:31" ht="35" hidden="1" customHeight="1" thickBot="1" x14ac:dyDescent="0.25">
      <c r="A153" s="171" t="s">
        <v>1447</v>
      </c>
      <c r="B153" s="160"/>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c r="AA153"/>
      <c r="AB153"/>
      <c r="AC153"/>
      <c r="AD153"/>
      <c r="AE153"/>
    </row>
    <row r="154" spans="1:31" ht="35" hidden="1" customHeight="1" thickBot="1" x14ac:dyDescent="0.25">
      <c r="A154" s="171" t="s">
        <v>1448</v>
      </c>
      <c r="B154" s="160"/>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c r="AA154"/>
      <c r="AB154"/>
      <c r="AC154"/>
      <c r="AD154"/>
      <c r="AE154"/>
    </row>
    <row r="155" spans="1:31" ht="35" hidden="1" customHeight="1" thickBot="1" x14ac:dyDescent="0.25">
      <c r="A155" s="171" t="s">
        <v>1449</v>
      </c>
      <c r="B155" s="160"/>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c r="AA155"/>
      <c r="AB155"/>
      <c r="AC155"/>
      <c r="AD155"/>
      <c r="AE155"/>
    </row>
    <row r="156" spans="1:31" ht="35" hidden="1" customHeight="1" thickBot="1" x14ac:dyDescent="0.25">
      <c r="A156" s="171" t="s">
        <v>1450</v>
      </c>
      <c r="B156" s="160"/>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c r="AA156"/>
      <c r="AB156"/>
      <c r="AC156"/>
      <c r="AD156"/>
      <c r="AE156"/>
    </row>
    <row r="157" spans="1:31" ht="52" hidden="1" customHeight="1" thickBot="1" x14ac:dyDescent="0.25">
      <c r="A157" s="171" t="s">
        <v>1451</v>
      </c>
      <c r="B157" s="160"/>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c r="AA157"/>
      <c r="AB157"/>
      <c r="AC157"/>
      <c r="AD157"/>
      <c r="AE157"/>
    </row>
    <row r="158" spans="1:31" ht="35" hidden="1" customHeight="1" thickBot="1" x14ac:dyDescent="0.25">
      <c r="A158" s="171" t="s">
        <v>1452</v>
      </c>
      <c r="B158" s="160"/>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c r="AA158"/>
      <c r="AB158"/>
      <c r="AC158"/>
      <c r="AD158"/>
      <c r="AE158"/>
    </row>
    <row r="159" spans="1:31" s="157" customFormat="1" ht="35" customHeight="1" thickBot="1" x14ac:dyDescent="0.25">
      <c r="A159" s="162" t="s">
        <v>1453</v>
      </c>
      <c r="B159" s="158"/>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c r="AA159"/>
      <c r="AB159"/>
      <c r="AC159"/>
      <c r="AD159"/>
      <c r="AE159"/>
    </row>
    <row r="160" spans="1:31" ht="35" customHeight="1" thickBot="1" x14ac:dyDescent="0.25">
      <c r="A160" s="171" t="s">
        <v>1454</v>
      </c>
      <c r="B160" s="160"/>
      <c r="C160" s="98"/>
      <c r="D160" s="98"/>
      <c r="E160" s="98"/>
      <c r="F160" s="98"/>
      <c r="G160" s="98"/>
      <c r="H160" s="98"/>
      <c r="I160" s="98"/>
      <c r="J160" s="98"/>
      <c r="K160" s="98"/>
      <c r="L160" s="98"/>
      <c r="M160" s="98"/>
      <c r="N160" s="98"/>
      <c r="O160" s="98"/>
      <c r="P160" s="98"/>
      <c r="Q160" s="98"/>
      <c r="R160" s="98"/>
      <c r="S160" s="98"/>
      <c r="T160" s="98">
        <v>0</v>
      </c>
      <c r="U160" s="98">
        <v>0</v>
      </c>
      <c r="V160" s="98"/>
      <c r="W160" s="98"/>
      <c r="X160" s="98">
        <v>50</v>
      </c>
      <c r="Y160" s="98">
        <v>200</v>
      </c>
      <c r="Z160"/>
      <c r="AA160"/>
      <c r="AB160"/>
      <c r="AC160"/>
      <c r="AD160"/>
      <c r="AE160"/>
    </row>
    <row r="161" spans="1:31" ht="35" customHeight="1" thickBot="1" x14ac:dyDescent="0.25">
      <c r="A161" s="171" t="s">
        <v>1455</v>
      </c>
      <c r="B161" s="160"/>
      <c r="C161" s="98"/>
      <c r="D161" s="98"/>
      <c r="E161" s="98"/>
      <c r="F161" s="98"/>
      <c r="G161" s="98"/>
      <c r="H161" s="98"/>
      <c r="I161" s="98"/>
      <c r="J161" s="98"/>
      <c r="K161" s="98"/>
      <c r="L161" s="98"/>
      <c r="M161" s="98"/>
      <c r="N161" s="98"/>
      <c r="O161" s="98"/>
      <c r="P161" s="98"/>
      <c r="Q161" s="98"/>
      <c r="R161" s="98"/>
      <c r="S161" s="98"/>
      <c r="T161" s="98">
        <v>0</v>
      </c>
      <c r="U161" s="98">
        <v>0</v>
      </c>
      <c r="V161" s="98"/>
      <c r="W161" s="98"/>
      <c r="X161" s="98">
        <v>50</v>
      </c>
      <c r="Y161" s="98">
        <v>200</v>
      </c>
      <c r="Z161"/>
      <c r="AA161"/>
      <c r="AB161"/>
      <c r="AC161"/>
      <c r="AD161"/>
      <c r="AE161"/>
    </row>
    <row r="162" spans="1:31" ht="35" hidden="1" customHeight="1" thickBot="1" x14ac:dyDescent="0.25">
      <c r="A162" s="171" t="s">
        <v>1456</v>
      </c>
      <c r="B162" s="160"/>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c r="AA162"/>
      <c r="AB162"/>
      <c r="AC162"/>
      <c r="AD162"/>
      <c r="AE162"/>
    </row>
    <row r="163" spans="1:31" ht="35" hidden="1" customHeight="1" thickBot="1" x14ac:dyDescent="0.25">
      <c r="A163" s="171" t="s">
        <v>1457</v>
      </c>
      <c r="B163" s="160"/>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c r="AA163"/>
      <c r="AB163"/>
      <c r="AC163"/>
      <c r="AD163"/>
      <c r="AE163"/>
    </row>
    <row r="164" spans="1:31" ht="35" hidden="1" customHeight="1" thickBot="1" x14ac:dyDescent="0.25">
      <c r="A164" s="171" t="s">
        <v>1458</v>
      </c>
      <c r="B164" s="160"/>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c r="AA164"/>
      <c r="AB164"/>
      <c r="AC164"/>
      <c r="AD164"/>
      <c r="AE164"/>
    </row>
    <row r="165" spans="1:31" ht="35" hidden="1" customHeight="1" thickBot="1" x14ac:dyDescent="0.25">
      <c r="A165" s="171" t="s">
        <v>1459</v>
      </c>
      <c r="B165" s="160"/>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c r="AA165"/>
      <c r="AB165"/>
      <c r="AC165"/>
      <c r="AD165"/>
      <c r="AE165"/>
    </row>
    <row r="166" spans="1:31" ht="35" hidden="1" customHeight="1" thickBot="1" x14ac:dyDescent="0.25">
      <c r="A166" s="171" t="s">
        <v>1460</v>
      </c>
      <c r="B166" s="160"/>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c r="AA166"/>
      <c r="AB166"/>
      <c r="AC166"/>
      <c r="AD166"/>
      <c r="AE166"/>
    </row>
    <row r="167" spans="1:31" ht="35" hidden="1" customHeight="1" thickBot="1" x14ac:dyDescent="0.25">
      <c r="A167" s="171" t="s">
        <v>1461</v>
      </c>
      <c r="B167" s="160"/>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c r="AA167"/>
      <c r="AB167"/>
      <c r="AC167"/>
      <c r="AD167"/>
      <c r="AE167"/>
    </row>
    <row r="168" spans="1:31" ht="35" hidden="1" customHeight="1" thickBot="1" x14ac:dyDescent="0.25">
      <c r="A168" s="171" t="s">
        <v>1462</v>
      </c>
      <c r="B168" s="160"/>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c r="AA168"/>
      <c r="AB168"/>
      <c r="AC168"/>
      <c r="AD168"/>
      <c r="AE168"/>
    </row>
    <row r="169" spans="1:31" ht="35" hidden="1" customHeight="1" thickBot="1" x14ac:dyDescent="0.25">
      <c r="A169" s="171" t="s">
        <v>1463</v>
      </c>
      <c r="B169" s="160"/>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c r="AA169"/>
      <c r="AB169"/>
      <c r="AC169"/>
      <c r="AD169"/>
      <c r="AE169"/>
    </row>
    <row r="170" spans="1:31" ht="35" hidden="1" customHeight="1" thickBot="1" x14ac:dyDescent="0.25">
      <c r="A170" s="171" t="s">
        <v>1464</v>
      </c>
      <c r="B170" s="160"/>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c r="AA170"/>
      <c r="AB170"/>
      <c r="AC170"/>
      <c r="AD170"/>
      <c r="AE170"/>
    </row>
    <row r="171" spans="1:31" ht="35" hidden="1" customHeight="1" thickBot="1" x14ac:dyDescent="0.25">
      <c r="A171" s="171" t="s">
        <v>1465</v>
      </c>
      <c r="B171" s="160"/>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c r="AA171"/>
      <c r="AB171"/>
      <c r="AC171"/>
      <c r="AD171"/>
      <c r="AE171"/>
    </row>
    <row r="172" spans="1:31" ht="35" hidden="1" customHeight="1" thickBot="1" x14ac:dyDescent="0.25">
      <c r="A172" s="171" t="s">
        <v>1466</v>
      </c>
      <c r="B172" s="160"/>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c r="AA172"/>
      <c r="AB172"/>
      <c r="AC172"/>
      <c r="AD172"/>
      <c r="AE172"/>
    </row>
    <row r="173" spans="1:31" ht="35" hidden="1" customHeight="1" thickBot="1" x14ac:dyDescent="0.25">
      <c r="A173" s="171" t="s">
        <v>1467</v>
      </c>
      <c r="B173" s="160"/>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c r="AA173"/>
      <c r="AB173"/>
      <c r="AC173"/>
      <c r="AD173"/>
      <c r="AE173"/>
    </row>
    <row r="174" spans="1:31" ht="35" hidden="1" customHeight="1" thickBot="1" x14ac:dyDescent="0.25">
      <c r="A174" s="171" t="s">
        <v>1468</v>
      </c>
      <c r="B174" s="160"/>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c r="AA174"/>
      <c r="AB174"/>
      <c r="AC174"/>
      <c r="AD174"/>
      <c r="AE174"/>
    </row>
    <row r="175" spans="1:31" ht="35" hidden="1" customHeight="1" thickBot="1" x14ac:dyDescent="0.25">
      <c r="A175" s="171" t="s">
        <v>1469</v>
      </c>
      <c r="B175" s="160"/>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c r="AA175"/>
      <c r="AB175"/>
      <c r="AC175"/>
      <c r="AD175"/>
      <c r="AE175"/>
    </row>
    <row r="176" spans="1:31" ht="35" hidden="1" customHeight="1" thickBot="1" x14ac:dyDescent="0.25">
      <c r="A176" s="171" t="s">
        <v>1470</v>
      </c>
      <c r="B176" s="160"/>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c r="AA176"/>
      <c r="AB176"/>
      <c r="AC176"/>
      <c r="AD176"/>
      <c r="AE176"/>
    </row>
    <row r="177" spans="1:31" ht="35" hidden="1" customHeight="1" thickBot="1" x14ac:dyDescent="0.25">
      <c r="A177" s="171" t="s">
        <v>1471</v>
      </c>
      <c r="B177" s="160"/>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c r="AA177"/>
      <c r="AB177"/>
      <c r="AC177"/>
      <c r="AD177"/>
      <c r="AE177"/>
    </row>
    <row r="178" spans="1:31" ht="35" hidden="1" customHeight="1" thickBot="1" x14ac:dyDescent="0.25">
      <c r="A178" s="171" t="s">
        <v>1472</v>
      </c>
      <c r="B178" s="160"/>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c r="AA178"/>
      <c r="AB178"/>
      <c r="AC178"/>
      <c r="AD178"/>
      <c r="AE178"/>
    </row>
    <row r="179" spans="1:31" ht="35" hidden="1" customHeight="1" thickBot="1" x14ac:dyDescent="0.25">
      <c r="A179" s="171" t="s">
        <v>1473</v>
      </c>
      <c r="B179" s="160"/>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c r="AA179"/>
      <c r="AB179"/>
      <c r="AC179"/>
      <c r="AD179"/>
      <c r="AE179"/>
    </row>
    <row r="180" spans="1:31" ht="35" hidden="1" customHeight="1" thickBot="1" x14ac:dyDescent="0.25">
      <c r="A180" s="171" t="s">
        <v>1474</v>
      </c>
      <c r="B180" s="160"/>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c r="AA180"/>
      <c r="AB180"/>
      <c r="AC180"/>
      <c r="AD180"/>
      <c r="AE180"/>
    </row>
    <row r="181" spans="1:31" ht="35" hidden="1" customHeight="1" thickBot="1" x14ac:dyDescent="0.25">
      <c r="A181" s="171" t="s">
        <v>1475</v>
      </c>
      <c r="B181" s="160"/>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c r="AA181"/>
      <c r="AB181"/>
      <c r="AC181"/>
      <c r="AD181"/>
      <c r="AE181"/>
    </row>
    <row r="182" spans="1:31" ht="52" hidden="1" customHeight="1" thickBot="1" x14ac:dyDescent="0.25">
      <c r="A182" s="171" t="s">
        <v>1476</v>
      </c>
      <c r="B182" s="160"/>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c r="AA182"/>
      <c r="AB182"/>
      <c r="AC182"/>
      <c r="AD182"/>
      <c r="AE182"/>
    </row>
    <row r="183" spans="1:31" ht="35" hidden="1" customHeight="1" thickBot="1" x14ac:dyDescent="0.25">
      <c r="A183" s="171" t="s">
        <v>1477</v>
      </c>
      <c r="B183" s="160"/>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c r="AA183"/>
      <c r="AB183"/>
      <c r="AC183"/>
      <c r="AD183"/>
      <c r="AE183"/>
    </row>
    <row r="184" spans="1:31" s="159" customFormat="1" ht="35" customHeight="1" thickBot="1" x14ac:dyDescent="0.25">
      <c r="A184" s="162" t="s">
        <v>1478</v>
      </c>
      <c r="B184" s="160"/>
      <c r="C184" s="100"/>
      <c r="D184" s="100"/>
      <c r="E184" s="100"/>
      <c r="F184" s="100"/>
      <c r="G184" s="100"/>
      <c r="H184" s="100"/>
      <c r="I184" s="100"/>
      <c r="J184" s="100"/>
      <c r="K184" s="100"/>
      <c r="L184" s="100"/>
      <c r="M184" s="100"/>
      <c r="N184" s="100"/>
      <c r="O184" s="100"/>
      <c r="P184" s="100"/>
      <c r="Q184" s="100"/>
      <c r="R184" s="100"/>
      <c r="S184" s="100"/>
      <c r="T184" s="100">
        <v>0</v>
      </c>
      <c r="U184" s="100">
        <v>0</v>
      </c>
      <c r="V184" s="100"/>
      <c r="W184" s="100"/>
      <c r="X184" s="100">
        <v>50</v>
      </c>
      <c r="Y184" s="100">
        <v>200</v>
      </c>
      <c r="Z184"/>
      <c r="AA184"/>
      <c r="AB184"/>
      <c r="AC184"/>
      <c r="AD184"/>
      <c r="AE184"/>
    </row>
    <row r="185" spans="1:31" ht="35" hidden="1" customHeight="1" thickBot="1" x14ac:dyDescent="0.25">
      <c r="A185" s="171" t="s">
        <v>1479</v>
      </c>
      <c r="B185" s="160"/>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c r="AA185"/>
      <c r="AB185"/>
      <c r="AC185"/>
      <c r="AD185"/>
      <c r="AE185"/>
    </row>
    <row r="186" spans="1:31" ht="35" hidden="1" customHeight="1" thickBot="1" x14ac:dyDescent="0.25">
      <c r="A186" s="171" t="s">
        <v>1480</v>
      </c>
      <c r="B186" s="160"/>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c r="AA186"/>
      <c r="AB186"/>
      <c r="AC186"/>
      <c r="AD186"/>
      <c r="AE186"/>
    </row>
    <row r="187" spans="1:31" ht="35" hidden="1" customHeight="1" thickBot="1" x14ac:dyDescent="0.25">
      <c r="A187" s="171" t="s">
        <v>1481</v>
      </c>
      <c r="B187" s="160"/>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c r="AA187"/>
      <c r="AB187"/>
      <c r="AC187"/>
      <c r="AD187"/>
      <c r="AE187"/>
    </row>
    <row r="188" spans="1:31" ht="35" hidden="1" customHeight="1" thickBot="1" x14ac:dyDescent="0.25">
      <c r="A188" s="171" t="s">
        <v>1482</v>
      </c>
      <c r="B188" s="160"/>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c r="AA188"/>
      <c r="AB188"/>
      <c r="AC188"/>
      <c r="AD188"/>
      <c r="AE188"/>
    </row>
    <row r="189" spans="1:31" ht="35" hidden="1" customHeight="1" thickBot="1" x14ac:dyDescent="0.25">
      <c r="A189" s="171" t="s">
        <v>1483</v>
      </c>
      <c r="B189" s="160"/>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c r="AA189"/>
      <c r="AB189"/>
      <c r="AC189"/>
      <c r="AD189"/>
      <c r="AE189"/>
    </row>
    <row r="190" spans="1:31" ht="35" hidden="1" customHeight="1" thickBot="1" x14ac:dyDescent="0.25">
      <c r="A190" s="171" t="s">
        <v>1484</v>
      </c>
      <c r="B190" s="160"/>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c r="AA190"/>
      <c r="AB190"/>
      <c r="AC190"/>
      <c r="AD190"/>
      <c r="AE190"/>
    </row>
    <row r="191" spans="1:31" ht="35" hidden="1" customHeight="1" thickBot="1" x14ac:dyDescent="0.25">
      <c r="A191" s="171" t="s">
        <v>1485</v>
      </c>
      <c r="B191" s="160"/>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c r="AA191"/>
      <c r="AB191"/>
      <c r="AC191"/>
      <c r="AD191"/>
      <c r="AE191"/>
    </row>
    <row r="192" spans="1:31" ht="35" hidden="1" customHeight="1" thickBot="1" x14ac:dyDescent="0.25">
      <c r="A192" s="171" t="s">
        <v>1486</v>
      </c>
      <c r="B192" s="160"/>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c r="AA192"/>
      <c r="AB192"/>
      <c r="AC192"/>
      <c r="AD192"/>
      <c r="AE192"/>
    </row>
    <row r="193" spans="1:31" ht="35" hidden="1" customHeight="1" thickBot="1" x14ac:dyDescent="0.25">
      <c r="A193" s="171" t="s">
        <v>1487</v>
      </c>
      <c r="B193" s="160"/>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c r="AA193"/>
      <c r="AB193"/>
      <c r="AC193"/>
      <c r="AD193"/>
      <c r="AE193"/>
    </row>
    <row r="194" spans="1:31" ht="35" hidden="1" customHeight="1" thickBot="1" x14ac:dyDescent="0.25">
      <c r="A194" s="171" t="s">
        <v>1488</v>
      </c>
      <c r="B194" s="160"/>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c r="AA194"/>
      <c r="AB194"/>
      <c r="AC194"/>
      <c r="AD194"/>
      <c r="AE194"/>
    </row>
    <row r="195" spans="1:31" ht="35" hidden="1" customHeight="1" thickBot="1" x14ac:dyDescent="0.25">
      <c r="A195" s="171" t="s">
        <v>1489</v>
      </c>
      <c r="B195" s="160"/>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c r="AA195"/>
      <c r="AB195"/>
      <c r="AC195"/>
      <c r="AD195"/>
      <c r="AE195"/>
    </row>
    <row r="196" spans="1:31" ht="35" hidden="1" customHeight="1" thickBot="1" x14ac:dyDescent="0.25">
      <c r="A196" s="171" t="s">
        <v>1490</v>
      </c>
      <c r="B196" s="160"/>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c r="AA196"/>
      <c r="AB196"/>
      <c r="AC196"/>
      <c r="AD196"/>
      <c r="AE196"/>
    </row>
    <row r="197" spans="1:31" ht="35" hidden="1" customHeight="1" thickBot="1" x14ac:dyDescent="0.25">
      <c r="A197" s="171" t="s">
        <v>1491</v>
      </c>
      <c r="B197" s="160"/>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c r="AA197"/>
      <c r="AB197"/>
      <c r="AC197"/>
      <c r="AD197"/>
      <c r="AE197"/>
    </row>
    <row r="198" spans="1:31" ht="35" hidden="1" customHeight="1" thickBot="1" x14ac:dyDescent="0.25">
      <c r="A198" s="171" t="s">
        <v>1492</v>
      </c>
      <c r="B198" s="160"/>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c r="AA198"/>
      <c r="AB198"/>
      <c r="AC198"/>
      <c r="AD198"/>
      <c r="AE198"/>
    </row>
    <row r="199" spans="1:31" ht="35" hidden="1" customHeight="1" thickBot="1" x14ac:dyDescent="0.25">
      <c r="A199" s="171" t="s">
        <v>1493</v>
      </c>
      <c r="B199" s="160"/>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c r="AA199"/>
      <c r="AB199"/>
      <c r="AC199"/>
      <c r="AD199"/>
      <c r="AE199"/>
    </row>
    <row r="200" spans="1:31" ht="35" hidden="1" customHeight="1" thickBot="1" x14ac:dyDescent="0.25">
      <c r="A200" s="171" t="s">
        <v>1494</v>
      </c>
      <c r="B200" s="160"/>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c r="AA200"/>
      <c r="AB200"/>
      <c r="AC200"/>
      <c r="AD200"/>
      <c r="AE200"/>
    </row>
    <row r="201" spans="1:31" ht="35" hidden="1" customHeight="1" thickBot="1" x14ac:dyDescent="0.25">
      <c r="A201" s="171" t="s">
        <v>1495</v>
      </c>
      <c r="B201" s="160"/>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c r="AA201"/>
      <c r="AB201"/>
      <c r="AC201"/>
      <c r="AD201"/>
      <c r="AE201"/>
    </row>
    <row r="202" spans="1:31" ht="35" hidden="1" customHeight="1" thickBot="1" x14ac:dyDescent="0.25">
      <c r="A202" s="171" t="s">
        <v>1496</v>
      </c>
      <c r="B202" s="160"/>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c r="AA202"/>
      <c r="AB202"/>
      <c r="AC202"/>
      <c r="AD202"/>
      <c r="AE202"/>
    </row>
    <row r="203" spans="1:31" ht="35" hidden="1" customHeight="1" thickBot="1" x14ac:dyDescent="0.25">
      <c r="A203" s="171" t="s">
        <v>1497</v>
      </c>
      <c r="B203" s="160"/>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c r="AA203"/>
      <c r="AB203"/>
      <c r="AC203"/>
      <c r="AD203"/>
      <c r="AE203"/>
    </row>
    <row r="204" spans="1:31" ht="35" hidden="1" customHeight="1" thickBot="1" x14ac:dyDescent="0.25">
      <c r="A204" s="171" t="s">
        <v>1498</v>
      </c>
      <c r="B204" s="160"/>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c r="AA204"/>
      <c r="AB204"/>
      <c r="AC204"/>
      <c r="AD204"/>
      <c r="AE204"/>
    </row>
    <row r="205" spans="1:31" ht="35" hidden="1" customHeight="1" thickBot="1" x14ac:dyDescent="0.25">
      <c r="A205" s="171" t="s">
        <v>1499</v>
      </c>
      <c r="B205" s="160"/>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c r="AA205"/>
      <c r="AB205"/>
      <c r="AC205"/>
      <c r="AD205"/>
      <c r="AE205"/>
    </row>
    <row r="206" spans="1:31" ht="35" hidden="1" customHeight="1" thickBot="1" x14ac:dyDescent="0.25">
      <c r="A206" s="171" t="s">
        <v>1500</v>
      </c>
      <c r="B206" s="160"/>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c r="AA206"/>
      <c r="AB206"/>
      <c r="AC206"/>
      <c r="AD206"/>
      <c r="AE206"/>
    </row>
    <row r="207" spans="1:31" ht="52" hidden="1" customHeight="1" thickBot="1" x14ac:dyDescent="0.25">
      <c r="A207" s="171" t="s">
        <v>1501</v>
      </c>
      <c r="B207" s="160"/>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c r="AA207"/>
      <c r="AB207"/>
      <c r="AC207"/>
      <c r="AD207"/>
      <c r="AE207"/>
    </row>
    <row r="208" spans="1:31" ht="35" hidden="1" customHeight="1" thickBot="1" x14ac:dyDescent="0.25">
      <c r="A208" s="171" t="s">
        <v>1502</v>
      </c>
      <c r="B208" s="160"/>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c r="AA208"/>
      <c r="AB208"/>
      <c r="AC208"/>
      <c r="AD208"/>
      <c r="AE208"/>
    </row>
    <row r="209" spans="1:31" s="159" customFormat="1" ht="35" customHeight="1" thickBot="1" x14ac:dyDescent="0.25">
      <c r="A209" s="162" t="s">
        <v>1503</v>
      </c>
      <c r="B209" s="16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c r="AA209"/>
      <c r="AB209"/>
      <c r="AC209"/>
      <c r="AD209"/>
      <c r="AE209"/>
    </row>
    <row r="210" spans="1:31" ht="52" hidden="1" customHeight="1" thickBot="1" x14ac:dyDescent="0.25">
      <c r="A210" s="171" t="s">
        <v>1504</v>
      </c>
      <c r="B210" s="160"/>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c r="AA210"/>
      <c r="AB210"/>
      <c r="AC210"/>
      <c r="AD210"/>
      <c r="AE210"/>
    </row>
    <row r="211" spans="1:31" ht="35" hidden="1" customHeight="1" thickBot="1" x14ac:dyDescent="0.25">
      <c r="A211" s="171" t="s">
        <v>1505</v>
      </c>
      <c r="B211" s="160"/>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c r="AA211"/>
      <c r="AB211"/>
      <c r="AC211"/>
      <c r="AD211"/>
      <c r="AE211"/>
    </row>
    <row r="212" spans="1:31" ht="52" hidden="1" customHeight="1" thickBot="1" x14ac:dyDescent="0.25">
      <c r="A212" s="171" t="s">
        <v>1506</v>
      </c>
      <c r="B212" s="160"/>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c r="AA212"/>
      <c r="AB212"/>
      <c r="AC212"/>
      <c r="AD212"/>
      <c r="AE212"/>
    </row>
    <row r="213" spans="1:31" ht="35" hidden="1" customHeight="1" thickBot="1" x14ac:dyDescent="0.25">
      <c r="A213" s="171" t="s">
        <v>1507</v>
      </c>
      <c r="B213" s="160"/>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c r="AA213"/>
      <c r="AB213"/>
      <c r="AC213"/>
      <c r="AD213"/>
      <c r="AE213"/>
    </row>
    <row r="214" spans="1:31" ht="52" hidden="1" customHeight="1" thickBot="1" x14ac:dyDescent="0.25">
      <c r="A214" s="171" t="s">
        <v>1508</v>
      </c>
      <c r="B214" s="160"/>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c r="AA214"/>
      <c r="AB214"/>
      <c r="AC214"/>
      <c r="AD214"/>
      <c r="AE214"/>
    </row>
    <row r="215" spans="1:31" ht="35" hidden="1" customHeight="1" thickBot="1" x14ac:dyDescent="0.25">
      <c r="A215" s="171" t="s">
        <v>1509</v>
      </c>
      <c r="B215" s="160"/>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c r="AA215"/>
      <c r="AB215"/>
      <c r="AC215"/>
      <c r="AD215"/>
      <c r="AE215"/>
    </row>
    <row r="216" spans="1:31" ht="52" hidden="1" customHeight="1" thickBot="1" x14ac:dyDescent="0.25">
      <c r="A216" s="171" t="s">
        <v>1510</v>
      </c>
      <c r="B216" s="160"/>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c r="AA216"/>
      <c r="AB216"/>
      <c r="AC216"/>
      <c r="AD216"/>
      <c r="AE216"/>
    </row>
    <row r="217" spans="1:31" ht="35" hidden="1" customHeight="1" thickBot="1" x14ac:dyDescent="0.25">
      <c r="A217" s="171" t="s">
        <v>1511</v>
      </c>
      <c r="B217" s="160"/>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c r="AA217"/>
      <c r="AB217"/>
      <c r="AC217"/>
      <c r="AD217"/>
      <c r="AE217"/>
    </row>
    <row r="218" spans="1:31" ht="52" hidden="1" customHeight="1" thickBot="1" x14ac:dyDescent="0.25">
      <c r="A218" s="171" t="s">
        <v>1512</v>
      </c>
      <c r="B218" s="160"/>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c r="AA218"/>
      <c r="AB218"/>
      <c r="AC218"/>
      <c r="AD218"/>
      <c r="AE218"/>
    </row>
    <row r="219" spans="1:31" ht="35" hidden="1" customHeight="1" thickBot="1" x14ac:dyDescent="0.25">
      <c r="A219" s="171" t="s">
        <v>1513</v>
      </c>
      <c r="B219" s="160"/>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c r="AA219"/>
      <c r="AB219"/>
      <c r="AC219"/>
      <c r="AD219"/>
      <c r="AE219"/>
    </row>
    <row r="220" spans="1:31" ht="52" hidden="1" customHeight="1" thickBot="1" x14ac:dyDescent="0.25">
      <c r="A220" s="171" t="s">
        <v>1514</v>
      </c>
      <c r="B220" s="160"/>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c r="AA220"/>
      <c r="AB220"/>
      <c r="AC220"/>
      <c r="AD220"/>
      <c r="AE220"/>
    </row>
    <row r="221" spans="1:31" ht="35" hidden="1" customHeight="1" thickBot="1" x14ac:dyDescent="0.25">
      <c r="A221" s="171" t="s">
        <v>1515</v>
      </c>
      <c r="B221" s="160"/>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c r="AA221"/>
      <c r="AB221"/>
      <c r="AC221"/>
      <c r="AD221"/>
      <c r="AE221"/>
    </row>
    <row r="222" spans="1:31" ht="52" hidden="1" customHeight="1" thickBot="1" x14ac:dyDescent="0.25">
      <c r="A222" s="171" t="s">
        <v>1516</v>
      </c>
      <c r="B222" s="160"/>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c r="AA222"/>
      <c r="AB222"/>
      <c r="AC222"/>
      <c r="AD222"/>
      <c r="AE222"/>
    </row>
    <row r="223" spans="1:31" ht="35" hidden="1" customHeight="1" thickBot="1" x14ac:dyDescent="0.25">
      <c r="A223" s="171" t="s">
        <v>1517</v>
      </c>
      <c r="B223" s="160"/>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c r="AA223"/>
      <c r="AB223"/>
      <c r="AC223"/>
      <c r="AD223"/>
      <c r="AE223"/>
    </row>
    <row r="224" spans="1:31" ht="52" hidden="1" customHeight="1" thickBot="1" x14ac:dyDescent="0.25">
      <c r="A224" s="171" t="s">
        <v>1518</v>
      </c>
      <c r="B224" s="160"/>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c r="AA224"/>
      <c r="AB224"/>
      <c r="AC224"/>
      <c r="AD224"/>
      <c r="AE224"/>
    </row>
    <row r="225" spans="1:31" ht="35" hidden="1" customHeight="1" thickBot="1" x14ac:dyDescent="0.25">
      <c r="A225" s="171" t="s">
        <v>1519</v>
      </c>
      <c r="B225" s="160"/>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c r="AA225"/>
      <c r="AB225"/>
      <c r="AC225"/>
      <c r="AD225"/>
      <c r="AE225"/>
    </row>
    <row r="226" spans="1:31" ht="52" hidden="1" customHeight="1" thickBot="1" x14ac:dyDescent="0.25">
      <c r="A226" s="171" t="s">
        <v>1520</v>
      </c>
      <c r="B226" s="160"/>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c r="AA226"/>
      <c r="AB226"/>
      <c r="AC226"/>
      <c r="AD226"/>
      <c r="AE226"/>
    </row>
    <row r="227" spans="1:31" ht="35" hidden="1" customHeight="1" thickBot="1" x14ac:dyDescent="0.25">
      <c r="A227" s="171" t="s">
        <v>1521</v>
      </c>
      <c r="B227" s="160"/>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c r="AA227"/>
      <c r="AB227"/>
      <c r="AC227"/>
      <c r="AD227"/>
      <c r="AE227"/>
    </row>
    <row r="228" spans="1:31" ht="52" hidden="1" customHeight="1" thickBot="1" x14ac:dyDescent="0.25">
      <c r="A228" s="171" t="s">
        <v>1522</v>
      </c>
      <c r="B228" s="160"/>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c r="AA228"/>
      <c r="AB228"/>
      <c r="AC228"/>
      <c r="AD228"/>
      <c r="AE228"/>
    </row>
    <row r="229" spans="1:31" ht="35" hidden="1" customHeight="1" thickBot="1" x14ac:dyDescent="0.25">
      <c r="A229" s="171" t="s">
        <v>1523</v>
      </c>
      <c r="B229" s="160"/>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c r="AA229"/>
      <c r="AB229"/>
      <c r="AC229"/>
      <c r="AD229"/>
      <c r="AE229"/>
    </row>
    <row r="230" spans="1:31" ht="52" hidden="1" customHeight="1" thickBot="1" x14ac:dyDescent="0.25">
      <c r="A230" s="171" t="s">
        <v>1524</v>
      </c>
      <c r="B230" s="160"/>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c r="AA230"/>
      <c r="AB230"/>
      <c r="AC230"/>
      <c r="AD230"/>
      <c r="AE230"/>
    </row>
    <row r="231" spans="1:31" ht="35" hidden="1" customHeight="1" thickBot="1" x14ac:dyDescent="0.25">
      <c r="A231" s="171" t="s">
        <v>1525</v>
      </c>
      <c r="B231" s="160"/>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c r="AA231"/>
      <c r="AB231"/>
      <c r="AC231"/>
      <c r="AD231"/>
      <c r="AE231"/>
    </row>
    <row r="232" spans="1:31" ht="52" hidden="1" customHeight="1" thickBot="1" x14ac:dyDescent="0.25">
      <c r="A232" s="171" t="s">
        <v>1526</v>
      </c>
      <c r="B232" s="160"/>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c r="AA232"/>
      <c r="AB232"/>
      <c r="AC232"/>
      <c r="AD232"/>
      <c r="AE232"/>
    </row>
    <row r="233" spans="1:31" ht="52" hidden="1" customHeight="1" thickBot="1" x14ac:dyDescent="0.25">
      <c r="A233" s="171" t="s">
        <v>1527</v>
      </c>
      <c r="B233" s="160"/>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c r="AA233"/>
      <c r="AB233"/>
      <c r="AC233"/>
      <c r="AD233"/>
      <c r="AE233"/>
    </row>
    <row r="234" spans="1:31" s="159" customFormat="1" ht="35" customHeight="1" thickBot="1" x14ac:dyDescent="0.25">
      <c r="A234" s="162" t="s">
        <v>1528</v>
      </c>
      <c r="B234" s="16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c r="AA234"/>
      <c r="AB234"/>
      <c r="AC234"/>
      <c r="AD234"/>
      <c r="AE234"/>
    </row>
    <row r="235" spans="1:31" ht="52" hidden="1" customHeight="1" thickBot="1" x14ac:dyDescent="0.25">
      <c r="A235" s="171" t="s">
        <v>1529</v>
      </c>
      <c r="B235" s="160"/>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c r="AA235"/>
      <c r="AB235"/>
      <c r="AC235"/>
      <c r="AD235"/>
      <c r="AE235"/>
    </row>
    <row r="236" spans="1:31" ht="35" hidden="1" customHeight="1" thickBot="1" x14ac:dyDescent="0.25">
      <c r="A236" s="171" t="s">
        <v>1530</v>
      </c>
      <c r="B236" s="160"/>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c r="AA236"/>
      <c r="AB236"/>
      <c r="AC236"/>
      <c r="AD236"/>
      <c r="AE236"/>
    </row>
    <row r="237" spans="1:31" ht="52" hidden="1" customHeight="1" thickBot="1" x14ac:dyDescent="0.25">
      <c r="A237" s="171" t="s">
        <v>1531</v>
      </c>
      <c r="B237" s="160"/>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c r="AA237"/>
      <c r="AB237"/>
      <c r="AC237"/>
      <c r="AD237"/>
      <c r="AE237"/>
    </row>
    <row r="238" spans="1:31" ht="35" hidden="1" customHeight="1" thickBot="1" x14ac:dyDescent="0.25">
      <c r="A238" s="171" t="s">
        <v>1532</v>
      </c>
      <c r="B238" s="160"/>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c r="AA238"/>
      <c r="AB238"/>
      <c r="AC238"/>
      <c r="AD238"/>
      <c r="AE238"/>
    </row>
    <row r="239" spans="1:31" ht="52" hidden="1" customHeight="1" thickBot="1" x14ac:dyDescent="0.25">
      <c r="A239" s="171" t="s">
        <v>1533</v>
      </c>
      <c r="B239" s="160"/>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c r="AA239"/>
      <c r="AB239"/>
      <c r="AC239"/>
      <c r="AD239"/>
      <c r="AE239"/>
    </row>
    <row r="240" spans="1:31" ht="35" hidden="1" customHeight="1" thickBot="1" x14ac:dyDescent="0.25">
      <c r="A240" s="171" t="s">
        <v>1534</v>
      </c>
      <c r="B240" s="160"/>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c r="AA240"/>
      <c r="AB240"/>
      <c r="AC240"/>
      <c r="AD240"/>
      <c r="AE240"/>
    </row>
    <row r="241" spans="1:31" ht="52" hidden="1" customHeight="1" thickBot="1" x14ac:dyDescent="0.25">
      <c r="A241" s="171" t="s">
        <v>1535</v>
      </c>
      <c r="B241" s="160"/>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c r="AA241"/>
      <c r="AB241"/>
      <c r="AC241"/>
      <c r="AD241"/>
      <c r="AE241"/>
    </row>
    <row r="242" spans="1:31" ht="35" hidden="1" customHeight="1" thickBot="1" x14ac:dyDescent="0.25">
      <c r="A242" s="171" t="s">
        <v>1536</v>
      </c>
      <c r="B242" s="160"/>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c r="AA242"/>
      <c r="AB242"/>
      <c r="AC242"/>
      <c r="AD242"/>
      <c r="AE242"/>
    </row>
    <row r="243" spans="1:31" ht="52" hidden="1" customHeight="1" thickBot="1" x14ac:dyDescent="0.25">
      <c r="A243" s="171" t="s">
        <v>1537</v>
      </c>
      <c r="B243" s="160"/>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c r="AA243"/>
      <c r="AB243"/>
      <c r="AC243"/>
      <c r="AD243"/>
      <c r="AE243"/>
    </row>
    <row r="244" spans="1:31" ht="35" hidden="1" customHeight="1" thickBot="1" x14ac:dyDescent="0.25">
      <c r="A244" s="171" t="s">
        <v>1538</v>
      </c>
      <c r="B244" s="160"/>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c r="AA244"/>
      <c r="AB244"/>
      <c r="AC244"/>
      <c r="AD244"/>
      <c r="AE244"/>
    </row>
    <row r="245" spans="1:31" ht="52" hidden="1" customHeight="1" thickBot="1" x14ac:dyDescent="0.25">
      <c r="A245" s="171" t="s">
        <v>1539</v>
      </c>
      <c r="B245" s="160"/>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c r="AA245"/>
      <c r="AB245"/>
      <c r="AC245"/>
      <c r="AD245"/>
      <c r="AE245"/>
    </row>
    <row r="246" spans="1:31" ht="35" hidden="1" customHeight="1" thickBot="1" x14ac:dyDescent="0.25">
      <c r="A246" s="171" t="s">
        <v>1540</v>
      </c>
      <c r="B246" s="160"/>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c r="AA246"/>
      <c r="AB246"/>
      <c r="AC246"/>
      <c r="AD246"/>
      <c r="AE246"/>
    </row>
    <row r="247" spans="1:31" ht="52" hidden="1" customHeight="1" thickBot="1" x14ac:dyDescent="0.25">
      <c r="A247" s="171" t="s">
        <v>1541</v>
      </c>
      <c r="B247" s="160"/>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c r="AA247"/>
      <c r="AB247"/>
      <c r="AC247"/>
      <c r="AD247"/>
      <c r="AE247"/>
    </row>
    <row r="248" spans="1:31" ht="35" hidden="1" customHeight="1" thickBot="1" x14ac:dyDescent="0.25">
      <c r="A248" s="171" t="s">
        <v>1542</v>
      </c>
      <c r="B248" s="160"/>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c r="AA248"/>
      <c r="AB248"/>
      <c r="AC248"/>
      <c r="AD248"/>
      <c r="AE248"/>
    </row>
    <row r="249" spans="1:31" ht="52" hidden="1" customHeight="1" thickBot="1" x14ac:dyDescent="0.25">
      <c r="A249" s="171" t="s">
        <v>1543</v>
      </c>
      <c r="B249" s="160"/>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c r="AA249"/>
      <c r="AB249"/>
      <c r="AC249"/>
      <c r="AD249"/>
      <c r="AE249"/>
    </row>
    <row r="250" spans="1:31" ht="35" hidden="1" customHeight="1" thickBot="1" x14ac:dyDescent="0.25">
      <c r="A250" s="171" t="s">
        <v>1544</v>
      </c>
      <c r="B250" s="160"/>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c r="AA250"/>
      <c r="AB250"/>
      <c r="AC250"/>
      <c r="AD250"/>
      <c r="AE250"/>
    </row>
    <row r="251" spans="1:31" ht="52" hidden="1" customHeight="1" thickBot="1" x14ac:dyDescent="0.25">
      <c r="A251" s="171" t="s">
        <v>1545</v>
      </c>
      <c r="B251" s="160"/>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c r="AA251"/>
      <c r="AB251"/>
      <c r="AC251"/>
      <c r="AD251"/>
      <c r="AE251"/>
    </row>
    <row r="252" spans="1:31" ht="35" hidden="1" customHeight="1" thickBot="1" x14ac:dyDescent="0.25">
      <c r="A252" s="171" t="s">
        <v>1546</v>
      </c>
      <c r="B252" s="160"/>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c r="AA252"/>
      <c r="AB252"/>
      <c r="AC252"/>
      <c r="AD252"/>
      <c r="AE252"/>
    </row>
    <row r="253" spans="1:31" ht="52" hidden="1" customHeight="1" thickBot="1" x14ac:dyDescent="0.25">
      <c r="A253" s="171" t="s">
        <v>1547</v>
      </c>
      <c r="B253" s="160"/>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c r="AA253"/>
      <c r="AB253"/>
      <c r="AC253"/>
      <c r="AD253"/>
      <c r="AE253"/>
    </row>
    <row r="254" spans="1:31" ht="35" hidden="1" customHeight="1" thickBot="1" x14ac:dyDescent="0.25">
      <c r="A254" s="171" t="s">
        <v>1548</v>
      </c>
      <c r="B254" s="160"/>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c r="AA254"/>
      <c r="AB254"/>
      <c r="AC254"/>
      <c r="AD254"/>
      <c r="AE254"/>
    </row>
    <row r="255" spans="1:31" ht="52" hidden="1" customHeight="1" thickBot="1" x14ac:dyDescent="0.25">
      <c r="A255" s="171" t="s">
        <v>1549</v>
      </c>
      <c r="B255" s="160"/>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c r="AA255"/>
      <c r="AB255"/>
      <c r="AC255"/>
      <c r="AD255"/>
      <c r="AE255"/>
    </row>
    <row r="256" spans="1:31" ht="35" hidden="1" customHeight="1" thickBot="1" x14ac:dyDescent="0.25">
      <c r="A256" s="171" t="s">
        <v>1550</v>
      </c>
      <c r="B256" s="160"/>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c r="AA256"/>
      <c r="AB256"/>
      <c r="AC256"/>
      <c r="AD256"/>
      <c r="AE256"/>
    </row>
    <row r="257" spans="1:31" ht="52" hidden="1" customHeight="1" thickBot="1" x14ac:dyDescent="0.25">
      <c r="A257" s="171" t="s">
        <v>1551</v>
      </c>
      <c r="B257" s="160"/>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c r="AA257"/>
      <c r="AB257"/>
      <c r="AC257"/>
      <c r="AD257"/>
      <c r="AE257"/>
    </row>
    <row r="258" spans="1:31" ht="52" hidden="1" customHeight="1" thickBot="1" x14ac:dyDescent="0.25">
      <c r="A258" s="171" t="s">
        <v>1552</v>
      </c>
      <c r="B258" s="160"/>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c r="AA258"/>
      <c r="AB258"/>
      <c r="AC258"/>
      <c r="AD258"/>
      <c r="AE258"/>
    </row>
    <row r="259" spans="1:31" s="157" customFormat="1" ht="35" customHeight="1" thickBot="1" x14ac:dyDescent="0.25">
      <c r="A259" s="162" t="s">
        <v>1553</v>
      </c>
      <c r="B259" s="158"/>
      <c r="C259" s="156"/>
      <c r="D259" s="156"/>
      <c r="E259" s="156"/>
      <c r="F259" s="156"/>
      <c r="G259" s="156"/>
      <c r="H259" s="156"/>
      <c r="I259" s="156"/>
      <c r="J259" s="156"/>
      <c r="K259" s="156"/>
      <c r="L259" s="156"/>
      <c r="M259" s="156"/>
      <c r="N259" s="156"/>
      <c r="O259" s="156"/>
      <c r="P259" s="156"/>
      <c r="Q259" s="156"/>
      <c r="R259" s="156"/>
      <c r="S259" s="156"/>
      <c r="T259" s="156"/>
      <c r="U259" s="156"/>
      <c r="V259" s="156"/>
      <c r="W259" s="156"/>
      <c r="X259" s="156"/>
      <c r="Y259" s="156"/>
      <c r="Z259"/>
      <c r="AA259"/>
      <c r="AB259"/>
      <c r="AC259"/>
      <c r="AD259"/>
      <c r="AE259"/>
    </row>
    <row r="260" spans="1:31" ht="52" hidden="1" customHeight="1" thickBot="1" x14ac:dyDescent="0.25">
      <c r="A260" s="171" t="s">
        <v>1554</v>
      </c>
      <c r="B260" s="160"/>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c r="AA260"/>
      <c r="AB260"/>
      <c r="AC260"/>
      <c r="AD260"/>
      <c r="AE260"/>
    </row>
    <row r="261" spans="1:31" ht="35" hidden="1" customHeight="1" thickBot="1" x14ac:dyDescent="0.25">
      <c r="A261" s="171" t="s">
        <v>1555</v>
      </c>
      <c r="B261" s="160"/>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c r="AA261"/>
      <c r="AB261"/>
      <c r="AC261"/>
      <c r="AD261"/>
      <c r="AE261"/>
    </row>
    <row r="262" spans="1:31" ht="52" hidden="1" customHeight="1" thickBot="1" x14ac:dyDescent="0.25">
      <c r="A262" s="171" t="s">
        <v>1556</v>
      </c>
      <c r="B262" s="160"/>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c r="AA262"/>
      <c r="AB262"/>
      <c r="AC262"/>
      <c r="AD262"/>
      <c r="AE262"/>
    </row>
    <row r="263" spans="1:31" ht="35" hidden="1" customHeight="1" thickBot="1" x14ac:dyDescent="0.25">
      <c r="A263" s="171" t="s">
        <v>1557</v>
      </c>
      <c r="B263" s="160"/>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c r="AA263"/>
      <c r="AB263"/>
      <c r="AC263"/>
      <c r="AD263"/>
      <c r="AE263"/>
    </row>
    <row r="264" spans="1:31" ht="52" hidden="1" customHeight="1" thickBot="1" x14ac:dyDescent="0.25">
      <c r="A264" s="171" t="s">
        <v>1558</v>
      </c>
      <c r="B264" s="160"/>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c r="AA264"/>
      <c r="AB264"/>
      <c r="AC264"/>
      <c r="AD264"/>
      <c r="AE264"/>
    </row>
    <row r="265" spans="1:31" ht="35" hidden="1" customHeight="1" thickBot="1" x14ac:dyDescent="0.25">
      <c r="A265" s="171" t="s">
        <v>1559</v>
      </c>
      <c r="B265" s="160"/>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c r="AA265"/>
      <c r="AB265"/>
      <c r="AC265"/>
      <c r="AD265"/>
      <c r="AE265"/>
    </row>
    <row r="266" spans="1:31" ht="52" hidden="1" customHeight="1" thickBot="1" x14ac:dyDescent="0.25">
      <c r="A266" s="171" t="s">
        <v>1560</v>
      </c>
      <c r="B266" s="160"/>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c r="AA266"/>
      <c r="AB266"/>
      <c r="AC266"/>
      <c r="AD266"/>
      <c r="AE266"/>
    </row>
    <row r="267" spans="1:31" ht="35" hidden="1" customHeight="1" thickBot="1" x14ac:dyDescent="0.25">
      <c r="A267" s="171" t="s">
        <v>1561</v>
      </c>
      <c r="B267" s="160"/>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c r="AA267"/>
      <c r="AB267"/>
      <c r="AC267"/>
      <c r="AD267"/>
      <c r="AE267"/>
    </row>
    <row r="268" spans="1:31" ht="52" hidden="1" customHeight="1" thickBot="1" x14ac:dyDescent="0.25">
      <c r="A268" s="171" t="s">
        <v>1562</v>
      </c>
      <c r="B268" s="160"/>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c r="AA268"/>
      <c r="AB268"/>
      <c r="AC268"/>
      <c r="AD268"/>
      <c r="AE268"/>
    </row>
    <row r="269" spans="1:31" ht="35" hidden="1" customHeight="1" thickBot="1" x14ac:dyDescent="0.25">
      <c r="A269" s="171" t="s">
        <v>1563</v>
      </c>
      <c r="B269" s="160"/>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c r="AA269"/>
      <c r="AB269"/>
      <c r="AC269"/>
      <c r="AD269"/>
      <c r="AE269"/>
    </row>
    <row r="270" spans="1:31" ht="52" hidden="1" customHeight="1" thickBot="1" x14ac:dyDescent="0.25">
      <c r="A270" s="171" t="s">
        <v>1564</v>
      </c>
      <c r="B270" s="160"/>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c r="AA270"/>
      <c r="AB270"/>
      <c r="AC270"/>
      <c r="AD270"/>
      <c r="AE270"/>
    </row>
    <row r="271" spans="1:31" ht="35" hidden="1" customHeight="1" thickBot="1" x14ac:dyDescent="0.25">
      <c r="A271" s="171" t="s">
        <v>1565</v>
      </c>
      <c r="B271" s="160"/>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c r="AA271"/>
      <c r="AB271"/>
      <c r="AC271"/>
      <c r="AD271"/>
      <c r="AE271"/>
    </row>
    <row r="272" spans="1:31" ht="52" hidden="1" customHeight="1" thickBot="1" x14ac:dyDescent="0.25">
      <c r="A272" s="171" t="s">
        <v>1566</v>
      </c>
      <c r="B272" s="160"/>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c r="AA272"/>
      <c r="AB272"/>
      <c r="AC272"/>
      <c r="AD272"/>
      <c r="AE272"/>
    </row>
    <row r="273" spans="1:31" ht="35" hidden="1" customHeight="1" thickBot="1" x14ac:dyDescent="0.25">
      <c r="A273" s="171" t="s">
        <v>1567</v>
      </c>
      <c r="B273" s="160"/>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c r="AA273"/>
      <c r="AB273"/>
      <c r="AC273"/>
      <c r="AD273"/>
      <c r="AE273"/>
    </row>
    <row r="274" spans="1:31" ht="52" hidden="1" customHeight="1" thickBot="1" x14ac:dyDescent="0.25">
      <c r="A274" s="171" t="s">
        <v>1568</v>
      </c>
      <c r="B274" s="160"/>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c r="AA274"/>
      <c r="AB274"/>
      <c r="AC274"/>
      <c r="AD274"/>
      <c r="AE274"/>
    </row>
    <row r="275" spans="1:31" ht="35" hidden="1" customHeight="1" thickBot="1" x14ac:dyDescent="0.25">
      <c r="A275" s="171" t="s">
        <v>1569</v>
      </c>
      <c r="B275" s="160"/>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c r="AA275"/>
      <c r="AB275"/>
      <c r="AC275"/>
      <c r="AD275"/>
      <c r="AE275"/>
    </row>
    <row r="276" spans="1:31" ht="52" hidden="1" customHeight="1" thickBot="1" x14ac:dyDescent="0.25">
      <c r="A276" s="171" t="s">
        <v>1570</v>
      </c>
      <c r="B276" s="160"/>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c r="AA276"/>
      <c r="AB276"/>
      <c r="AC276"/>
      <c r="AD276"/>
      <c r="AE276"/>
    </row>
    <row r="277" spans="1:31" ht="35" hidden="1" customHeight="1" thickBot="1" x14ac:dyDescent="0.25">
      <c r="A277" s="171" t="s">
        <v>1571</v>
      </c>
      <c r="B277" s="160"/>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c r="AA277"/>
      <c r="AB277"/>
      <c r="AC277"/>
      <c r="AD277"/>
      <c r="AE277"/>
    </row>
    <row r="278" spans="1:31" ht="52" hidden="1" customHeight="1" thickBot="1" x14ac:dyDescent="0.25">
      <c r="A278" s="171" t="s">
        <v>1572</v>
      </c>
      <c r="B278" s="160"/>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c r="AA278"/>
      <c r="AB278"/>
      <c r="AC278"/>
      <c r="AD278"/>
      <c r="AE278"/>
    </row>
    <row r="279" spans="1:31" ht="35" hidden="1" customHeight="1" thickBot="1" x14ac:dyDescent="0.25">
      <c r="A279" s="171" t="s">
        <v>1573</v>
      </c>
      <c r="B279" s="160"/>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c r="AA279"/>
      <c r="AB279"/>
      <c r="AC279"/>
      <c r="AD279"/>
      <c r="AE279"/>
    </row>
    <row r="280" spans="1:31" ht="52" hidden="1" customHeight="1" thickBot="1" x14ac:dyDescent="0.25">
      <c r="A280" s="171" t="s">
        <v>1574</v>
      </c>
      <c r="B280" s="160"/>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c r="AA280"/>
      <c r="AB280"/>
      <c r="AC280"/>
      <c r="AD280"/>
      <c r="AE280"/>
    </row>
    <row r="281" spans="1:31" ht="35" hidden="1" customHeight="1" thickBot="1" x14ac:dyDescent="0.25">
      <c r="A281" s="171" t="s">
        <v>1575</v>
      </c>
      <c r="B281" s="160"/>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c r="AA281"/>
      <c r="AB281"/>
      <c r="AC281"/>
      <c r="AD281"/>
      <c r="AE281"/>
    </row>
    <row r="282" spans="1:31" ht="52" hidden="1" customHeight="1" thickBot="1" x14ac:dyDescent="0.25">
      <c r="A282" s="171" t="s">
        <v>1576</v>
      </c>
      <c r="B282" s="160"/>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c r="AA282"/>
      <c r="AB282"/>
      <c r="AC282"/>
      <c r="AD282"/>
      <c r="AE282"/>
    </row>
    <row r="283" spans="1:31" ht="35" hidden="1" customHeight="1" thickBot="1" x14ac:dyDescent="0.25">
      <c r="A283" s="171" t="s">
        <v>1577</v>
      </c>
      <c r="B283" s="160"/>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c r="AA283"/>
      <c r="AB283"/>
      <c r="AC283"/>
      <c r="AD283"/>
      <c r="AE283"/>
    </row>
    <row r="284" spans="1:31" s="159" customFormat="1" ht="35" customHeight="1" thickBot="1" x14ac:dyDescent="0.25">
      <c r="A284" s="162" t="s">
        <v>1578</v>
      </c>
      <c r="B284" s="16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c r="AA284"/>
      <c r="AB284"/>
      <c r="AC284"/>
      <c r="AD284"/>
      <c r="AE284"/>
    </row>
    <row r="285" spans="1:31" ht="52" hidden="1" customHeight="1" thickBot="1" x14ac:dyDescent="0.25">
      <c r="A285" s="171" t="s">
        <v>1579</v>
      </c>
      <c r="B285" s="160"/>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c r="AA285"/>
      <c r="AB285"/>
      <c r="AC285"/>
      <c r="AD285"/>
      <c r="AE285"/>
    </row>
    <row r="286" spans="1:31" ht="35" hidden="1" customHeight="1" thickBot="1" x14ac:dyDescent="0.25">
      <c r="A286" s="171" t="s">
        <v>1580</v>
      </c>
      <c r="B286" s="160"/>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c r="AA286"/>
      <c r="AB286"/>
      <c r="AC286"/>
      <c r="AD286"/>
      <c r="AE286"/>
    </row>
    <row r="287" spans="1:31" ht="52" hidden="1" customHeight="1" thickBot="1" x14ac:dyDescent="0.25">
      <c r="A287" s="171" t="s">
        <v>1581</v>
      </c>
      <c r="B287" s="160"/>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c r="AA287"/>
      <c r="AB287"/>
      <c r="AC287"/>
      <c r="AD287"/>
      <c r="AE287"/>
    </row>
    <row r="288" spans="1:31" ht="35" hidden="1" customHeight="1" thickBot="1" x14ac:dyDescent="0.25">
      <c r="A288" s="171" t="s">
        <v>1582</v>
      </c>
      <c r="B288" s="160"/>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c r="AA288"/>
      <c r="AB288"/>
      <c r="AC288"/>
      <c r="AD288"/>
      <c r="AE288"/>
    </row>
    <row r="289" spans="1:31" ht="52" hidden="1" customHeight="1" thickBot="1" x14ac:dyDescent="0.25">
      <c r="A289" s="171" t="s">
        <v>1583</v>
      </c>
      <c r="B289" s="160"/>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c r="AA289"/>
      <c r="AB289"/>
      <c r="AC289"/>
      <c r="AD289"/>
      <c r="AE289"/>
    </row>
    <row r="290" spans="1:31" ht="35" hidden="1" customHeight="1" thickBot="1" x14ac:dyDescent="0.25">
      <c r="A290" s="171" t="s">
        <v>1584</v>
      </c>
      <c r="B290" s="160"/>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c r="AA290"/>
      <c r="AB290"/>
      <c r="AC290"/>
      <c r="AD290"/>
      <c r="AE290"/>
    </row>
    <row r="291" spans="1:31" ht="52" hidden="1" customHeight="1" thickBot="1" x14ac:dyDescent="0.25">
      <c r="A291" s="171" t="s">
        <v>1585</v>
      </c>
      <c r="B291" s="160"/>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c r="AA291"/>
      <c r="AB291"/>
      <c r="AC291"/>
      <c r="AD291"/>
      <c r="AE291"/>
    </row>
    <row r="292" spans="1:31" ht="35" hidden="1" customHeight="1" thickBot="1" x14ac:dyDescent="0.25">
      <c r="A292" s="171" t="s">
        <v>1586</v>
      </c>
      <c r="B292" s="160"/>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c r="AA292"/>
      <c r="AB292"/>
      <c r="AC292"/>
      <c r="AD292"/>
      <c r="AE292"/>
    </row>
    <row r="293" spans="1:31" ht="52" hidden="1" customHeight="1" thickBot="1" x14ac:dyDescent="0.25">
      <c r="A293" s="171" t="s">
        <v>1587</v>
      </c>
      <c r="B293" s="160"/>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c r="AA293"/>
      <c r="AB293"/>
      <c r="AC293"/>
      <c r="AD293"/>
      <c r="AE293"/>
    </row>
    <row r="294" spans="1:31" ht="35" hidden="1" customHeight="1" thickBot="1" x14ac:dyDescent="0.25">
      <c r="A294" s="171" t="s">
        <v>1588</v>
      </c>
      <c r="B294" s="160"/>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c r="AA294"/>
      <c r="AB294"/>
      <c r="AC294"/>
      <c r="AD294"/>
      <c r="AE294"/>
    </row>
    <row r="295" spans="1:31" ht="52" hidden="1" customHeight="1" thickBot="1" x14ac:dyDescent="0.25">
      <c r="A295" s="171" t="s">
        <v>1589</v>
      </c>
      <c r="B295" s="160"/>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c r="AA295"/>
      <c r="AB295"/>
      <c r="AC295"/>
      <c r="AD295"/>
      <c r="AE295"/>
    </row>
    <row r="296" spans="1:31" ht="35" hidden="1" customHeight="1" thickBot="1" x14ac:dyDescent="0.25">
      <c r="A296" s="171" t="s">
        <v>1590</v>
      </c>
      <c r="B296" s="160"/>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c r="AA296"/>
      <c r="AB296"/>
      <c r="AC296"/>
      <c r="AD296"/>
      <c r="AE296"/>
    </row>
    <row r="297" spans="1:31" ht="52" hidden="1" customHeight="1" thickBot="1" x14ac:dyDescent="0.25">
      <c r="A297" s="171" t="s">
        <v>1591</v>
      </c>
      <c r="B297" s="160"/>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c r="AA297"/>
      <c r="AB297"/>
      <c r="AC297"/>
      <c r="AD297"/>
      <c r="AE297"/>
    </row>
    <row r="298" spans="1:31" ht="35" hidden="1" customHeight="1" thickBot="1" x14ac:dyDescent="0.25">
      <c r="A298" s="171" t="s">
        <v>1592</v>
      </c>
      <c r="B298" s="160"/>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c r="AA298"/>
      <c r="AB298"/>
      <c r="AC298"/>
      <c r="AD298"/>
      <c r="AE298"/>
    </row>
    <row r="299" spans="1:31" ht="52" hidden="1" customHeight="1" thickBot="1" x14ac:dyDescent="0.25">
      <c r="A299" s="171" t="s">
        <v>1593</v>
      </c>
      <c r="B299" s="160"/>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c r="AA299"/>
      <c r="AB299"/>
      <c r="AC299"/>
      <c r="AD299"/>
      <c r="AE299"/>
    </row>
    <row r="300" spans="1:31" ht="35" hidden="1" customHeight="1" thickBot="1" x14ac:dyDescent="0.25">
      <c r="A300" s="171" t="s">
        <v>1594</v>
      </c>
      <c r="B300" s="160"/>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c r="AA300"/>
      <c r="AB300"/>
      <c r="AC300"/>
      <c r="AD300"/>
      <c r="AE300"/>
    </row>
    <row r="301" spans="1:31" ht="52" hidden="1" customHeight="1" thickBot="1" x14ac:dyDescent="0.25">
      <c r="A301" s="171" t="s">
        <v>1595</v>
      </c>
      <c r="B301" s="160"/>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c r="AA301"/>
      <c r="AB301"/>
      <c r="AC301"/>
      <c r="AD301"/>
      <c r="AE301"/>
    </row>
    <row r="302" spans="1:31" ht="35" hidden="1" customHeight="1" thickBot="1" x14ac:dyDescent="0.25">
      <c r="A302" s="171" t="s">
        <v>1596</v>
      </c>
      <c r="B302" s="160"/>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c r="AA302"/>
      <c r="AB302"/>
      <c r="AC302"/>
      <c r="AD302"/>
      <c r="AE302"/>
    </row>
    <row r="303" spans="1:31" ht="52" hidden="1" customHeight="1" thickBot="1" x14ac:dyDescent="0.25">
      <c r="A303" s="171" t="s">
        <v>1597</v>
      </c>
      <c r="B303" s="160"/>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c r="AA303"/>
      <c r="AB303"/>
      <c r="AC303"/>
      <c r="AD303"/>
      <c r="AE303"/>
    </row>
    <row r="304" spans="1:31" ht="35" hidden="1" customHeight="1" thickBot="1" x14ac:dyDescent="0.25">
      <c r="A304" s="171" t="s">
        <v>1598</v>
      </c>
      <c r="B304" s="160"/>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c r="AA304"/>
      <c r="AB304"/>
      <c r="AC304"/>
      <c r="AD304"/>
      <c r="AE304"/>
    </row>
    <row r="305" spans="1:31" ht="52" hidden="1" customHeight="1" thickBot="1" x14ac:dyDescent="0.25">
      <c r="A305" s="171" t="s">
        <v>1599</v>
      </c>
      <c r="B305" s="160"/>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c r="AA305"/>
      <c r="AB305"/>
      <c r="AC305"/>
      <c r="AD305"/>
      <c r="AE305"/>
    </row>
    <row r="306" spans="1:31" ht="35" hidden="1" customHeight="1" thickBot="1" x14ac:dyDescent="0.25">
      <c r="A306" s="171" t="s">
        <v>1600</v>
      </c>
      <c r="B306" s="160"/>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c r="AA306"/>
      <c r="AB306"/>
      <c r="AC306"/>
      <c r="AD306"/>
      <c r="AE306"/>
    </row>
    <row r="307" spans="1:31" ht="52" hidden="1" customHeight="1" thickBot="1" x14ac:dyDescent="0.25">
      <c r="A307" s="171" t="s">
        <v>1601</v>
      </c>
      <c r="B307" s="160"/>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c r="AA307"/>
      <c r="AB307"/>
      <c r="AC307"/>
      <c r="AD307"/>
      <c r="AE307"/>
    </row>
    <row r="308" spans="1:31" ht="52" hidden="1" customHeight="1" thickBot="1" x14ac:dyDescent="0.25">
      <c r="A308" s="171" t="s">
        <v>1602</v>
      </c>
      <c r="B308" s="160"/>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c r="AA308"/>
      <c r="AB308"/>
      <c r="AC308"/>
      <c r="AD308"/>
      <c r="AE308"/>
    </row>
    <row r="309" spans="1:31" s="159" customFormat="1" ht="35" customHeight="1" thickBot="1" x14ac:dyDescent="0.25">
      <c r="A309" s="162" t="s">
        <v>1603</v>
      </c>
      <c r="B309" s="16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c r="AA309"/>
      <c r="AB309"/>
      <c r="AC309"/>
      <c r="AD309"/>
      <c r="AE309"/>
    </row>
    <row r="310" spans="1:31" ht="52" hidden="1" customHeight="1" thickBot="1" x14ac:dyDescent="0.25">
      <c r="A310" s="171" t="s">
        <v>1604</v>
      </c>
      <c r="B310" s="160"/>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c r="AA310"/>
      <c r="AB310"/>
      <c r="AC310"/>
      <c r="AD310"/>
      <c r="AE310"/>
    </row>
    <row r="311" spans="1:31" ht="35" hidden="1" customHeight="1" thickBot="1" x14ac:dyDescent="0.25">
      <c r="A311" s="171" t="s">
        <v>1605</v>
      </c>
      <c r="B311" s="160"/>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c r="AA311"/>
      <c r="AB311"/>
      <c r="AC311"/>
      <c r="AD311"/>
      <c r="AE311"/>
    </row>
    <row r="312" spans="1:31" ht="52" hidden="1" customHeight="1" thickBot="1" x14ac:dyDescent="0.25">
      <c r="A312" s="171" t="s">
        <v>1606</v>
      </c>
      <c r="B312" s="160"/>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c r="AA312"/>
      <c r="AB312"/>
      <c r="AC312"/>
      <c r="AD312"/>
      <c r="AE312"/>
    </row>
    <row r="313" spans="1:31" ht="35" hidden="1" customHeight="1" thickBot="1" x14ac:dyDescent="0.25">
      <c r="A313" s="171" t="s">
        <v>1607</v>
      </c>
      <c r="B313" s="160"/>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c r="AA313"/>
      <c r="AB313"/>
      <c r="AC313"/>
      <c r="AD313"/>
      <c r="AE313"/>
    </row>
    <row r="314" spans="1:31" ht="52" hidden="1" customHeight="1" thickBot="1" x14ac:dyDescent="0.25">
      <c r="A314" s="171" t="s">
        <v>1608</v>
      </c>
      <c r="B314" s="160"/>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c r="AA314"/>
      <c r="AB314"/>
      <c r="AC314"/>
      <c r="AD314"/>
      <c r="AE314"/>
    </row>
    <row r="315" spans="1:31" ht="35" hidden="1" customHeight="1" thickBot="1" x14ac:dyDescent="0.25">
      <c r="A315" s="171" t="s">
        <v>1609</v>
      </c>
      <c r="B315" s="160"/>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c r="AA315"/>
      <c r="AB315"/>
      <c r="AC315"/>
      <c r="AD315"/>
      <c r="AE315"/>
    </row>
    <row r="316" spans="1:31" ht="52" hidden="1" customHeight="1" thickBot="1" x14ac:dyDescent="0.25">
      <c r="A316" s="171" t="s">
        <v>1610</v>
      </c>
      <c r="B316" s="160"/>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c r="AA316"/>
      <c r="AB316"/>
      <c r="AC316"/>
      <c r="AD316"/>
      <c r="AE316"/>
    </row>
    <row r="317" spans="1:31" ht="35" hidden="1" customHeight="1" thickBot="1" x14ac:dyDescent="0.25">
      <c r="A317" s="171" t="s">
        <v>1611</v>
      </c>
      <c r="B317" s="160"/>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c r="AA317"/>
      <c r="AB317"/>
      <c r="AC317"/>
      <c r="AD317"/>
      <c r="AE317"/>
    </row>
    <row r="318" spans="1:31" ht="52" hidden="1" customHeight="1" thickBot="1" x14ac:dyDescent="0.25">
      <c r="A318" s="171" t="s">
        <v>1612</v>
      </c>
      <c r="B318" s="160"/>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c r="AA318"/>
      <c r="AB318"/>
      <c r="AC318"/>
      <c r="AD318"/>
      <c r="AE318"/>
    </row>
    <row r="319" spans="1:31" ht="35" hidden="1" customHeight="1" thickBot="1" x14ac:dyDescent="0.25">
      <c r="A319" s="171" t="s">
        <v>1613</v>
      </c>
      <c r="B319" s="160"/>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c r="AA319"/>
      <c r="AB319"/>
      <c r="AC319"/>
      <c r="AD319"/>
      <c r="AE319"/>
    </row>
    <row r="320" spans="1:31" ht="52" hidden="1" customHeight="1" thickBot="1" x14ac:dyDescent="0.25">
      <c r="A320" s="171" t="s">
        <v>1614</v>
      </c>
      <c r="B320" s="160"/>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c r="AA320"/>
      <c r="AB320"/>
      <c r="AC320"/>
      <c r="AD320"/>
      <c r="AE320"/>
    </row>
    <row r="321" spans="1:31" ht="35" hidden="1" customHeight="1" thickBot="1" x14ac:dyDescent="0.25">
      <c r="A321" s="171" t="s">
        <v>1615</v>
      </c>
      <c r="B321" s="160"/>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c r="AA321"/>
      <c r="AB321"/>
      <c r="AC321"/>
      <c r="AD321"/>
      <c r="AE321"/>
    </row>
    <row r="322" spans="1:31" ht="52" hidden="1" customHeight="1" thickBot="1" x14ac:dyDescent="0.25">
      <c r="A322" s="171" t="s">
        <v>1616</v>
      </c>
      <c r="B322" s="160"/>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c r="AA322"/>
      <c r="AB322"/>
      <c r="AC322"/>
      <c r="AD322"/>
      <c r="AE322"/>
    </row>
    <row r="323" spans="1:31" ht="35" hidden="1" customHeight="1" thickBot="1" x14ac:dyDescent="0.25">
      <c r="A323" s="171" t="s">
        <v>1617</v>
      </c>
      <c r="B323" s="160"/>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c r="AA323"/>
      <c r="AB323"/>
      <c r="AC323"/>
      <c r="AD323"/>
      <c r="AE323"/>
    </row>
    <row r="324" spans="1:31" ht="52" hidden="1" customHeight="1" thickBot="1" x14ac:dyDescent="0.25">
      <c r="A324" s="171" t="s">
        <v>1618</v>
      </c>
      <c r="B324" s="160"/>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c r="AA324"/>
      <c r="AB324"/>
      <c r="AC324"/>
      <c r="AD324"/>
      <c r="AE324"/>
    </row>
    <row r="325" spans="1:31" ht="35" hidden="1" customHeight="1" thickBot="1" x14ac:dyDescent="0.25">
      <c r="A325" s="171" t="s">
        <v>1619</v>
      </c>
      <c r="B325" s="160"/>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c r="AA325"/>
      <c r="AB325"/>
      <c r="AC325"/>
      <c r="AD325"/>
      <c r="AE325"/>
    </row>
    <row r="326" spans="1:31" ht="52" hidden="1" customHeight="1" thickBot="1" x14ac:dyDescent="0.25">
      <c r="A326" s="171" t="s">
        <v>1620</v>
      </c>
      <c r="B326" s="160"/>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c r="AA326"/>
      <c r="AB326"/>
      <c r="AC326"/>
      <c r="AD326"/>
      <c r="AE326"/>
    </row>
    <row r="327" spans="1:31" ht="35" hidden="1" customHeight="1" thickBot="1" x14ac:dyDescent="0.25">
      <c r="A327" s="171" t="s">
        <v>1621</v>
      </c>
      <c r="B327" s="160"/>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c r="AA327"/>
      <c r="AB327"/>
      <c r="AC327"/>
      <c r="AD327"/>
      <c r="AE327"/>
    </row>
    <row r="328" spans="1:31" ht="52" hidden="1" customHeight="1" thickBot="1" x14ac:dyDescent="0.25">
      <c r="A328" s="171" t="s">
        <v>1622</v>
      </c>
      <c r="B328" s="160"/>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c r="AA328"/>
      <c r="AB328"/>
      <c r="AC328"/>
      <c r="AD328"/>
      <c r="AE328"/>
    </row>
    <row r="329" spans="1:31" ht="35" hidden="1" customHeight="1" thickBot="1" x14ac:dyDescent="0.25">
      <c r="A329" s="171" t="s">
        <v>1623</v>
      </c>
      <c r="B329" s="160"/>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c r="AA329"/>
      <c r="AB329"/>
      <c r="AC329"/>
      <c r="AD329"/>
      <c r="AE329"/>
    </row>
    <row r="330" spans="1:31" ht="52" hidden="1" customHeight="1" thickBot="1" x14ac:dyDescent="0.25">
      <c r="A330" s="171" t="s">
        <v>1624</v>
      </c>
      <c r="B330" s="160"/>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c r="AA330"/>
      <c r="AB330"/>
      <c r="AC330"/>
      <c r="AD330"/>
      <c r="AE330"/>
    </row>
    <row r="331" spans="1:31" ht="35" hidden="1" customHeight="1" thickBot="1" x14ac:dyDescent="0.25">
      <c r="A331" s="171" t="s">
        <v>1625</v>
      </c>
      <c r="B331" s="160"/>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c r="AA331"/>
      <c r="AB331"/>
      <c r="AC331"/>
      <c r="AD331"/>
      <c r="AE331"/>
    </row>
    <row r="332" spans="1:31" ht="52" hidden="1" customHeight="1" thickBot="1" x14ac:dyDescent="0.25">
      <c r="A332" s="171" t="s">
        <v>1626</v>
      </c>
      <c r="B332" s="160"/>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c r="AA332"/>
      <c r="AB332"/>
      <c r="AC332"/>
      <c r="AD332"/>
      <c r="AE332"/>
    </row>
    <row r="333" spans="1:31" ht="35" hidden="1" customHeight="1" thickBot="1" x14ac:dyDescent="0.25">
      <c r="A333" s="171" t="s">
        <v>1627</v>
      </c>
      <c r="B333" s="160"/>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c r="AA333"/>
      <c r="AB333"/>
      <c r="AC333"/>
      <c r="AD333"/>
      <c r="AE333"/>
    </row>
    <row r="334" spans="1:31" s="157" customFormat="1" ht="35" customHeight="1" thickBot="1" x14ac:dyDescent="0.25">
      <c r="A334" s="162" t="s">
        <v>1628</v>
      </c>
      <c r="B334" s="158"/>
      <c r="C334" s="156"/>
      <c r="D334" s="156"/>
      <c r="E334" s="156"/>
      <c r="F334" s="156"/>
      <c r="G334" s="156"/>
      <c r="H334" s="156"/>
      <c r="I334" s="156"/>
      <c r="J334" s="156"/>
      <c r="K334" s="156"/>
      <c r="L334" s="156"/>
      <c r="M334" s="156"/>
      <c r="N334" s="156"/>
      <c r="O334" s="156"/>
      <c r="P334" s="156"/>
      <c r="Q334" s="156"/>
      <c r="R334" s="156"/>
      <c r="S334" s="156"/>
      <c r="T334" s="156"/>
      <c r="U334" s="156"/>
      <c r="V334" s="156"/>
      <c r="W334" s="156"/>
      <c r="X334" s="156"/>
      <c r="Y334" s="156"/>
      <c r="Z334"/>
      <c r="AA334"/>
      <c r="AB334"/>
      <c r="AC334"/>
      <c r="AD334"/>
      <c r="AE334"/>
    </row>
    <row r="335" spans="1:31" ht="35" hidden="1" customHeight="1" thickBot="1" x14ac:dyDescent="0.25">
      <c r="A335" s="171" t="s">
        <v>1629</v>
      </c>
      <c r="B335" s="160"/>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c r="AA335"/>
      <c r="AB335"/>
      <c r="AC335"/>
      <c r="AD335"/>
      <c r="AE335"/>
    </row>
    <row r="336" spans="1:31" ht="35" hidden="1" customHeight="1" thickBot="1" x14ac:dyDescent="0.25">
      <c r="A336" s="171" t="s">
        <v>1630</v>
      </c>
      <c r="B336" s="160"/>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c r="AA336"/>
      <c r="AB336"/>
      <c r="AC336"/>
      <c r="AD336"/>
      <c r="AE336"/>
    </row>
    <row r="337" spans="1:31" ht="35" hidden="1" customHeight="1" thickBot="1" x14ac:dyDescent="0.25">
      <c r="A337" s="171" t="s">
        <v>1631</v>
      </c>
      <c r="B337" s="160"/>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c r="AA337"/>
      <c r="AB337"/>
      <c r="AC337"/>
      <c r="AD337"/>
      <c r="AE337"/>
    </row>
    <row r="338" spans="1:31" ht="35" hidden="1" customHeight="1" thickBot="1" x14ac:dyDescent="0.25">
      <c r="A338" s="171" t="s">
        <v>1632</v>
      </c>
      <c r="B338" s="160"/>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c r="AA338"/>
      <c r="AB338"/>
      <c r="AC338"/>
      <c r="AD338"/>
      <c r="AE338"/>
    </row>
    <row r="339" spans="1:31" ht="35" hidden="1" customHeight="1" thickBot="1" x14ac:dyDescent="0.25">
      <c r="A339" s="171" t="s">
        <v>1633</v>
      </c>
      <c r="B339" s="160"/>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c r="AA339"/>
      <c r="AB339"/>
      <c r="AC339"/>
      <c r="AD339"/>
      <c r="AE339"/>
    </row>
    <row r="340" spans="1:31" ht="35" hidden="1" customHeight="1" thickBot="1" x14ac:dyDescent="0.25">
      <c r="A340" s="171" t="s">
        <v>1634</v>
      </c>
      <c r="B340" s="160"/>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c r="AA340"/>
      <c r="AB340"/>
      <c r="AC340"/>
      <c r="AD340"/>
      <c r="AE340"/>
    </row>
    <row r="341" spans="1:31" ht="35" hidden="1" customHeight="1" thickBot="1" x14ac:dyDescent="0.25">
      <c r="A341" s="171" t="s">
        <v>1635</v>
      </c>
      <c r="B341" s="160"/>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c r="AA341"/>
      <c r="AB341"/>
      <c r="AC341"/>
      <c r="AD341"/>
      <c r="AE341"/>
    </row>
    <row r="342" spans="1:31" ht="35" hidden="1" customHeight="1" thickBot="1" x14ac:dyDescent="0.25">
      <c r="A342" s="171" t="s">
        <v>1636</v>
      </c>
      <c r="B342" s="160"/>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c r="AA342"/>
      <c r="AB342"/>
      <c r="AC342"/>
      <c r="AD342"/>
      <c r="AE342"/>
    </row>
    <row r="343" spans="1:31" ht="35" hidden="1" customHeight="1" thickBot="1" x14ac:dyDescent="0.25">
      <c r="A343" s="171" t="s">
        <v>1637</v>
      </c>
      <c r="B343" s="160"/>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c r="AA343"/>
      <c r="AB343"/>
      <c r="AC343"/>
      <c r="AD343"/>
      <c r="AE343"/>
    </row>
    <row r="344" spans="1:31" ht="35" hidden="1" customHeight="1" thickBot="1" x14ac:dyDescent="0.25">
      <c r="A344" s="171" t="s">
        <v>1638</v>
      </c>
      <c r="B344" s="160"/>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c r="AA344"/>
      <c r="AB344"/>
      <c r="AC344"/>
      <c r="AD344"/>
      <c r="AE344"/>
    </row>
    <row r="345" spans="1:31" ht="35" hidden="1" customHeight="1" thickBot="1" x14ac:dyDescent="0.25">
      <c r="A345" s="171" t="s">
        <v>1639</v>
      </c>
      <c r="B345" s="160"/>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c r="AA345"/>
      <c r="AB345"/>
      <c r="AC345"/>
      <c r="AD345"/>
      <c r="AE345"/>
    </row>
    <row r="346" spans="1:31" ht="35" hidden="1" customHeight="1" thickBot="1" x14ac:dyDescent="0.25">
      <c r="A346" s="171" t="s">
        <v>1640</v>
      </c>
      <c r="B346" s="160"/>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c r="AA346"/>
      <c r="AB346"/>
      <c r="AC346"/>
      <c r="AD346"/>
      <c r="AE346"/>
    </row>
    <row r="347" spans="1:31" ht="35" hidden="1" customHeight="1" thickBot="1" x14ac:dyDescent="0.25">
      <c r="A347" s="171" t="s">
        <v>1641</v>
      </c>
      <c r="B347" s="160"/>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c r="AA347"/>
      <c r="AB347"/>
      <c r="AC347"/>
      <c r="AD347"/>
      <c r="AE347"/>
    </row>
    <row r="348" spans="1:31" ht="35" hidden="1" customHeight="1" thickBot="1" x14ac:dyDescent="0.25">
      <c r="A348" s="171" t="s">
        <v>1642</v>
      </c>
      <c r="B348" s="160"/>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c r="AA348"/>
      <c r="AB348"/>
      <c r="AC348"/>
      <c r="AD348"/>
      <c r="AE348"/>
    </row>
    <row r="349" spans="1:31" ht="35" hidden="1" customHeight="1" thickBot="1" x14ac:dyDescent="0.25">
      <c r="A349" s="171" t="s">
        <v>1643</v>
      </c>
      <c r="B349" s="160"/>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c r="AA349"/>
      <c r="AB349"/>
      <c r="AC349"/>
      <c r="AD349"/>
      <c r="AE349"/>
    </row>
    <row r="350" spans="1:31" ht="35" hidden="1" customHeight="1" thickBot="1" x14ac:dyDescent="0.25">
      <c r="A350" s="171" t="s">
        <v>1644</v>
      </c>
      <c r="B350" s="160"/>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c r="AA350"/>
      <c r="AB350"/>
      <c r="AC350"/>
      <c r="AD350"/>
      <c r="AE350"/>
    </row>
    <row r="351" spans="1:31" ht="35" hidden="1" customHeight="1" thickBot="1" x14ac:dyDescent="0.25">
      <c r="A351" s="171" t="s">
        <v>1645</v>
      </c>
      <c r="B351" s="160"/>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c r="AA351"/>
      <c r="AB351"/>
      <c r="AC351"/>
      <c r="AD351"/>
      <c r="AE351"/>
    </row>
    <row r="352" spans="1:31" ht="35" hidden="1" customHeight="1" thickBot="1" x14ac:dyDescent="0.25">
      <c r="A352" s="171" t="s">
        <v>1646</v>
      </c>
      <c r="B352" s="160"/>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c r="AA352"/>
      <c r="AB352"/>
      <c r="AC352"/>
      <c r="AD352"/>
      <c r="AE352"/>
    </row>
    <row r="353" spans="1:31" ht="35" hidden="1" customHeight="1" thickBot="1" x14ac:dyDescent="0.25">
      <c r="A353" s="171" t="s">
        <v>1647</v>
      </c>
      <c r="B353" s="160"/>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c r="AA353"/>
      <c r="AB353"/>
      <c r="AC353"/>
      <c r="AD353"/>
      <c r="AE353"/>
    </row>
    <row r="354" spans="1:31" ht="35" hidden="1" customHeight="1" thickBot="1" x14ac:dyDescent="0.25">
      <c r="A354" s="171" t="s">
        <v>1648</v>
      </c>
      <c r="B354" s="160"/>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c r="AA354"/>
      <c r="AB354"/>
      <c r="AC354"/>
      <c r="AD354"/>
      <c r="AE354"/>
    </row>
    <row r="355" spans="1:31" ht="35" hidden="1" customHeight="1" thickBot="1" x14ac:dyDescent="0.25">
      <c r="A355" s="171" t="s">
        <v>1649</v>
      </c>
      <c r="B355" s="160"/>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c r="AA355"/>
      <c r="AB355"/>
      <c r="AC355"/>
      <c r="AD355"/>
      <c r="AE355"/>
    </row>
    <row r="356" spans="1:31" ht="35" hidden="1" customHeight="1" thickBot="1" x14ac:dyDescent="0.25">
      <c r="A356" s="171" t="s">
        <v>1650</v>
      </c>
      <c r="B356" s="160"/>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c r="AA356"/>
      <c r="AB356"/>
      <c r="AC356"/>
      <c r="AD356"/>
      <c r="AE356"/>
    </row>
    <row r="357" spans="1:31" ht="52" hidden="1" customHeight="1" thickBot="1" x14ac:dyDescent="0.25">
      <c r="A357" s="171" t="s">
        <v>1651</v>
      </c>
      <c r="B357" s="160"/>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c r="AA357"/>
      <c r="AB357"/>
      <c r="AC357"/>
      <c r="AD357"/>
      <c r="AE357"/>
    </row>
    <row r="358" spans="1:31" ht="35" hidden="1" customHeight="1" thickBot="1" x14ac:dyDescent="0.25">
      <c r="A358" s="171" t="s">
        <v>1652</v>
      </c>
      <c r="B358" s="160"/>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c r="AA358"/>
      <c r="AB358"/>
      <c r="AC358"/>
      <c r="AD358"/>
      <c r="AE358"/>
    </row>
    <row r="359" spans="1:31" s="159" customFormat="1" ht="35" customHeight="1" thickBot="1" x14ac:dyDescent="0.25">
      <c r="A359" s="162" t="s">
        <v>1653</v>
      </c>
      <c r="B359" s="16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c r="AA359"/>
      <c r="AB359"/>
      <c r="AC359"/>
      <c r="AD359"/>
      <c r="AE359"/>
    </row>
    <row r="360" spans="1:31" ht="52" hidden="1" customHeight="1" thickBot="1" x14ac:dyDescent="0.25">
      <c r="A360" s="171" t="s">
        <v>1654</v>
      </c>
      <c r="B360" s="160"/>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c r="AA360"/>
      <c r="AB360"/>
      <c r="AC360"/>
      <c r="AD360"/>
      <c r="AE360"/>
    </row>
    <row r="361" spans="1:31" ht="35" hidden="1" customHeight="1" thickBot="1" x14ac:dyDescent="0.25">
      <c r="A361" s="171" t="s">
        <v>1655</v>
      </c>
      <c r="B361" s="160"/>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c r="AA361"/>
      <c r="AB361"/>
      <c r="AC361"/>
      <c r="AD361"/>
      <c r="AE361"/>
    </row>
    <row r="362" spans="1:31" ht="52" hidden="1" customHeight="1" thickBot="1" x14ac:dyDescent="0.25">
      <c r="A362" s="171" t="s">
        <v>1656</v>
      </c>
      <c r="B362" s="160"/>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c r="AA362"/>
      <c r="AB362"/>
      <c r="AC362"/>
      <c r="AD362"/>
      <c r="AE362"/>
    </row>
    <row r="363" spans="1:31" ht="35" hidden="1" customHeight="1" thickBot="1" x14ac:dyDescent="0.25">
      <c r="A363" s="171" t="s">
        <v>1657</v>
      </c>
      <c r="B363" s="160"/>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c r="AA363"/>
      <c r="AB363"/>
      <c r="AC363"/>
      <c r="AD363"/>
      <c r="AE363"/>
    </row>
    <row r="364" spans="1:31" ht="52" hidden="1" customHeight="1" thickBot="1" x14ac:dyDescent="0.25">
      <c r="A364" s="171" t="s">
        <v>1658</v>
      </c>
      <c r="B364" s="160"/>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c r="AA364"/>
      <c r="AB364"/>
      <c r="AC364"/>
      <c r="AD364"/>
      <c r="AE364"/>
    </row>
    <row r="365" spans="1:31" ht="35" hidden="1" customHeight="1" thickBot="1" x14ac:dyDescent="0.25">
      <c r="A365" s="171" t="s">
        <v>1659</v>
      </c>
      <c r="B365" s="160"/>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c r="AA365"/>
      <c r="AB365"/>
      <c r="AC365"/>
      <c r="AD365"/>
      <c r="AE365"/>
    </row>
    <row r="366" spans="1:31" ht="52" hidden="1" customHeight="1" thickBot="1" x14ac:dyDescent="0.25">
      <c r="A366" s="171" t="s">
        <v>1660</v>
      </c>
      <c r="B366" s="160"/>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c r="AA366"/>
      <c r="AB366"/>
      <c r="AC366"/>
      <c r="AD366"/>
      <c r="AE366"/>
    </row>
    <row r="367" spans="1:31" ht="35" hidden="1" customHeight="1" thickBot="1" x14ac:dyDescent="0.25">
      <c r="A367" s="171" t="s">
        <v>1661</v>
      </c>
      <c r="B367" s="160"/>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c r="AA367"/>
      <c r="AB367"/>
      <c r="AC367"/>
      <c r="AD367"/>
      <c r="AE367"/>
    </row>
    <row r="368" spans="1:31" ht="52" hidden="1" customHeight="1" thickBot="1" x14ac:dyDescent="0.25">
      <c r="A368" s="171" t="s">
        <v>1662</v>
      </c>
      <c r="B368" s="160"/>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c r="AA368"/>
      <c r="AB368"/>
      <c r="AC368"/>
      <c r="AD368"/>
      <c r="AE368"/>
    </row>
    <row r="369" spans="1:31" ht="35" hidden="1" customHeight="1" thickBot="1" x14ac:dyDescent="0.25">
      <c r="A369" s="171" t="s">
        <v>1663</v>
      </c>
      <c r="B369" s="160"/>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c r="AA369"/>
      <c r="AB369"/>
      <c r="AC369"/>
      <c r="AD369"/>
      <c r="AE369"/>
    </row>
    <row r="370" spans="1:31" ht="52" hidden="1" customHeight="1" thickBot="1" x14ac:dyDescent="0.25">
      <c r="A370" s="171" t="s">
        <v>1664</v>
      </c>
      <c r="B370" s="160"/>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c r="AA370"/>
      <c r="AB370"/>
      <c r="AC370"/>
      <c r="AD370"/>
      <c r="AE370"/>
    </row>
    <row r="371" spans="1:31" ht="35" hidden="1" customHeight="1" thickBot="1" x14ac:dyDescent="0.25">
      <c r="A371" s="171" t="s">
        <v>1665</v>
      </c>
      <c r="B371" s="160"/>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c r="AA371"/>
      <c r="AB371"/>
      <c r="AC371"/>
      <c r="AD371"/>
      <c r="AE371"/>
    </row>
    <row r="372" spans="1:31" ht="52" hidden="1" customHeight="1" thickBot="1" x14ac:dyDescent="0.25">
      <c r="A372" s="171" t="s">
        <v>1666</v>
      </c>
      <c r="B372" s="160"/>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c r="AA372"/>
      <c r="AB372"/>
      <c r="AC372"/>
      <c r="AD372"/>
      <c r="AE372"/>
    </row>
    <row r="373" spans="1:31" ht="35" hidden="1" customHeight="1" thickBot="1" x14ac:dyDescent="0.25">
      <c r="A373" s="171" t="s">
        <v>1667</v>
      </c>
      <c r="B373" s="160"/>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c r="AA373"/>
      <c r="AB373"/>
      <c r="AC373"/>
      <c r="AD373"/>
      <c r="AE373"/>
    </row>
    <row r="374" spans="1:31" ht="52" hidden="1" customHeight="1" thickBot="1" x14ac:dyDescent="0.25">
      <c r="A374" s="171" t="s">
        <v>1668</v>
      </c>
      <c r="B374" s="160"/>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c r="AA374"/>
      <c r="AB374"/>
      <c r="AC374"/>
      <c r="AD374"/>
      <c r="AE374"/>
    </row>
    <row r="375" spans="1:31" ht="35" hidden="1" customHeight="1" thickBot="1" x14ac:dyDescent="0.25">
      <c r="A375" s="171" t="s">
        <v>1669</v>
      </c>
      <c r="B375" s="160"/>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c r="AA375"/>
      <c r="AB375"/>
      <c r="AC375"/>
      <c r="AD375"/>
      <c r="AE375"/>
    </row>
    <row r="376" spans="1:31" ht="52" hidden="1" customHeight="1" thickBot="1" x14ac:dyDescent="0.25">
      <c r="A376" s="171" t="s">
        <v>1670</v>
      </c>
      <c r="B376" s="160"/>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c r="AA376"/>
      <c r="AB376"/>
      <c r="AC376"/>
      <c r="AD376"/>
      <c r="AE376"/>
    </row>
    <row r="377" spans="1:31" ht="35" hidden="1" customHeight="1" thickBot="1" x14ac:dyDescent="0.25">
      <c r="A377" s="171" t="s">
        <v>1671</v>
      </c>
      <c r="B377" s="160"/>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c r="AA377"/>
      <c r="AB377"/>
      <c r="AC377"/>
      <c r="AD377"/>
      <c r="AE377"/>
    </row>
    <row r="378" spans="1:31" ht="52" hidden="1" customHeight="1" thickBot="1" x14ac:dyDescent="0.25">
      <c r="A378" s="171" t="s">
        <v>1672</v>
      </c>
      <c r="B378" s="160"/>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c r="AA378"/>
      <c r="AB378"/>
      <c r="AC378"/>
      <c r="AD378"/>
      <c r="AE378"/>
    </row>
    <row r="379" spans="1:31" ht="35" hidden="1" customHeight="1" thickBot="1" x14ac:dyDescent="0.25">
      <c r="A379" s="171" t="s">
        <v>1673</v>
      </c>
      <c r="B379" s="160"/>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c r="AA379"/>
      <c r="AB379"/>
      <c r="AC379"/>
      <c r="AD379"/>
      <c r="AE379"/>
    </row>
    <row r="380" spans="1:31" ht="52" hidden="1" customHeight="1" thickBot="1" x14ac:dyDescent="0.25">
      <c r="A380" s="171" t="s">
        <v>1674</v>
      </c>
      <c r="B380" s="160"/>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c r="AA380"/>
      <c r="AB380"/>
      <c r="AC380"/>
      <c r="AD380"/>
      <c r="AE380"/>
    </row>
    <row r="381" spans="1:31" ht="35" hidden="1" customHeight="1" thickBot="1" x14ac:dyDescent="0.25">
      <c r="A381" s="171" t="s">
        <v>1675</v>
      </c>
      <c r="B381" s="160"/>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c r="AA381"/>
      <c r="AB381"/>
      <c r="AC381"/>
      <c r="AD381"/>
      <c r="AE381"/>
    </row>
    <row r="382" spans="1:31" ht="52" hidden="1" customHeight="1" thickBot="1" x14ac:dyDescent="0.25">
      <c r="A382" s="171" t="s">
        <v>1676</v>
      </c>
      <c r="B382" s="160"/>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c r="AA382"/>
      <c r="AB382"/>
      <c r="AC382"/>
      <c r="AD382"/>
      <c r="AE382"/>
    </row>
    <row r="383" spans="1:31" ht="52" hidden="1" customHeight="1" thickBot="1" x14ac:dyDescent="0.25">
      <c r="A383" s="171" t="s">
        <v>1677</v>
      </c>
      <c r="B383" s="160"/>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c r="AA383"/>
      <c r="AB383"/>
      <c r="AC383"/>
      <c r="AD383"/>
      <c r="AE383"/>
    </row>
    <row r="384" spans="1:31" s="159" customFormat="1" ht="52" customHeight="1" thickBot="1" x14ac:dyDescent="0.25">
      <c r="A384" s="162" t="s">
        <v>1678</v>
      </c>
      <c r="B384" s="16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c r="AA384"/>
      <c r="AB384"/>
      <c r="AC384"/>
      <c r="AD384"/>
      <c r="AE384"/>
    </row>
    <row r="385" spans="1:31" ht="35" hidden="1" customHeight="1" thickBot="1" x14ac:dyDescent="0.25">
      <c r="A385" s="171" t="s">
        <v>1679</v>
      </c>
      <c r="B385" s="160"/>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c r="AA385"/>
      <c r="AB385"/>
      <c r="AC385"/>
      <c r="AD385"/>
      <c r="AE385"/>
    </row>
    <row r="386" spans="1:31" ht="35" hidden="1" customHeight="1" thickBot="1" x14ac:dyDescent="0.25">
      <c r="A386" s="171" t="s">
        <v>1680</v>
      </c>
      <c r="B386" s="160"/>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c r="AA386"/>
      <c r="AB386"/>
      <c r="AC386"/>
      <c r="AD386"/>
      <c r="AE386"/>
    </row>
    <row r="387" spans="1:31" ht="35" hidden="1" customHeight="1" thickBot="1" x14ac:dyDescent="0.25">
      <c r="A387" s="171" t="s">
        <v>1681</v>
      </c>
      <c r="B387" s="160"/>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c r="AA387"/>
      <c r="AB387"/>
      <c r="AC387"/>
      <c r="AD387"/>
      <c r="AE387"/>
    </row>
    <row r="388" spans="1:31" ht="35" hidden="1" customHeight="1" thickBot="1" x14ac:dyDescent="0.25">
      <c r="A388" s="171" t="s">
        <v>1682</v>
      </c>
      <c r="B388" s="160"/>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c r="AA388"/>
      <c r="AB388"/>
      <c r="AC388"/>
      <c r="AD388"/>
      <c r="AE388"/>
    </row>
    <row r="389" spans="1:31" ht="35" hidden="1" customHeight="1" thickBot="1" x14ac:dyDescent="0.25">
      <c r="A389" s="171" t="s">
        <v>1683</v>
      </c>
      <c r="B389" s="160"/>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c r="AA389"/>
      <c r="AB389"/>
      <c r="AC389"/>
      <c r="AD389"/>
      <c r="AE389"/>
    </row>
    <row r="390" spans="1:31" ht="35" hidden="1" customHeight="1" thickBot="1" x14ac:dyDescent="0.25">
      <c r="A390" s="171" t="s">
        <v>1684</v>
      </c>
      <c r="B390" s="160"/>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c r="AA390"/>
      <c r="AB390"/>
      <c r="AC390"/>
      <c r="AD390"/>
      <c r="AE390"/>
    </row>
    <row r="391" spans="1:31" ht="35" hidden="1" customHeight="1" thickBot="1" x14ac:dyDescent="0.25">
      <c r="A391" s="171" t="s">
        <v>1685</v>
      </c>
      <c r="B391" s="160"/>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c r="AA391"/>
      <c r="AB391"/>
      <c r="AC391"/>
      <c r="AD391"/>
      <c r="AE391"/>
    </row>
    <row r="392" spans="1:31" ht="35" hidden="1" customHeight="1" thickBot="1" x14ac:dyDescent="0.25">
      <c r="A392" s="171" t="s">
        <v>1686</v>
      </c>
      <c r="B392" s="160"/>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c r="AA392"/>
      <c r="AB392"/>
      <c r="AC392"/>
      <c r="AD392"/>
      <c r="AE392"/>
    </row>
    <row r="393" spans="1:31" ht="35" hidden="1" customHeight="1" thickBot="1" x14ac:dyDescent="0.25">
      <c r="A393" s="171" t="s">
        <v>1687</v>
      </c>
      <c r="B393" s="160"/>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c r="AA393"/>
      <c r="AB393"/>
      <c r="AC393"/>
      <c r="AD393"/>
      <c r="AE393"/>
    </row>
    <row r="394" spans="1:31" ht="35" hidden="1" customHeight="1" thickBot="1" x14ac:dyDescent="0.25">
      <c r="A394" s="171" t="s">
        <v>1688</v>
      </c>
      <c r="B394" s="160"/>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c r="AA394"/>
      <c r="AB394"/>
      <c r="AC394"/>
      <c r="AD394"/>
      <c r="AE394"/>
    </row>
    <row r="395" spans="1:31" ht="35" hidden="1" customHeight="1" thickBot="1" x14ac:dyDescent="0.25">
      <c r="A395" s="171" t="s">
        <v>1689</v>
      </c>
      <c r="B395" s="160"/>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c r="AA395"/>
      <c r="AB395"/>
      <c r="AC395"/>
      <c r="AD395"/>
      <c r="AE395"/>
    </row>
    <row r="396" spans="1:31" ht="35" hidden="1" customHeight="1" thickBot="1" x14ac:dyDescent="0.25">
      <c r="A396" s="171" t="s">
        <v>1690</v>
      </c>
      <c r="B396" s="160"/>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c r="AA396"/>
      <c r="AB396"/>
      <c r="AC396"/>
      <c r="AD396"/>
      <c r="AE396"/>
    </row>
    <row r="397" spans="1:31" ht="35" hidden="1" customHeight="1" thickBot="1" x14ac:dyDescent="0.25">
      <c r="A397" s="171" t="s">
        <v>1691</v>
      </c>
      <c r="B397" s="160"/>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c r="AA397"/>
      <c r="AB397"/>
      <c r="AC397"/>
      <c r="AD397"/>
      <c r="AE397"/>
    </row>
    <row r="398" spans="1:31" ht="35" hidden="1" customHeight="1" thickBot="1" x14ac:dyDescent="0.25">
      <c r="A398" s="171" t="s">
        <v>1692</v>
      </c>
      <c r="B398" s="160"/>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c r="AA398"/>
      <c r="AB398"/>
      <c r="AC398"/>
      <c r="AD398"/>
      <c r="AE398"/>
    </row>
    <row r="399" spans="1:31" ht="35" hidden="1" customHeight="1" thickBot="1" x14ac:dyDescent="0.25">
      <c r="A399" s="171" t="s">
        <v>1693</v>
      </c>
      <c r="B399" s="160"/>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c r="AA399"/>
      <c r="AB399"/>
      <c r="AC399"/>
      <c r="AD399"/>
      <c r="AE399"/>
    </row>
    <row r="400" spans="1:31" ht="35" hidden="1" customHeight="1" thickBot="1" x14ac:dyDescent="0.25">
      <c r="A400" s="171" t="s">
        <v>1694</v>
      </c>
      <c r="B400" s="160"/>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c r="AA400"/>
      <c r="AB400"/>
      <c r="AC400"/>
      <c r="AD400"/>
      <c r="AE400"/>
    </row>
    <row r="401" spans="1:31" ht="35" hidden="1" customHeight="1" thickBot="1" x14ac:dyDescent="0.25">
      <c r="A401" s="171" t="s">
        <v>1695</v>
      </c>
      <c r="B401" s="160"/>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c r="AA401"/>
      <c r="AB401"/>
      <c r="AC401"/>
      <c r="AD401"/>
      <c r="AE401"/>
    </row>
    <row r="402" spans="1:31" ht="35" hidden="1" customHeight="1" thickBot="1" x14ac:dyDescent="0.25">
      <c r="A402" s="171" t="s">
        <v>1696</v>
      </c>
      <c r="B402" s="160"/>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c r="AA402"/>
      <c r="AB402"/>
      <c r="AC402"/>
      <c r="AD402"/>
      <c r="AE402"/>
    </row>
    <row r="403" spans="1:31" ht="35" hidden="1" customHeight="1" thickBot="1" x14ac:dyDescent="0.25">
      <c r="A403" s="171" t="s">
        <v>1697</v>
      </c>
      <c r="B403" s="160"/>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c r="AA403"/>
      <c r="AB403"/>
      <c r="AC403"/>
      <c r="AD403"/>
      <c r="AE403"/>
    </row>
    <row r="404" spans="1:31" ht="35" hidden="1" customHeight="1" thickBot="1" x14ac:dyDescent="0.25">
      <c r="A404" s="171" t="s">
        <v>1698</v>
      </c>
      <c r="B404" s="160"/>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c r="AA404"/>
      <c r="AB404"/>
      <c r="AC404"/>
      <c r="AD404"/>
      <c r="AE404"/>
    </row>
    <row r="405" spans="1:31" ht="35" hidden="1" customHeight="1" thickBot="1" x14ac:dyDescent="0.25">
      <c r="A405" s="171" t="s">
        <v>1699</v>
      </c>
      <c r="B405" s="160"/>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c r="AA405"/>
      <c r="AB405"/>
      <c r="AC405"/>
      <c r="AD405"/>
      <c r="AE405"/>
    </row>
    <row r="406" spans="1:31" ht="35" hidden="1" customHeight="1" thickBot="1" x14ac:dyDescent="0.25">
      <c r="A406" s="171" t="s">
        <v>1700</v>
      </c>
      <c r="B406" s="160"/>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c r="AA406"/>
      <c r="AB406"/>
      <c r="AC406"/>
      <c r="AD406"/>
      <c r="AE406"/>
    </row>
    <row r="407" spans="1:31" ht="52" hidden="1" customHeight="1" thickBot="1" x14ac:dyDescent="0.25">
      <c r="A407" s="171" t="s">
        <v>1701</v>
      </c>
      <c r="B407" s="160"/>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c r="AA407"/>
      <c r="AB407"/>
      <c r="AC407"/>
      <c r="AD407"/>
      <c r="AE407"/>
    </row>
    <row r="408" spans="1:31" ht="35" hidden="1" customHeight="1" thickBot="1" x14ac:dyDescent="0.25">
      <c r="A408" s="171" t="s">
        <v>1702</v>
      </c>
      <c r="B408" s="160"/>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c r="AA408"/>
      <c r="AB408"/>
      <c r="AC408"/>
      <c r="AD408"/>
      <c r="AE408"/>
    </row>
    <row r="409" spans="1:31" s="159" customFormat="1" ht="35" customHeight="1" thickBot="1" x14ac:dyDescent="0.25">
      <c r="A409" s="162" t="s">
        <v>1703</v>
      </c>
      <c r="B409" s="16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c r="AA409"/>
      <c r="AB409"/>
      <c r="AC409"/>
      <c r="AD409"/>
      <c r="AE409"/>
    </row>
    <row r="410" spans="1:31" ht="52" hidden="1" customHeight="1" thickBot="1" x14ac:dyDescent="0.25">
      <c r="A410" s="171" t="s">
        <v>1704</v>
      </c>
      <c r="B410" s="160"/>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c r="AA410"/>
      <c r="AB410"/>
      <c r="AC410"/>
      <c r="AD410"/>
      <c r="AE410"/>
    </row>
    <row r="411" spans="1:31" ht="35" hidden="1" customHeight="1" thickBot="1" x14ac:dyDescent="0.25">
      <c r="A411" s="171" t="s">
        <v>1705</v>
      </c>
      <c r="B411" s="160"/>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c r="AA411"/>
      <c r="AB411"/>
      <c r="AC411"/>
      <c r="AD411"/>
      <c r="AE411"/>
    </row>
    <row r="412" spans="1:31" ht="52" hidden="1" customHeight="1" thickBot="1" x14ac:dyDescent="0.25">
      <c r="A412" s="171" t="s">
        <v>1706</v>
      </c>
      <c r="B412" s="160"/>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c r="AA412"/>
      <c r="AB412"/>
      <c r="AC412"/>
      <c r="AD412"/>
      <c r="AE412"/>
    </row>
    <row r="413" spans="1:31" ht="35" hidden="1" customHeight="1" thickBot="1" x14ac:dyDescent="0.25">
      <c r="A413" s="171" t="s">
        <v>1707</v>
      </c>
      <c r="B413" s="160"/>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c r="AA413"/>
      <c r="AB413"/>
      <c r="AC413"/>
      <c r="AD413"/>
      <c r="AE413"/>
    </row>
    <row r="414" spans="1:31" ht="52" hidden="1" customHeight="1" thickBot="1" x14ac:dyDescent="0.25">
      <c r="A414" s="171" t="s">
        <v>1708</v>
      </c>
      <c r="B414" s="160"/>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c r="AA414"/>
      <c r="AB414"/>
      <c r="AC414"/>
      <c r="AD414"/>
      <c r="AE414"/>
    </row>
    <row r="415" spans="1:31" ht="35" hidden="1" customHeight="1" thickBot="1" x14ac:dyDescent="0.25">
      <c r="A415" s="171" t="s">
        <v>1709</v>
      </c>
      <c r="B415" s="160"/>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c r="AA415"/>
      <c r="AB415"/>
      <c r="AC415"/>
      <c r="AD415"/>
      <c r="AE415"/>
    </row>
    <row r="416" spans="1:31" ht="52" hidden="1" customHeight="1" thickBot="1" x14ac:dyDescent="0.25">
      <c r="A416" s="171" t="s">
        <v>1710</v>
      </c>
      <c r="B416" s="160"/>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c r="AA416"/>
      <c r="AB416"/>
      <c r="AC416"/>
      <c r="AD416"/>
      <c r="AE416"/>
    </row>
    <row r="417" spans="1:31" ht="35" hidden="1" customHeight="1" thickBot="1" x14ac:dyDescent="0.25">
      <c r="A417" s="171" t="s">
        <v>1711</v>
      </c>
      <c r="B417" s="160"/>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c r="AA417"/>
      <c r="AB417"/>
      <c r="AC417"/>
      <c r="AD417"/>
      <c r="AE417"/>
    </row>
    <row r="418" spans="1:31" ht="52" hidden="1" customHeight="1" thickBot="1" x14ac:dyDescent="0.25">
      <c r="A418" s="171" t="s">
        <v>1712</v>
      </c>
      <c r="B418" s="160"/>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c r="AA418"/>
      <c r="AB418"/>
      <c r="AC418"/>
      <c r="AD418"/>
      <c r="AE418"/>
    </row>
    <row r="419" spans="1:31" ht="35" hidden="1" customHeight="1" thickBot="1" x14ac:dyDescent="0.25">
      <c r="A419" s="171" t="s">
        <v>1713</v>
      </c>
      <c r="B419" s="160"/>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c r="AA419"/>
      <c r="AB419"/>
      <c r="AC419"/>
      <c r="AD419"/>
      <c r="AE419"/>
    </row>
    <row r="420" spans="1:31" ht="52" hidden="1" customHeight="1" thickBot="1" x14ac:dyDescent="0.25">
      <c r="A420" s="171" t="s">
        <v>1714</v>
      </c>
      <c r="B420" s="160"/>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c r="AA420"/>
      <c r="AB420"/>
      <c r="AC420"/>
      <c r="AD420"/>
      <c r="AE420"/>
    </row>
    <row r="421" spans="1:31" ht="35" hidden="1" customHeight="1" thickBot="1" x14ac:dyDescent="0.25">
      <c r="A421" s="171" t="s">
        <v>1715</v>
      </c>
      <c r="B421" s="160"/>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c r="AA421"/>
      <c r="AB421"/>
      <c r="AC421"/>
      <c r="AD421"/>
      <c r="AE421"/>
    </row>
    <row r="422" spans="1:31" ht="52" hidden="1" customHeight="1" thickBot="1" x14ac:dyDescent="0.25">
      <c r="A422" s="171" t="s">
        <v>1716</v>
      </c>
      <c r="B422" s="160"/>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c r="AA422"/>
      <c r="AB422"/>
      <c r="AC422"/>
      <c r="AD422"/>
      <c r="AE422"/>
    </row>
    <row r="423" spans="1:31" ht="35" hidden="1" customHeight="1" thickBot="1" x14ac:dyDescent="0.25">
      <c r="A423" s="171" t="s">
        <v>1717</v>
      </c>
      <c r="B423" s="160"/>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c r="AA423"/>
      <c r="AB423"/>
      <c r="AC423"/>
      <c r="AD423"/>
      <c r="AE423"/>
    </row>
    <row r="424" spans="1:31" ht="52" hidden="1" customHeight="1" thickBot="1" x14ac:dyDescent="0.25">
      <c r="A424" s="171" t="s">
        <v>1718</v>
      </c>
      <c r="B424" s="160"/>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c r="AA424"/>
      <c r="AB424"/>
      <c r="AC424"/>
      <c r="AD424"/>
      <c r="AE424"/>
    </row>
    <row r="425" spans="1:31" ht="35" hidden="1" customHeight="1" thickBot="1" x14ac:dyDescent="0.25">
      <c r="A425" s="171" t="s">
        <v>1719</v>
      </c>
      <c r="B425" s="160"/>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c r="AA425"/>
      <c r="AB425"/>
      <c r="AC425"/>
      <c r="AD425"/>
      <c r="AE425"/>
    </row>
    <row r="426" spans="1:31" ht="52" hidden="1" customHeight="1" thickBot="1" x14ac:dyDescent="0.25">
      <c r="A426" s="171" t="s">
        <v>1720</v>
      </c>
      <c r="B426" s="160"/>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c r="AA426"/>
      <c r="AB426"/>
      <c r="AC426"/>
      <c r="AD426"/>
      <c r="AE426"/>
    </row>
    <row r="427" spans="1:31" ht="35" hidden="1" customHeight="1" thickBot="1" x14ac:dyDescent="0.25">
      <c r="A427" s="171" t="s">
        <v>1721</v>
      </c>
      <c r="B427" s="160"/>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c r="AA427"/>
      <c r="AB427"/>
      <c r="AC427"/>
      <c r="AD427"/>
      <c r="AE427"/>
    </row>
    <row r="428" spans="1:31" ht="52" hidden="1" customHeight="1" thickBot="1" x14ac:dyDescent="0.25">
      <c r="A428" s="171" t="s">
        <v>1722</v>
      </c>
      <c r="B428" s="160"/>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c r="AA428"/>
      <c r="AB428"/>
      <c r="AC428"/>
      <c r="AD428"/>
      <c r="AE428"/>
    </row>
    <row r="429" spans="1:31" ht="35" hidden="1" customHeight="1" thickBot="1" x14ac:dyDescent="0.25">
      <c r="A429" s="171" t="s">
        <v>1723</v>
      </c>
      <c r="B429" s="160"/>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c r="AA429"/>
      <c r="AB429"/>
      <c r="AC429"/>
      <c r="AD429"/>
      <c r="AE429"/>
    </row>
    <row r="430" spans="1:31" ht="52" hidden="1" customHeight="1" thickBot="1" x14ac:dyDescent="0.25">
      <c r="A430" s="171" t="s">
        <v>1724</v>
      </c>
      <c r="B430" s="160"/>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c r="AA430"/>
      <c r="AB430"/>
      <c r="AC430"/>
      <c r="AD430"/>
      <c r="AE430"/>
    </row>
    <row r="431" spans="1:31" ht="35" hidden="1" customHeight="1" thickBot="1" x14ac:dyDescent="0.25">
      <c r="A431" s="171" t="s">
        <v>1725</v>
      </c>
      <c r="B431" s="160"/>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c r="AA431"/>
      <c r="AB431"/>
      <c r="AC431"/>
      <c r="AD431"/>
      <c r="AE431"/>
    </row>
    <row r="432" spans="1:31" ht="52" hidden="1" customHeight="1" thickBot="1" x14ac:dyDescent="0.25">
      <c r="A432" s="171" t="s">
        <v>1726</v>
      </c>
      <c r="B432" s="160"/>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c r="AA432"/>
      <c r="AB432"/>
      <c r="AC432"/>
      <c r="AD432"/>
      <c r="AE432"/>
    </row>
    <row r="433" spans="1:31" ht="52" hidden="1" customHeight="1" thickBot="1" x14ac:dyDescent="0.25">
      <c r="A433" s="171" t="s">
        <v>1727</v>
      </c>
      <c r="B433" s="160"/>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c r="AA433"/>
      <c r="AB433"/>
      <c r="AC433"/>
      <c r="AD433"/>
      <c r="AE433"/>
    </row>
    <row r="434" spans="1:31" s="159" customFormat="1" ht="52" customHeight="1" thickBot="1" x14ac:dyDescent="0.25">
      <c r="A434" s="162" t="s">
        <v>1728</v>
      </c>
      <c r="B434" s="16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c r="AA434"/>
      <c r="AB434"/>
      <c r="AC434"/>
      <c r="AD434"/>
      <c r="AE434"/>
    </row>
    <row r="435" spans="1:31" ht="35" hidden="1" customHeight="1" thickBot="1" x14ac:dyDescent="0.25">
      <c r="A435" s="171" t="s">
        <v>1729</v>
      </c>
      <c r="B435" s="160"/>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c r="AA435"/>
      <c r="AB435"/>
      <c r="AC435"/>
      <c r="AD435"/>
      <c r="AE435"/>
    </row>
    <row r="436" spans="1:31" ht="35" hidden="1" customHeight="1" thickBot="1" x14ac:dyDescent="0.25">
      <c r="A436" s="171" t="s">
        <v>1730</v>
      </c>
      <c r="B436" s="160"/>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c r="AA436"/>
      <c r="AB436"/>
      <c r="AC436"/>
      <c r="AD436"/>
      <c r="AE436"/>
    </row>
    <row r="437" spans="1:31" ht="35" hidden="1" customHeight="1" thickBot="1" x14ac:dyDescent="0.25">
      <c r="A437" s="171" t="s">
        <v>1731</v>
      </c>
      <c r="B437" s="160"/>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c r="AA437"/>
      <c r="AB437"/>
      <c r="AC437"/>
      <c r="AD437"/>
      <c r="AE437"/>
    </row>
    <row r="438" spans="1:31" ht="35" hidden="1" customHeight="1" thickBot="1" x14ac:dyDescent="0.25">
      <c r="A438" s="171" t="s">
        <v>1732</v>
      </c>
      <c r="B438" s="160"/>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c r="AA438"/>
      <c r="AB438"/>
      <c r="AC438"/>
      <c r="AD438"/>
      <c r="AE438"/>
    </row>
    <row r="439" spans="1:31" ht="35" hidden="1" customHeight="1" thickBot="1" x14ac:dyDescent="0.25">
      <c r="A439" s="171" t="s">
        <v>1733</v>
      </c>
      <c r="B439" s="160"/>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c r="AA439"/>
      <c r="AB439"/>
      <c r="AC439"/>
      <c r="AD439"/>
      <c r="AE439"/>
    </row>
    <row r="440" spans="1:31" ht="35" hidden="1" customHeight="1" thickBot="1" x14ac:dyDescent="0.25">
      <c r="A440" s="171" t="s">
        <v>1734</v>
      </c>
      <c r="B440" s="160"/>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c r="AA440"/>
      <c r="AB440"/>
      <c r="AC440"/>
      <c r="AD440"/>
      <c r="AE440"/>
    </row>
    <row r="441" spans="1:31" ht="35" hidden="1" customHeight="1" thickBot="1" x14ac:dyDescent="0.25">
      <c r="A441" s="171" t="s">
        <v>1735</v>
      </c>
      <c r="B441" s="160"/>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c r="AA441"/>
      <c r="AB441"/>
      <c r="AC441"/>
      <c r="AD441"/>
      <c r="AE441"/>
    </row>
    <row r="442" spans="1:31" ht="35" hidden="1" customHeight="1" thickBot="1" x14ac:dyDescent="0.25">
      <c r="A442" s="171" t="s">
        <v>1736</v>
      </c>
      <c r="B442" s="160"/>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c r="AA442"/>
      <c r="AB442"/>
      <c r="AC442"/>
      <c r="AD442"/>
      <c r="AE442"/>
    </row>
    <row r="443" spans="1:31" ht="35" hidden="1" customHeight="1" thickBot="1" x14ac:dyDescent="0.25">
      <c r="A443" s="171" t="s">
        <v>1737</v>
      </c>
      <c r="B443" s="160"/>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c r="AA443"/>
      <c r="AB443"/>
      <c r="AC443"/>
      <c r="AD443"/>
      <c r="AE443"/>
    </row>
    <row r="444" spans="1:31" ht="35" hidden="1" customHeight="1" thickBot="1" x14ac:dyDescent="0.25">
      <c r="A444" s="171" t="s">
        <v>1738</v>
      </c>
      <c r="B444" s="160"/>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c r="AA444"/>
      <c r="AB444"/>
      <c r="AC444"/>
      <c r="AD444"/>
      <c r="AE444"/>
    </row>
    <row r="445" spans="1:31" ht="35" hidden="1" customHeight="1" thickBot="1" x14ac:dyDescent="0.25">
      <c r="A445" s="171" t="s">
        <v>1739</v>
      </c>
      <c r="B445" s="160"/>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c r="AA445"/>
      <c r="AB445"/>
      <c r="AC445"/>
      <c r="AD445"/>
      <c r="AE445"/>
    </row>
    <row r="446" spans="1:31" ht="35" hidden="1" customHeight="1" thickBot="1" x14ac:dyDescent="0.25">
      <c r="A446" s="171" t="s">
        <v>1740</v>
      </c>
      <c r="B446" s="160"/>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c r="AA446"/>
      <c r="AB446"/>
      <c r="AC446"/>
      <c r="AD446"/>
      <c r="AE446"/>
    </row>
    <row r="447" spans="1:31" ht="35" hidden="1" customHeight="1" thickBot="1" x14ac:dyDescent="0.25">
      <c r="A447" s="171" t="s">
        <v>1741</v>
      </c>
      <c r="B447" s="160"/>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c r="AA447"/>
      <c r="AB447"/>
      <c r="AC447"/>
      <c r="AD447"/>
      <c r="AE447"/>
    </row>
    <row r="448" spans="1:31" ht="35" hidden="1" customHeight="1" thickBot="1" x14ac:dyDescent="0.25">
      <c r="A448" s="171" t="s">
        <v>1742</v>
      </c>
      <c r="B448" s="160"/>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c r="AA448"/>
      <c r="AB448"/>
      <c r="AC448"/>
      <c r="AD448"/>
      <c r="AE448"/>
    </row>
    <row r="449" spans="1:31" ht="35" hidden="1" customHeight="1" thickBot="1" x14ac:dyDescent="0.25">
      <c r="A449" s="171" t="s">
        <v>1743</v>
      </c>
      <c r="B449" s="160"/>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c r="AA449"/>
      <c r="AB449"/>
      <c r="AC449"/>
      <c r="AD449"/>
      <c r="AE449"/>
    </row>
    <row r="450" spans="1:31" ht="35" hidden="1" customHeight="1" thickBot="1" x14ac:dyDescent="0.25">
      <c r="A450" s="171" t="s">
        <v>1744</v>
      </c>
      <c r="B450" s="160"/>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c r="AA450"/>
      <c r="AB450"/>
      <c r="AC450"/>
      <c r="AD450"/>
      <c r="AE450"/>
    </row>
    <row r="451" spans="1:31" ht="35" hidden="1" customHeight="1" thickBot="1" x14ac:dyDescent="0.25">
      <c r="A451" s="171" t="s">
        <v>1745</v>
      </c>
      <c r="B451" s="160"/>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c r="AA451"/>
      <c r="AB451"/>
      <c r="AC451"/>
      <c r="AD451"/>
      <c r="AE451"/>
    </row>
    <row r="452" spans="1:31" ht="35" hidden="1" customHeight="1" thickBot="1" x14ac:dyDescent="0.25">
      <c r="A452" s="171" t="s">
        <v>1746</v>
      </c>
      <c r="B452" s="160"/>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c r="AA452"/>
      <c r="AB452"/>
      <c r="AC452"/>
      <c r="AD452"/>
      <c r="AE452"/>
    </row>
    <row r="453" spans="1:31" ht="35" hidden="1" customHeight="1" thickBot="1" x14ac:dyDescent="0.25">
      <c r="A453" s="171" t="s">
        <v>1747</v>
      </c>
      <c r="B453" s="160"/>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c r="AA453"/>
      <c r="AB453"/>
      <c r="AC453"/>
      <c r="AD453"/>
      <c r="AE453"/>
    </row>
    <row r="454" spans="1:31" ht="35" hidden="1" customHeight="1" thickBot="1" x14ac:dyDescent="0.25">
      <c r="A454" s="171" t="s">
        <v>1748</v>
      </c>
      <c r="B454" s="160"/>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c r="AA454"/>
      <c r="AB454"/>
      <c r="AC454"/>
      <c r="AD454"/>
      <c r="AE454"/>
    </row>
    <row r="455" spans="1:31" ht="35" hidden="1" customHeight="1" thickBot="1" x14ac:dyDescent="0.25">
      <c r="A455" s="171" t="s">
        <v>1749</v>
      </c>
      <c r="B455" s="160"/>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c r="AA455"/>
      <c r="AB455"/>
      <c r="AC455"/>
      <c r="AD455"/>
      <c r="AE455"/>
    </row>
    <row r="456" spans="1:31" ht="35" hidden="1" customHeight="1" thickBot="1" x14ac:dyDescent="0.25">
      <c r="A456" s="171" t="s">
        <v>1750</v>
      </c>
      <c r="B456" s="160"/>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c r="AA456"/>
      <c r="AB456"/>
      <c r="AC456"/>
      <c r="AD456"/>
      <c r="AE456"/>
    </row>
    <row r="457" spans="1:31" ht="52" hidden="1" customHeight="1" thickBot="1" x14ac:dyDescent="0.25">
      <c r="A457" s="171" t="s">
        <v>1751</v>
      </c>
      <c r="B457" s="160"/>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c r="AA457"/>
      <c r="AB457"/>
      <c r="AC457"/>
      <c r="AD457"/>
      <c r="AE457"/>
    </row>
    <row r="458" spans="1:31" ht="35" hidden="1" customHeight="1" thickBot="1" x14ac:dyDescent="0.25">
      <c r="A458" s="171" t="s">
        <v>1752</v>
      </c>
      <c r="B458" s="160"/>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c r="AA458"/>
      <c r="AB458"/>
      <c r="AC458"/>
      <c r="AD458"/>
      <c r="AE458"/>
    </row>
    <row r="459" spans="1:31" s="157" customFormat="1" ht="35" customHeight="1" thickBot="1" x14ac:dyDescent="0.25">
      <c r="A459" s="162" t="s">
        <v>1753</v>
      </c>
      <c r="B459" s="158"/>
      <c r="C459" s="156"/>
      <c r="D459" s="156"/>
      <c r="E459" s="156"/>
      <c r="F459" s="156"/>
      <c r="G459" s="156"/>
      <c r="H459" s="156"/>
      <c r="I459" s="156"/>
      <c r="J459" s="156"/>
      <c r="K459" s="156"/>
      <c r="L459" s="156"/>
      <c r="M459" s="156"/>
      <c r="N459" s="156"/>
      <c r="O459" s="156"/>
      <c r="P459" s="156"/>
      <c r="Q459" s="156"/>
      <c r="R459" s="156"/>
      <c r="S459" s="156"/>
      <c r="T459" s="156"/>
      <c r="U459" s="156"/>
      <c r="V459" s="156"/>
      <c r="W459" s="156"/>
      <c r="X459" s="156"/>
      <c r="Y459" s="156"/>
      <c r="Z459"/>
      <c r="AA459"/>
      <c r="AB459"/>
      <c r="AC459"/>
      <c r="AD459"/>
      <c r="AE459"/>
    </row>
    <row r="460" spans="1:31" ht="35" hidden="1" customHeight="1" thickBot="1" x14ac:dyDescent="0.25">
      <c r="A460" s="171" t="s">
        <v>1754</v>
      </c>
      <c r="B460" s="160"/>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c r="AA460"/>
      <c r="AB460"/>
      <c r="AC460"/>
      <c r="AD460"/>
      <c r="AE460"/>
    </row>
    <row r="461" spans="1:31" ht="35" hidden="1" customHeight="1" thickBot="1" x14ac:dyDescent="0.25">
      <c r="A461" s="171" t="s">
        <v>1755</v>
      </c>
      <c r="B461" s="160"/>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c r="AA461"/>
      <c r="AB461"/>
      <c r="AC461"/>
      <c r="AD461"/>
      <c r="AE461"/>
    </row>
    <row r="462" spans="1:31" ht="35" hidden="1" customHeight="1" thickBot="1" x14ac:dyDescent="0.25">
      <c r="A462" s="171" t="s">
        <v>1756</v>
      </c>
      <c r="B462" s="160"/>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c r="AA462"/>
      <c r="AB462"/>
      <c r="AC462"/>
      <c r="AD462"/>
      <c r="AE462"/>
    </row>
    <row r="463" spans="1:31" ht="35" hidden="1" customHeight="1" thickBot="1" x14ac:dyDescent="0.25">
      <c r="A463" s="171" t="s">
        <v>1757</v>
      </c>
      <c r="B463" s="160"/>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c r="AA463"/>
      <c r="AB463"/>
      <c r="AC463"/>
      <c r="AD463"/>
      <c r="AE463"/>
    </row>
    <row r="464" spans="1:31" ht="35" hidden="1" customHeight="1" thickBot="1" x14ac:dyDescent="0.25">
      <c r="A464" s="171" t="s">
        <v>1758</v>
      </c>
      <c r="B464" s="160"/>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c r="AA464"/>
      <c r="AB464"/>
      <c r="AC464"/>
      <c r="AD464"/>
      <c r="AE464"/>
    </row>
    <row r="465" spans="1:31" ht="35" hidden="1" customHeight="1" thickBot="1" x14ac:dyDescent="0.25">
      <c r="A465" s="171" t="s">
        <v>1759</v>
      </c>
      <c r="B465" s="160"/>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c r="AA465"/>
      <c r="AB465"/>
      <c r="AC465"/>
      <c r="AD465"/>
      <c r="AE465"/>
    </row>
    <row r="466" spans="1:31" ht="35" hidden="1" customHeight="1" thickBot="1" x14ac:dyDescent="0.25">
      <c r="A466" s="171" t="s">
        <v>1760</v>
      </c>
      <c r="B466" s="160"/>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c r="AA466"/>
      <c r="AB466"/>
      <c r="AC466"/>
      <c r="AD466"/>
      <c r="AE466"/>
    </row>
    <row r="467" spans="1:31" ht="35" hidden="1" customHeight="1" thickBot="1" x14ac:dyDescent="0.25">
      <c r="A467" s="171" t="s">
        <v>1761</v>
      </c>
      <c r="B467" s="160"/>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c r="AA467"/>
      <c r="AB467"/>
      <c r="AC467"/>
      <c r="AD467"/>
      <c r="AE467"/>
    </row>
    <row r="468" spans="1:31" ht="35" hidden="1" customHeight="1" thickBot="1" x14ac:dyDescent="0.25">
      <c r="A468" s="171" t="s">
        <v>1762</v>
      </c>
      <c r="B468" s="160"/>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c r="AA468"/>
      <c r="AB468"/>
      <c r="AC468"/>
      <c r="AD468"/>
      <c r="AE468"/>
    </row>
    <row r="469" spans="1:31" ht="35" hidden="1" customHeight="1" thickBot="1" x14ac:dyDescent="0.25">
      <c r="A469" s="171" t="s">
        <v>1763</v>
      </c>
      <c r="B469" s="160"/>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c r="AA469"/>
      <c r="AB469"/>
      <c r="AC469"/>
      <c r="AD469"/>
      <c r="AE469"/>
    </row>
    <row r="470" spans="1:31" ht="35" hidden="1" customHeight="1" thickBot="1" x14ac:dyDescent="0.25">
      <c r="A470" s="171" t="s">
        <v>1764</v>
      </c>
      <c r="B470" s="160"/>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c r="AA470"/>
      <c r="AB470"/>
      <c r="AC470"/>
      <c r="AD470"/>
      <c r="AE470"/>
    </row>
    <row r="471" spans="1:31" ht="35" hidden="1" customHeight="1" thickBot="1" x14ac:dyDescent="0.25">
      <c r="A471" s="171" t="s">
        <v>1765</v>
      </c>
      <c r="B471" s="160"/>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c r="AA471"/>
      <c r="AB471"/>
      <c r="AC471"/>
      <c r="AD471"/>
      <c r="AE471"/>
    </row>
    <row r="472" spans="1:31" ht="35" hidden="1" customHeight="1" thickBot="1" x14ac:dyDescent="0.25">
      <c r="A472" s="171" t="s">
        <v>1766</v>
      </c>
      <c r="B472" s="160"/>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c r="AA472"/>
      <c r="AB472"/>
      <c r="AC472"/>
      <c r="AD472"/>
      <c r="AE472"/>
    </row>
    <row r="473" spans="1:31" ht="35" hidden="1" customHeight="1" thickBot="1" x14ac:dyDescent="0.25">
      <c r="A473" s="171" t="s">
        <v>1767</v>
      </c>
      <c r="B473" s="160"/>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c r="AA473"/>
      <c r="AB473"/>
      <c r="AC473"/>
      <c r="AD473"/>
      <c r="AE473"/>
    </row>
    <row r="474" spans="1:31" ht="35" hidden="1" customHeight="1" thickBot="1" x14ac:dyDescent="0.25">
      <c r="A474" s="171" t="s">
        <v>1768</v>
      </c>
      <c r="B474" s="160"/>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c r="AA474"/>
      <c r="AB474"/>
      <c r="AC474"/>
      <c r="AD474"/>
      <c r="AE474"/>
    </row>
    <row r="475" spans="1:31" ht="35" hidden="1" customHeight="1" thickBot="1" x14ac:dyDescent="0.25">
      <c r="A475" s="171" t="s">
        <v>1769</v>
      </c>
      <c r="B475" s="160"/>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c r="AA475"/>
      <c r="AB475"/>
      <c r="AC475"/>
      <c r="AD475"/>
      <c r="AE475"/>
    </row>
    <row r="476" spans="1:31" ht="35" hidden="1" customHeight="1" thickBot="1" x14ac:dyDescent="0.25">
      <c r="A476" s="171" t="s">
        <v>1770</v>
      </c>
      <c r="B476" s="160"/>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c r="AA476"/>
      <c r="AB476"/>
      <c r="AC476"/>
      <c r="AD476"/>
      <c r="AE476"/>
    </row>
    <row r="477" spans="1:31" ht="35" hidden="1" customHeight="1" thickBot="1" x14ac:dyDescent="0.25">
      <c r="A477" s="171" t="s">
        <v>1771</v>
      </c>
      <c r="B477" s="160"/>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c r="AA477"/>
      <c r="AB477"/>
      <c r="AC477"/>
      <c r="AD477"/>
      <c r="AE477"/>
    </row>
    <row r="478" spans="1:31" ht="35" hidden="1" customHeight="1" thickBot="1" x14ac:dyDescent="0.25">
      <c r="A478" s="171" t="s">
        <v>1772</v>
      </c>
      <c r="B478" s="160"/>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c r="AA478"/>
      <c r="AB478"/>
      <c r="AC478"/>
      <c r="AD478"/>
      <c r="AE478"/>
    </row>
    <row r="479" spans="1:31" ht="35" hidden="1" customHeight="1" thickBot="1" x14ac:dyDescent="0.25">
      <c r="A479" s="171" t="s">
        <v>1773</v>
      </c>
      <c r="B479" s="160"/>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c r="AA479"/>
      <c r="AB479"/>
      <c r="AC479"/>
      <c r="AD479"/>
      <c r="AE479"/>
    </row>
    <row r="480" spans="1:31" ht="35" hidden="1" customHeight="1" thickBot="1" x14ac:dyDescent="0.25">
      <c r="A480" s="171" t="s">
        <v>1774</v>
      </c>
      <c r="B480" s="160"/>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c r="AA480"/>
      <c r="AB480"/>
      <c r="AC480"/>
      <c r="AD480"/>
      <c r="AE480"/>
    </row>
    <row r="481" spans="1:31" ht="35" hidden="1" customHeight="1" thickBot="1" x14ac:dyDescent="0.25">
      <c r="A481" s="171" t="s">
        <v>1775</v>
      </c>
      <c r="B481" s="160"/>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c r="AA481"/>
      <c r="AB481"/>
      <c r="AC481"/>
      <c r="AD481"/>
      <c r="AE481"/>
    </row>
    <row r="482" spans="1:31" ht="52" hidden="1" customHeight="1" thickBot="1" x14ac:dyDescent="0.25">
      <c r="A482" s="171" t="s">
        <v>1776</v>
      </c>
      <c r="B482" s="160"/>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c r="AA482"/>
      <c r="AB482"/>
      <c r="AC482"/>
      <c r="AD482"/>
      <c r="AE482"/>
    </row>
    <row r="483" spans="1:31" ht="35" hidden="1" customHeight="1" thickBot="1" x14ac:dyDescent="0.25">
      <c r="A483" s="171" t="s">
        <v>1777</v>
      </c>
      <c r="B483" s="160"/>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c r="AA483"/>
      <c r="AB483"/>
      <c r="AC483"/>
      <c r="AD483"/>
      <c r="AE483"/>
    </row>
    <row r="484" spans="1:31" s="157" customFormat="1" ht="35" customHeight="1" thickBot="1" x14ac:dyDescent="0.25">
      <c r="A484" s="162" t="s">
        <v>1778</v>
      </c>
      <c r="B484" s="158"/>
      <c r="C484" s="156"/>
      <c r="D484" s="156"/>
      <c r="E484" s="156"/>
      <c r="F484" s="156"/>
      <c r="G484" s="156"/>
      <c r="H484" s="156"/>
      <c r="I484" s="156"/>
      <c r="J484" s="156"/>
      <c r="K484" s="156"/>
      <c r="L484" s="156"/>
      <c r="M484" s="156"/>
      <c r="N484" s="156"/>
      <c r="O484" s="156"/>
      <c r="P484" s="156"/>
      <c r="Q484" s="156"/>
      <c r="R484" s="156"/>
      <c r="S484" s="156"/>
      <c r="T484" s="156"/>
      <c r="U484" s="156"/>
      <c r="V484" s="156"/>
      <c r="W484" s="156"/>
      <c r="X484" s="156"/>
      <c r="Y484" s="156"/>
      <c r="Z484"/>
      <c r="AA484"/>
      <c r="AB484"/>
      <c r="AC484"/>
      <c r="AD484"/>
      <c r="AE484"/>
    </row>
    <row r="485" spans="1:31" ht="52" hidden="1" customHeight="1" thickBot="1" x14ac:dyDescent="0.25">
      <c r="A485" s="171" t="s">
        <v>1779</v>
      </c>
      <c r="B485" s="160"/>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c r="AA485"/>
      <c r="AB485"/>
      <c r="AC485"/>
      <c r="AD485"/>
      <c r="AE485"/>
    </row>
    <row r="486" spans="1:31" ht="52" hidden="1" customHeight="1" thickBot="1" x14ac:dyDescent="0.25">
      <c r="A486" s="171" t="s">
        <v>1780</v>
      </c>
      <c r="B486" s="160"/>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c r="AA486"/>
      <c r="AB486"/>
      <c r="AC486"/>
      <c r="AD486"/>
      <c r="AE486"/>
    </row>
    <row r="487" spans="1:31" ht="52" hidden="1" customHeight="1" thickBot="1" x14ac:dyDescent="0.25">
      <c r="A487" s="171" t="s">
        <v>1781</v>
      </c>
      <c r="B487" s="160"/>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c r="AA487"/>
      <c r="AB487"/>
      <c r="AC487"/>
      <c r="AD487"/>
      <c r="AE487"/>
    </row>
    <row r="488" spans="1:31" ht="52" hidden="1" customHeight="1" thickBot="1" x14ac:dyDescent="0.25">
      <c r="A488" s="171" t="s">
        <v>1782</v>
      </c>
      <c r="B488" s="160"/>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c r="AA488"/>
      <c r="AB488"/>
      <c r="AC488"/>
      <c r="AD488"/>
      <c r="AE488"/>
    </row>
    <row r="489" spans="1:31" ht="52" hidden="1" customHeight="1" thickBot="1" x14ac:dyDescent="0.25">
      <c r="A489" s="171" t="s">
        <v>1783</v>
      </c>
      <c r="B489" s="160"/>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c r="AA489"/>
      <c r="AB489"/>
      <c r="AC489"/>
      <c r="AD489"/>
      <c r="AE489"/>
    </row>
    <row r="490" spans="1:31" ht="52" hidden="1" customHeight="1" thickBot="1" x14ac:dyDescent="0.25">
      <c r="A490" s="171" t="s">
        <v>1784</v>
      </c>
      <c r="B490" s="160"/>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c r="AA490"/>
      <c r="AB490"/>
      <c r="AC490"/>
      <c r="AD490"/>
      <c r="AE490"/>
    </row>
    <row r="491" spans="1:31" ht="52" hidden="1" customHeight="1" thickBot="1" x14ac:dyDescent="0.25">
      <c r="A491" s="171" t="s">
        <v>1785</v>
      </c>
      <c r="B491" s="160"/>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c r="AA491"/>
      <c r="AB491"/>
      <c r="AC491"/>
      <c r="AD491"/>
      <c r="AE491"/>
    </row>
    <row r="492" spans="1:31" ht="52" hidden="1" customHeight="1" thickBot="1" x14ac:dyDescent="0.25">
      <c r="A492" s="171" t="s">
        <v>1786</v>
      </c>
      <c r="B492" s="160"/>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c r="AA492"/>
      <c r="AB492"/>
      <c r="AC492"/>
      <c r="AD492"/>
      <c r="AE492"/>
    </row>
    <row r="493" spans="1:31" ht="52" hidden="1" customHeight="1" thickBot="1" x14ac:dyDescent="0.25">
      <c r="A493" s="171" t="s">
        <v>1787</v>
      </c>
      <c r="B493" s="160"/>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c r="AA493"/>
      <c r="AB493"/>
      <c r="AC493"/>
      <c r="AD493"/>
      <c r="AE493"/>
    </row>
    <row r="494" spans="1:31" ht="52" hidden="1" customHeight="1" thickBot="1" x14ac:dyDescent="0.25">
      <c r="A494" s="171" t="s">
        <v>1788</v>
      </c>
      <c r="B494" s="160"/>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c r="AA494"/>
      <c r="AB494"/>
      <c r="AC494"/>
      <c r="AD494"/>
      <c r="AE494"/>
    </row>
    <row r="495" spans="1:31" ht="52" hidden="1" customHeight="1" thickBot="1" x14ac:dyDescent="0.25">
      <c r="A495" s="171" t="s">
        <v>1789</v>
      </c>
      <c r="B495" s="160"/>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c r="AA495"/>
      <c r="AB495"/>
      <c r="AC495"/>
      <c r="AD495"/>
      <c r="AE495"/>
    </row>
    <row r="496" spans="1:31" ht="52" hidden="1" customHeight="1" thickBot="1" x14ac:dyDescent="0.25">
      <c r="A496" s="171" t="s">
        <v>1790</v>
      </c>
      <c r="B496" s="160"/>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c r="AA496"/>
      <c r="AB496"/>
      <c r="AC496"/>
      <c r="AD496"/>
      <c r="AE496"/>
    </row>
    <row r="497" spans="1:31" ht="52" hidden="1" customHeight="1" thickBot="1" x14ac:dyDescent="0.25">
      <c r="A497" s="171" t="s">
        <v>1791</v>
      </c>
      <c r="B497" s="160"/>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c r="AA497"/>
      <c r="AB497"/>
      <c r="AC497"/>
      <c r="AD497"/>
      <c r="AE497"/>
    </row>
    <row r="498" spans="1:31" ht="52" hidden="1" customHeight="1" thickBot="1" x14ac:dyDescent="0.25">
      <c r="A498" s="171" t="s">
        <v>1792</v>
      </c>
      <c r="B498" s="160"/>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c r="AA498"/>
      <c r="AB498"/>
      <c r="AC498"/>
      <c r="AD498"/>
      <c r="AE498"/>
    </row>
    <row r="499" spans="1:31" ht="52" hidden="1" customHeight="1" thickBot="1" x14ac:dyDescent="0.25">
      <c r="A499" s="171" t="s">
        <v>1793</v>
      </c>
      <c r="B499" s="160"/>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c r="AA499"/>
      <c r="AB499"/>
      <c r="AC499"/>
      <c r="AD499"/>
      <c r="AE499"/>
    </row>
    <row r="500" spans="1:31" ht="52" hidden="1" customHeight="1" thickBot="1" x14ac:dyDescent="0.25">
      <c r="A500" s="171" t="s">
        <v>1794</v>
      </c>
      <c r="B500" s="160"/>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c r="AA500"/>
      <c r="AB500"/>
      <c r="AC500"/>
      <c r="AD500"/>
      <c r="AE500"/>
    </row>
    <row r="501" spans="1:31" ht="52" hidden="1" customHeight="1" thickBot="1" x14ac:dyDescent="0.25">
      <c r="A501" s="171" t="s">
        <v>1795</v>
      </c>
      <c r="B501" s="160"/>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c r="AA501"/>
      <c r="AB501"/>
      <c r="AC501"/>
      <c r="AD501"/>
      <c r="AE501"/>
    </row>
    <row r="502" spans="1:31" ht="52" hidden="1" customHeight="1" thickBot="1" x14ac:dyDescent="0.25">
      <c r="A502" s="171" t="s">
        <v>1796</v>
      </c>
      <c r="B502" s="160"/>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c r="AA502"/>
      <c r="AB502"/>
      <c r="AC502"/>
      <c r="AD502"/>
      <c r="AE502"/>
    </row>
    <row r="503" spans="1:31" ht="52" hidden="1" customHeight="1" thickBot="1" x14ac:dyDescent="0.25">
      <c r="A503" s="171" t="s">
        <v>1797</v>
      </c>
      <c r="B503" s="160"/>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c r="AA503"/>
      <c r="AB503"/>
      <c r="AC503"/>
      <c r="AD503"/>
      <c r="AE503"/>
    </row>
    <row r="504" spans="1:31" ht="52" hidden="1" customHeight="1" thickBot="1" x14ac:dyDescent="0.25">
      <c r="A504" s="171" t="s">
        <v>1798</v>
      </c>
      <c r="B504" s="160"/>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c r="AA504"/>
      <c r="AB504"/>
      <c r="AC504"/>
      <c r="AD504"/>
      <c r="AE504"/>
    </row>
    <row r="505" spans="1:31" ht="52" hidden="1" customHeight="1" thickBot="1" x14ac:dyDescent="0.25">
      <c r="A505" s="171" t="s">
        <v>1799</v>
      </c>
      <c r="B505" s="160"/>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c r="AA505"/>
      <c r="AB505"/>
      <c r="AC505"/>
      <c r="AD505"/>
      <c r="AE505"/>
    </row>
    <row r="506" spans="1:31" ht="52" hidden="1" customHeight="1" thickBot="1" x14ac:dyDescent="0.25">
      <c r="A506" s="171" t="s">
        <v>1800</v>
      </c>
      <c r="B506" s="160"/>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c r="AA506"/>
      <c r="AB506"/>
      <c r="AC506"/>
      <c r="AD506"/>
      <c r="AE506"/>
    </row>
    <row r="507" spans="1:31" ht="69" hidden="1" customHeight="1" thickBot="1" x14ac:dyDescent="0.25">
      <c r="A507" s="171" t="s">
        <v>1801</v>
      </c>
      <c r="B507" s="160"/>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c r="AA507"/>
      <c r="AB507"/>
      <c r="AC507"/>
      <c r="AD507"/>
      <c r="AE507"/>
    </row>
    <row r="508" spans="1:31" ht="52" hidden="1" customHeight="1" thickBot="1" x14ac:dyDescent="0.25">
      <c r="A508" s="171" t="s">
        <v>1802</v>
      </c>
      <c r="B508" s="160"/>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c r="AA508"/>
      <c r="AB508"/>
      <c r="AC508"/>
      <c r="AD508"/>
      <c r="AE508"/>
    </row>
    <row r="509" spans="1:31" s="157" customFormat="1" ht="52" customHeight="1" thickBot="1" x14ac:dyDescent="0.25">
      <c r="A509" s="162" t="s">
        <v>1803</v>
      </c>
      <c r="B509" s="158"/>
      <c r="C509" s="156"/>
      <c r="D509" s="156"/>
      <c r="E509" s="156"/>
      <c r="F509" s="156"/>
      <c r="G509" s="156"/>
      <c r="H509" s="156"/>
      <c r="I509" s="156"/>
      <c r="J509" s="156"/>
      <c r="K509" s="156"/>
      <c r="L509" s="156"/>
      <c r="M509" s="156"/>
      <c r="N509" s="156"/>
      <c r="O509" s="156"/>
      <c r="P509" s="156"/>
      <c r="Q509" s="156"/>
      <c r="R509" s="156"/>
      <c r="S509" s="156"/>
      <c r="T509" s="156"/>
      <c r="U509" s="156"/>
      <c r="V509" s="156"/>
      <c r="W509" s="156"/>
      <c r="X509" s="156"/>
      <c r="Y509" s="156"/>
      <c r="Z509"/>
      <c r="AA509"/>
      <c r="AB509"/>
      <c r="AC509"/>
      <c r="AD509"/>
      <c r="AE509"/>
    </row>
    <row r="510" spans="1:31" ht="35" hidden="1" customHeight="1" thickBot="1" x14ac:dyDescent="0.25">
      <c r="A510" s="171" t="s">
        <v>1804</v>
      </c>
      <c r="B510" s="160"/>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c r="AA510"/>
      <c r="AB510"/>
      <c r="AC510"/>
      <c r="AD510"/>
      <c r="AE510"/>
    </row>
    <row r="511" spans="1:31" ht="35" hidden="1" customHeight="1" thickBot="1" x14ac:dyDescent="0.25">
      <c r="A511" s="171" t="s">
        <v>1805</v>
      </c>
      <c r="B511" s="160"/>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c r="AA511"/>
      <c r="AB511"/>
      <c r="AC511"/>
      <c r="AD511"/>
      <c r="AE511"/>
    </row>
    <row r="512" spans="1:31" ht="35" hidden="1" customHeight="1" thickBot="1" x14ac:dyDescent="0.25">
      <c r="A512" s="171" t="s">
        <v>1806</v>
      </c>
      <c r="B512" s="160"/>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c r="AA512"/>
      <c r="AB512"/>
      <c r="AC512"/>
      <c r="AD512"/>
      <c r="AE512"/>
    </row>
    <row r="513" spans="1:31" ht="35" hidden="1" customHeight="1" thickBot="1" x14ac:dyDescent="0.25">
      <c r="A513" s="171" t="s">
        <v>1807</v>
      </c>
      <c r="B513" s="160"/>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c r="AA513"/>
      <c r="AB513"/>
      <c r="AC513"/>
      <c r="AD513"/>
      <c r="AE513"/>
    </row>
    <row r="514" spans="1:31" ht="35" hidden="1" customHeight="1" thickBot="1" x14ac:dyDescent="0.25">
      <c r="A514" s="171" t="s">
        <v>1808</v>
      </c>
      <c r="B514" s="160"/>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c r="AA514"/>
      <c r="AB514"/>
      <c r="AC514"/>
      <c r="AD514"/>
      <c r="AE514"/>
    </row>
    <row r="515" spans="1:31" ht="35" hidden="1" customHeight="1" thickBot="1" x14ac:dyDescent="0.25">
      <c r="A515" s="171" t="s">
        <v>1809</v>
      </c>
      <c r="B515" s="160"/>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c r="AA515"/>
      <c r="AB515"/>
      <c r="AC515"/>
      <c r="AD515"/>
      <c r="AE515"/>
    </row>
    <row r="516" spans="1:31" ht="35" hidden="1" customHeight="1" thickBot="1" x14ac:dyDescent="0.25">
      <c r="A516" s="171" t="s">
        <v>1810</v>
      </c>
      <c r="B516" s="160"/>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c r="AA516"/>
      <c r="AB516"/>
      <c r="AC516"/>
      <c r="AD516"/>
      <c r="AE516"/>
    </row>
    <row r="517" spans="1:31" ht="35" hidden="1" customHeight="1" thickBot="1" x14ac:dyDescent="0.25">
      <c r="A517" s="171" t="s">
        <v>1811</v>
      </c>
      <c r="B517" s="160"/>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c r="AA517"/>
      <c r="AB517"/>
      <c r="AC517"/>
      <c r="AD517"/>
      <c r="AE517"/>
    </row>
    <row r="518" spans="1:31" ht="35" hidden="1" customHeight="1" thickBot="1" x14ac:dyDescent="0.25">
      <c r="A518" s="171" t="s">
        <v>1812</v>
      </c>
      <c r="B518" s="160"/>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c r="AA518"/>
      <c r="AB518"/>
      <c r="AC518"/>
      <c r="AD518"/>
      <c r="AE518"/>
    </row>
    <row r="519" spans="1:31" ht="35" hidden="1" customHeight="1" thickBot="1" x14ac:dyDescent="0.25">
      <c r="A519" s="171" t="s">
        <v>1813</v>
      </c>
      <c r="B519" s="160"/>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c r="AA519"/>
      <c r="AB519"/>
      <c r="AC519"/>
      <c r="AD519"/>
      <c r="AE519"/>
    </row>
    <row r="520" spans="1:31" ht="35" hidden="1" customHeight="1" thickBot="1" x14ac:dyDescent="0.25">
      <c r="A520" s="171" t="s">
        <v>1814</v>
      </c>
      <c r="B520" s="160"/>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c r="AA520"/>
      <c r="AB520"/>
      <c r="AC520"/>
      <c r="AD520"/>
      <c r="AE520"/>
    </row>
    <row r="521" spans="1:31" ht="35" hidden="1" customHeight="1" thickBot="1" x14ac:dyDescent="0.25">
      <c r="A521" s="171" t="s">
        <v>1815</v>
      </c>
      <c r="B521" s="160"/>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c r="AA521"/>
      <c r="AB521"/>
      <c r="AC521"/>
      <c r="AD521"/>
      <c r="AE521"/>
    </row>
    <row r="522" spans="1:31" ht="35" hidden="1" customHeight="1" thickBot="1" x14ac:dyDescent="0.25">
      <c r="A522" s="171" t="s">
        <v>1816</v>
      </c>
      <c r="B522" s="160"/>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c r="AA522"/>
      <c r="AB522"/>
      <c r="AC522"/>
      <c r="AD522"/>
      <c r="AE522"/>
    </row>
    <row r="523" spans="1:31" ht="35" hidden="1" customHeight="1" thickBot="1" x14ac:dyDescent="0.25">
      <c r="A523" s="171" t="s">
        <v>1817</v>
      </c>
      <c r="B523" s="160"/>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c r="AA523"/>
      <c r="AB523"/>
      <c r="AC523"/>
      <c r="AD523"/>
      <c r="AE523"/>
    </row>
    <row r="524" spans="1:31" ht="35" hidden="1" customHeight="1" thickBot="1" x14ac:dyDescent="0.25">
      <c r="A524" s="171" t="s">
        <v>1818</v>
      </c>
      <c r="B524" s="160"/>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c r="AA524"/>
      <c r="AB524"/>
      <c r="AC524"/>
      <c r="AD524"/>
      <c r="AE524"/>
    </row>
    <row r="525" spans="1:31" ht="35" hidden="1" customHeight="1" thickBot="1" x14ac:dyDescent="0.25">
      <c r="A525" s="171" t="s">
        <v>1819</v>
      </c>
      <c r="B525" s="160"/>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c r="AA525"/>
      <c r="AB525"/>
      <c r="AC525"/>
      <c r="AD525"/>
      <c r="AE525"/>
    </row>
    <row r="526" spans="1:31" ht="35" hidden="1" customHeight="1" thickBot="1" x14ac:dyDescent="0.25">
      <c r="A526" s="171" t="s">
        <v>1820</v>
      </c>
      <c r="B526" s="160"/>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c r="AA526"/>
      <c r="AB526"/>
      <c r="AC526"/>
      <c r="AD526"/>
      <c r="AE526"/>
    </row>
    <row r="527" spans="1:31" ht="35" hidden="1" customHeight="1" thickBot="1" x14ac:dyDescent="0.25">
      <c r="A527" s="171" t="s">
        <v>1821</v>
      </c>
      <c r="B527" s="160"/>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c r="AA527"/>
      <c r="AB527"/>
      <c r="AC527"/>
      <c r="AD527"/>
      <c r="AE527"/>
    </row>
    <row r="528" spans="1:31" ht="35" hidden="1" customHeight="1" thickBot="1" x14ac:dyDescent="0.25">
      <c r="A528" s="171" t="s">
        <v>1822</v>
      </c>
      <c r="B528" s="160"/>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c r="AA528"/>
      <c r="AB528"/>
      <c r="AC528"/>
      <c r="AD528"/>
      <c r="AE528"/>
    </row>
    <row r="529" spans="1:31" ht="35" hidden="1" customHeight="1" thickBot="1" x14ac:dyDescent="0.25">
      <c r="A529" s="171" t="s">
        <v>1823</v>
      </c>
      <c r="B529" s="160"/>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c r="AA529"/>
      <c r="AB529"/>
      <c r="AC529"/>
      <c r="AD529"/>
      <c r="AE529"/>
    </row>
    <row r="530" spans="1:31" ht="35" hidden="1" customHeight="1" thickBot="1" x14ac:dyDescent="0.25">
      <c r="A530" s="171" t="s">
        <v>1824</v>
      </c>
      <c r="B530" s="160"/>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c r="AA530"/>
      <c r="AB530"/>
      <c r="AC530"/>
      <c r="AD530"/>
      <c r="AE530"/>
    </row>
    <row r="531" spans="1:31" ht="35" hidden="1" customHeight="1" thickBot="1" x14ac:dyDescent="0.25">
      <c r="A531" s="171" t="s">
        <v>1825</v>
      </c>
      <c r="B531" s="160"/>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c r="AA531"/>
      <c r="AB531"/>
      <c r="AC531"/>
      <c r="AD531"/>
      <c r="AE531"/>
    </row>
    <row r="532" spans="1:31" ht="52" hidden="1" customHeight="1" thickBot="1" x14ac:dyDescent="0.25">
      <c r="A532" s="171" t="s">
        <v>1826</v>
      </c>
      <c r="B532" s="160"/>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c r="AA532"/>
      <c r="AB532"/>
      <c r="AC532"/>
      <c r="AD532"/>
      <c r="AE532"/>
    </row>
    <row r="533" spans="1:31" ht="35" hidden="1" customHeight="1" thickBot="1" x14ac:dyDescent="0.25">
      <c r="A533" s="171" t="s">
        <v>1827</v>
      </c>
      <c r="B533" s="160"/>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c r="AA533"/>
      <c r="AB533"/>
      <c r="AC533"/>
      <c r="AD533"/>
      <c r="AE533"/>
    </row>
    <row r="534" spans="1:31" s="157" customFormat="1" ht="35" customHeight="1" thickBot="1" x14ac:dyDescent="0.25">
      <c r="A534" s="162" t="s">
        <v>1828</v>
      </c>
      <c r="B534" s="158"/>
      <c r="C534" s="156"/>
      <c r="D534" s="156"/>
      <c r="E534" s="156"/>
      <c r="F534" s="156"/>
      <c r="G534" s="156"/>
      <c r="H534" s="156"/>
      <c r="I534" s="156"/>
      <c r="J534" s="156"/>
      <c r="K534" s="156"/>
      <c r="L534" s="156"/>
      <c r="M534" s="156"/>
      <c r="N534" s="156"/>
      <c r="O534" s="156"/>
      <c r="P534" s="156"/>
      <c r="Q534" s="156"/>
      <c r="R534" s="156"/>
      <c r="S534" s="156"/>
      <c r="T534" s="156"/>
      <c r="U534" s="156"/>
      <c r="V534" s="156"/>
      <c r="W534" s="156"/>
      <c r="X534" s="156"/>
      <c r="Y534" s="156"/>
      <c r="Z534"/>
      <c r="AA534"/>
      <c r="AB534"/>
      <c r="AC534"/>
      <c r="AD534"/>
      <c r="AE534"/>
    </row>
    <row r="535" spans="1:31" ht="35" hidden="1" customHeight="1" thickBot="1" x14ac:dyDescent="0.25">
      <c r="A535" s="171" t="s">
        <v>1829</v>
      </c>
      <c r="B535" s="160"/>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c r="AA535"/>
      <c r="AB535"/>
      <c r="AC535"/>
      <c r="AD535"/>
      <c r="AE535"/>
    </row>
    <row r="536" spans="1:31" ht="35" hidden="1" customHeight="1" thickBot="1" x14ac:dyDescent="0.25">
      <c r="A536" s="171" t="s">
        <v>1830</v>
      </c>
      <c r="B536" s="160"/>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c r="AA536"/>
      <c r="AB536"/>
      <c r="AC536"/>
      <c r="AD536"/>
      <c r="AE536"/>
    </row>
    <row r="537" spans="1:31" ht="35" hidden="1" customHeight="1" thickBot="1" x14ac:dyDescent="0.25">
      <c r="A537" s="171" t="s">
        <v>1831</v>
      </c>
      <c r="B537" s="160"/>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c r="AA537"/>
      <c r="AB537"/>
      <c r="AC537"/>
      <c r="AD537"/>
      <c r="AE537"/>
    </row>
    <row r="538" spans="1:31" ht="35" hidden="1" customHeight="1" thickBot="1" x14ac:dyDescent="0.25">
      <c r="A538" s="171" t="s">
        <v>1832</v>
      </c>
      <c r="B538" s="160"/>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c r="AA538"/>
      <c r="AB538"/>
      <c r="AC538"/>
      <c r="AD538"/>
      <c r="AE538"/>
    </row>
    <row r="539" spans="1:31" ht="35" hidden="1" customHeight="1" thickBot="1" x14ac:dyDescent="0.25">
      <c r="A539" s="171" t="s">
        <v>1833</v>
      </c>
      <c r="B539" s="160"/>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c r="AA539"/>
      <c r="AB539"/>
      <c r="AC539"/>
      <c r="AD539"/>
      <c r="AE539"/>
    </row>
    <row r="540" spans="1:31" ht="35" hidden="1" customHeight="1" thickBot="1" x14ac:dyDescent="0.25">
      <c r="A540" s="171" t="s">
        <v>1834</v>
      </c>
      <c r="B540" s="160"/>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c r="AA540"/>
      <c r="AB540"/>
      <c r="AC540"/>
      <c r="AD540"/>
      <c r="AE540"/>
    </row>
    <row r="541" spans="1:31" ht="35" hidden="1" customHeight="1" thickBot="1" x14ac:dyDescent="0.25">
      <c r="A541" s="171" t="s">
        <v>1835</v>
      </c>
      <c r="B541" s="160"/>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c r="AA541"/>
      <c r="AB541"/>
      <c r="AC541"/>
      <c r="AD541"/>
      <c r="AE541"/>
    </row>
    <row r="542" spans="1:31" ht="35" hidden="1" customHeight="1" thickBot="1" x14ac:dyDescent="0.25">
      <c r="A542" s="171" t="s">
        <v>1836</v>
      </c>
      <c r="B542" s="160"/>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c r="AA542"/>
      <c r="AB542"/>
      <c r="AC542"/>
      <c r="AD542"/>
      <c r="AE542"/>
    </row>
    <row r="543" spans="1:31" ht="35" hidden="1" customHeight="1" thickBot="1" x14ac:dyDescent="0.25">
      <c r="A543" s="171" t="s">
        <v>1837</v>
      </c>
      <c r="B543" s="160"/>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c r="AA543"/>
      <c r="AB543"/>
      <c r="AC543"/>
      <c r="AD543"/>
      <c r="AE543"/>
    </row>
    <row r="544" spans="1:31" ht="35" hidden="1" customHeight="1" thickBot="1" x14ac:dyDescent="0.25">
      <c r="A544" s="171" t="s">
        <v>1838</v>
      </c>
      <c r="B544" s="160"/>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c r="AA544"/>
      <c r="AB544"/>
      <c r="AC544"/>
      <c r="AD544"/>
      <c r="AE544"/>
    </row>
    <row r="545" spans="1:31" ht="35" hidden="1" customHeight="1" thickBot="1" x14ac:dyDescent="0.25">
      <c r="A545" s="171" t="s">
        <v>1839</v>
      </c>
      <c r="B545" s="160"/>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c r="AA545"/>
      <c r="AB545"/>
      <c r="AC545"/>
      <c r="AD545"/>
      <c r="AE545"/>
    </row>
    <row r="546" spans="1:31" ht="35" hidden="1" customHeight="1" thickBot="1" x14ac:dyDescent="0.25">
      <c r="A546" s="171" t="s">
        <v>1840</v>
      </c>
      <c r="B546" s="160"/>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c r="AA546"/>
      <c r="AB546"/>
      <c r="AC546"/>
      <c r="AD546"/>
      <c r="AE546"/>
    </row>
    <row r="547" spans="1:31" ht="35" hidden="1" customHeight="1" thickBot="1" x14ac:dyDescent="0.25">
      <c r="A547" s="171" t="s">
        <v>1841</v>
      </c>
      <c r="B547" s="160"/>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c r="AA547"/>
      <c r="AB547"/>
      <c r="AC547"/>
      <c r="AD547"/>
      <c r="AE547"/>
    </row>
    <row r="548" spans="1:31" ht="35" hidden="1" customHeight="1" thickBot="1" x14ac:dyDescent="0.25">
      <c r="A548" s="171" t="s">
        <v>1842</v>
      </c>
      <c r="B548" s="160"/>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c r="AA548"/>
      <c r="AB548"/>
      <c r="AC548"/>
      <c r="AD548"/>
      <c r="AE548"/>
    </row>
    <row r="549" spans="1:31" ht="35" hidden="1" customHeight="1" thickBot="1" x14ac:dyDescent="0.25">
      <c r="A549" s="171" t="s">
        <v>1843</v>
      </c>
      <c r="B549" s="160"/>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c r="AA549"/>
      <c r="AB549"/>
      <c r="AC549"/>
      <c r="AD549"/>
      <c r="AE549"/>
    </row>
    <row r="550" spans="1:31" ht="35" hidden="1" customHeight="1" thickBot="1" x14ac:dyDescent="0.25">
      <c r="A550" s="171" t="s">
        <v>1844</v>
      </c>
      <c r="B550" s="160"/>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c r="AA550"/>
      <c r="AB550"/>
      <c r="AC550"/>
      <c r="AD550"/>
      <c r="AE550"/>
    </row>
    <row r="551" spans="1:31" ht="35" hidden="1" customHeight="1" thickBot="1" x14ac:dyDescent="0.25">
      <c r="A551" s="171" t="s">
        <v>1845</v>
      </c>
      <c r="B551" s="160"/>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c r="AA551"/>
      <c r="AB551"/>
      <c r="AC551"/>
      <c r="AD551"/>
      <c r="AE551"/>
    </row>
    <row r="552" spans="1:31" ht="35" hidden="1" customHeight="1" thickBot="1" x14ac:dyDescent="0.25">
      <c r="A552" s="171" t="s">
        <v>1846</v>
      </c>
      <c r="B552" s="160"/>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c r="AA552"/>
      <c r="AB552"/>
      <c r="AC552"/>
      <c r="AD552"/>
      <c r="AE552"/>
    </row>
    <row r="553" spans="1:31" ht="35" hidden="1" customHeight="1" thickBot="1" x14ac:dyDescent="0.25">
      <c r="A553" s="171" t="s">
        <v>1847</v>
      </c>
      <c r="B553" s="160"/>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c r="AA553"/>
      <c r="AB553"/>
      <c r="AC553"/>
      <c r="AD553"/>
      <c r="AE553"/>
    </row>
    <row r="554" spans="1:31" ht="35" hidden="1" customHeight="1" thickBot="1" x14ac:dyDescent="0.25">
      <c r="A554" s="171" t="s">
        <v>1848</v>
      </c>
      <c r="B554" s="160"/>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c r="AA554"/>
      <c r="AB554"/>
      <c r="AC554"/>
      <c r="AD554"/>
      <c r="AE554"/>
    </row>
    <row r="555" spans="1:31" ht="35" customHeight="1" thickBot="1" x14ac:dyDescent="0.25">
      <c r="A555" s="171" t="s">
        <v>1849</v>
      </c>
      <c r="B555" s="160"/>
      <c r="C555" s="98"/>
      <c r="D555" s="98"/>
      <c r="E555" s="98"/>
      <c r="F555" s="98"/>
      <c r="G555" s="98"/>
      <c r="H555" s="98"/>
      <c r="I555" s="98"/>
      <c r="J555" s="98"/>
      <c r="K555" s="98"/>
      <c r="L555" s="98"/>
      <c r="M555" s="98"/>
      <c r="N555" s="98"/>
      <c r="O555" s="98"/>
      <c r="P555" s="98"/>
      <c r="Q555" s="98"/>
      <c r="R555" s="98">
        <v>0.55000000000000004</v>
      </c>
      <c r="S555" s="98"/>
      <c r="T555" s="98"/>
      <c r="U555" s="98"/>
      <c r="V555" s="98">
        <v>0</v>
      </c>
      <c r="W555" s="98"/>
      <c r="X555" s="98"/>
      <c r="Y555" s="98"/>
      <c r="Z555">
        <v>0.40899999999999997</v>
      </c>
      <c r="AA555">
        <v>0.30099999999999999</v>
      </c>
      <c r="AB555">
        <v>0.46</v>
      </c>
      <c r="AC555">
        <v>0.43</v>
      </c>
      <c r="AD555">
        <v>0.30099999999999999</v>
      </c>
      <c r="AE555">
        <v>0.30199999999999999</v>
      </c>
    </row>
    <row r="556" spans="1:31" ht="35" customHeight="1" thickBot="1" x14ac:dyDescent="0.25">
      <c r="A556" s="171" t="s">
        <v>1850</v>
      </c>
      <c r="B556" s="160"/>
      <c r="C556" s="98"/>
      <c r="D556" s="98"/>
      <c r="E556" s="98"/>
      <c r="F556" s="98"/>
      <c r="G556" s="98"/>
      <c r="H556" s="98"/>
      <c r="I556" s="98"/>
      <c r="J556" s="98"/>
      <c r="K556" s="98"/>
      <c r="L556" s="98"/>
      <c r="M556" s="98"/>
      <c r="N556" s="98"/>
      <c r="O556" s="98"/>
      <c r="P556" s="98"/>
      <c r="Q556" s="98"/>
      <c r="R556" s="98">
        <v>7847.95</v>
      </c>
      <c r="S556" s="98"/>
      <c r="T556" s="98"/>
      <c r="U556" s="98"/>
      <c r="V556" s="98">
        <v>0</v>
      </c>
      <c r="W556" s="98"/>
      <c r="X556" s="98"/>
      <c r="Y556" s="98"/>
      <c r="Z556">
        <v>6299.1589999999997</v>
      </c>
      <c r="AA556">
        <v>4865.7539999999999</v>
      </c>
      <c r="AB556">
        <v>7554.6009999999997</v>
      </c>
      <c r="AC556">
        <v>6512.62</v>
      </c>
      <c r="AD556">
        <v>4865.7539999999999</v>
      </c>
      <c r="AE556">
        <v>5004.2479999999996</v>
      </c>
    </row>
    <row r="557" spans="1:31" ht="52" hidden="1" customHeight="1" thickBot="1" x14ac:dyDescent="0.25">
      <c r="A557" s="171" t="s">
        <v>1851</v>
      </c>
      <c r="B557" s="160"/>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c r="AA557"/>
      <c r="AB557"/>
      <c r="AC557"/>
      <c r="AD557"/>
      <c r="AE557"/>
    </row>
    <row r="558" spans="1:31" ht="35" hidden="1" customHeight="1" thickBot="1" x14ac:dyDescent="0.25">
      <c r="A558" s="171" t="s">
        <v>1852</v>
      </c>
      <c r="B558" s="160"/>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c r="AA558"/>
      <c r="AB558"/>
      <c r="AC558"/>
      <c r="AD558"/>
      <c r="AE558"/>
    </row>
    <row r="559" spans="1:31" s="157" customFormat="1" ht="35" customHeight="1" thickBot="1" x14ac:dyDescent="0.25">
      <c r="A559" s="162" t="s">
        <v>1853</v>
      </c>
      <c r="B559" s="158"/>
      <c r="C559" s="156"/>
      <c r="D559" s="156"/>
      <c r="E559" s="156"/>
      <c r="F559" s="156"/>
      <c r="G559" s="156"/>
      <c r="H559" s="156"/>
      <c r="I559" s="156"/>
      <c r="J559" s="156"/>
      <c r="K559" s="156"/>
      <c r="L559" s="156"/>
      <c r="M559" s="156"/>
      <c r="N559" s="156"/>
      <c r="O559" s="156"/>
      <c r="P559" s="156"/>
      <c r="Q559" s="156"/>
      <c r="R559" s="156">
        <v>7847.95</v>
      </c>
      <c r="S559" s="156"/>
      <c r="T559" s="156"/>
      <c r="U559" s="156"/>
      <c r="V559" s="156">
        <v>0</v>
      </c>
      <c r="W559" s="156"/>
      <c r="X559" s="156"/>
      <c r="Y559" s="156"/>
      <c r="Z559">
        <v>6299.1589999999997</v>
      </c>
      <c r="AA559">
        <v>4865.7539999999999</v>
      </c>
      <c r="AB559">
        <v>7554.6009999999997</v>
      </c>
      <c r="AC559">
        <v>6512.62</v>
      </c>
      <c r="AD559">
        <v>4865.7539999999999</v>
      </c>
      <c r="AE559">
        <v>5004.2479999999996</v>
      </c>
    </row>
    <row r="560" spans="1:31" ht="35" hidden="1" customHeight="1" thickBot="1" x14ac:dyDescent="0.25">
      <c r="A560" s="171" t="s">
        <v>1854</v>
      </c>
      <c r="B560" s="160"/>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c r="AA560"/>
      <c r="AB560"/>
      <c r="AC560"/>
      <c r="AD560"/>
      <c r="AE560"/>
    </row>
    <row r="561" spans="1:31" ht="35" hidden="1" customHeight="1" thickBot="1" x14ac:dyDescent="0.25">
      <c r="A561" s="171" t="s">
        <v>1855</v>
      </c>
      <c r="B561" s="160"/>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c r="AA561"/>
      <c r="AB561"/>
      <c r="AC561"/>
      <c r="AD561"/>
      <c r="AE561"/>
    </row>
    <row r="562" spans="1:31" ht="35" hidden="1" customHeight="1" thickBot="1" x14ac:dyDescent="0.25">
      <c r="A562" s="171" t="s">
        <v>1856</v>
      </c>
      <c r="B562" s="160"/>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c r="AA562"/>
      <c r="AB562"/>
      <c r="AC562"/>
      <c r="AD562"/>
      <c r="AE562"/>
    </row>
    <row r="563" spans="1:31" ht="35" hidden="1" customHeight="1" thickBot="1" x14ac:dyDescent="0.25">
      <c r="A563" s="171" t="s">
        <v>1857</v>
      </c>
      <c r="B563" s="160"/>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c r="AA563"/>
      <c r="AB563"/>
      <c r="AC563"/>
      <c r="AD563"/>
      <c r="AE563"/>
    </row>
    <row r="564" spans="1:31" ht="35" hidden="1" customHeight="1" thickBot="1" x14ac:dyDescent="0.25">
      <c r="A564" s="171" t="s">
        <v>1858</v>
      </c>
      <c r="B564" s="160"/>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c r="AA564"/>
      <c r="AB564"/>
      <c r="AC564"/>
      <c r="AD564"/>
      <c r="AE564"/>
    </row>
    <row r="565" spans="1:31" ht="35" hidden="1" customHeight="1" thickBot="1" x14ac:dyDescent="0.25">
      <c r="A565" s="171" t="s">
        <v>1859</v>
      </c>
      <c r="B565" s="160"/>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c r="AA565"/>
      <c r="AB565"/>
      <c r="AC565"/>
      <c r="AD565"/>
      <c r="AE565"/>
    </row>
    <row r="566" spans="1:31" ht="35" hidden="1" customHeight="1" thickBot="1" x14ac:dyDescent="0.25">
      <c r="A566" s="171" t="s">
        <v>1860</v>
      </c>
      <c r="B566" s="160"/>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c r="AA566"/>
      <c r="AB566"/>
      <c r="AC566"/>
      <c r="AD566"/>
      <c r="AE566"/>
    </row>
    <row r="567" spans="1:31" ht="35" hidden="1" customHeight="1" thickBot="1" x14ac:dyDescent="0.25">
      <c r="A567" s="171" t="s">
        <v>1861</v>
      </c>
      <c r="B567" s="160"/>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c r="AA567"/>
      <c r="AB567"/>
      <c r="AC567"/>
      <c r="AD567"/>
      <c r="AE567"/>
    </row>
    <row r="568" spans="1:31" ht="35" hidden="1" customHeight="1" thickBot="1" x14ac:dyDescent="0.25">
      <c r="A568" s="171" t="s">
        <v>1862</v>
      </c>
      <c r="B568" s="160"/>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c r="AA568"/>
      <c r="AB568"/>
      <c r="AC568"/>
      <c r="AD568"/>
      <c r="AE568"/>
    </row>
    <row r="569" spans="1:31" ht="35" hidden="1" customHeight="1" thickBot="1" x14ac:dyDescent="0.25">
      <c r="A569" s="171" t="s">
        <v>1863</v>
      </c>
      <c r="B569" s="160"/>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c r="AA569"/>
      <c r="AB569"/>
      <c r="AC569"/>
      <c r="AD569"/>
      <c r="AE569"/>
    </row>
    <row r="570" spans="1:31" ht="35" hidden="1" customHeight="1" thickBot="1" x14ac:dyDescent="0.25">
      <c r="A570" s="171" t="s">
        <v>1864</v>
      </c>
      <c r="B570" s="160"/>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c r="AA570"/>
      <c r="AB570"/>
      <c r="AC570"/>
      <c r="AD570"/>
      <c r="AE570"/>
    </row>
    <row r="571" spans="1:31" ht="35" hidden="1" customHeight="1" thickBot="1" x14ac:dyDescent="0.25">
      <c r="A571" s="171" t="s">
        <v>1865</v>
      </c>
      <c r="B571" s="160"/>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c r="AA571"/>
      <c r="AB571"/>
      <c r="AC571"/>
      <c r="AD571"/>
      <c r="AE571"/>
    </row>
    <row r="572" spans="1:31" ht="35" hidden="1" customHeight="1" thickBot="1" x14ac:dyDescent="0.25">
      <c r="A572" s="171" t="s">
        <v>1866</v>
      </c>
      <c r="B572" s="160"/>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c r="AA572"/>
      <c r="AB572"/>
      <c r="AC572"/>
      <c r="AD572"/>
      <c r="AE572"/>
    </row>
    <row r="573" spans="1:31" ht="35" hidden="1" customHeight="1" thickBot="1" x14ac:dyDescent="0.25">
      <c r="A573" s="171" t="s">
        <v>1867</v>
      </c>
      <c r="B573" s="160"/>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c r="AA573"/>
      <c r="AB573"/>
      <c r="AC573"/>
      <c r="AD573"/>
      <c r="AE573"/>
    </row>
    <row r="574" spans="1:31" ht="35" hidden="1" customHeight="1" thickBot="1" x14ac:dyDescent="0.25">
      <c r="A574" s="171" t="s">
        <v>1868</v>
      </c>
      <c r="B574" s="160"/>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c r="AA574"/>
      <c r="AB574"/>
      <c r="AC574"/>
      <c r="AD574"/>
      <c r="AE574"/>
    </row>
    <row r="575" spans="1:31" ht="35" hidden="1" customHeight="1" thickBot="1" x14ac:dyDescent="0.25">
      <c r="A575" s="171" t="s">
        <v>1869</v>
      </c>
      <c r="B575" s="160"/>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c r="AA575"/>
      <c r="AB575"/>
      <c r="AC575"/>
      <c r="AD575"/>
      <c r="AE575"/>
    </row>
    <row r="576" spans="1:31" ht="35" hidden="1" customHeight="1" thickBot="1" x14ac:dyDescent="0.25">
      <c r="A576" s="171" t="s">
        <v>1870</v>
      </c>
      <c r="B576" s="160"/>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c r="AA576"/>
      <c r="AB576"/>
      <c r="AC576"/>
      <c r="AD576"/>
      <c r="AE576"/>
    </row>
    <row r="577" spans="1:31" ht="35" hidden="1" customHeight="1" thickBot="1" x14ac:dyDescent="0.25">
      <c r="A577" s="171" t="s">
        <v>1871</v>
      </c>
      <c r="B577" s="160"/>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c r="AA577"/>
      <c r="AB577"/>
      <c r="AC577"/>
      <c r="AD577"/>
      <c r="AE577"/>
    </row>
    <row r="578" spans="1:31" ht="35" hidden="1" customHeight="1" thickBot="1" x14ac:dyDescent="0.25">
      <c r="A578" s="171" t="s">
        <v>1872</v>
      </c>
      <c r="B578" s="160"/>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c r="AA578"/>
      <c r="AB578"/>
      <c r="AC578"/>
      <c r="AD578"/>
      <c r="AE578"/>
    </row>
    <row r="579" spans="1:31" ht="35" hidden="1" customHeight="1" thickBot="1" x14ac:dyDescent="0.25">
      <c r="A579" s="171" t="s">
        <v>1873</v>
      </c>
      <c r="B579" s="160"/>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c r="AA579"/>
      <c r="AB579"/>
      <c r="AC579"/>
      <c r="AD579"/>
      <c r="AE579"/>
    </row>
    <row r="580" spans="1:31" ht="35" customHeight="1" thickBot="1" x14ac:dyDescent="0.25">
      <c r="A580" s="171" t="s">
        <v>1874</v>
      </c>
      <c r="B580" s="160"/>
      <c r="C580" s="98"/>
      <c r="D580" s="98"/>
      <c r="E580" s="98"/>
      <c r="F580" s="98"/>
      <c r="G580" s="98"/>
      <c r="H580" s="98"/>
      <c r="I580" s="98"/>
      <c r="J580" s="98"/>
      <c r="K580" s="98"/>
      <c r="L580" s="98"/>
      <c r="M580" s="98"/>
      <c r="N580" s="98"/>
      <c r="O580" s="98"/>
      <c r="P580" s="98"/>
      <c r="Q580" s="98"/>
      <c r="R580" s="98"/>
      <c r="S580" s="98"/>
      <c r="T580" s="98"/>
      <c r="U580" s="98"/>
      <c r="V580" s="98"/>
      <c r="W580" s="98"/>
      <c r="X580" s="98"/>
      <c r="Y580" s="98">
        <v>0.03</v>
      </c>
      <c r="Z580">
        <v>0.03</v>
      </c>
      <c r="AA580">
        <v>0.03</v>
      </c>
      <c r="AB580">
        <v>0.03</v>
      </c>
      <c r="AC580">
        <v>0.03</v>
      </c>
      <c r="AD580">
        <v>0.03</v>
      </c>
      <c r="AE580">
        <v>0.03</v>
      </c>
    </row>
    <row r="581" spans="1:31" ht="35" customHeight="1" thickBot="1" x14ac:dyDescent="0.25">
      <c r="A581" s="171" t="s">
        <v>1875</v>
      </c>
      <c r="B581" s="160"/>
      <c r="C581" s="98"/>
      <c r="D581" s="98"/>
      <c r="E581" s="98"/>
      <c r="F581" s="98"/>
      <c r="G581" s="98"/>
      <c r="H581" s="98"/>
      <c r="I581" s="98"/>
      <c r="J581" s="98"/>
      <c r="K581" s="98"/>
      <c r="L581" s="98"/>
      <c r="M581" s="98"/>
      <c r="N581" s="98"/>
      <c r="O581" s="98"/>
      <c r="P581" s="98"/>
      <c r="Q581" s="98"/>
      <c r="R581" s="98"/>
      <c r="S581" s="98"/>
      <c r="T581" s="98"/>
      <c r="U581" s="98"/>
      <c r="V581" s="98"/>
      <c r="W581" s="98"/>
      <c r="X581" s="98"/>
      <c r="Y581" s="98">
        <v>465.78</v>
      </c>
      <c r="Z581">
        <v>462.48</v>
      </c>
      <c r="AA581">
        <v>484.86</v>
      </c>
      <c r="AB581">
        <v>492.63</v>
      </c>
      <c r="AC581">
        <v>454.14</v>
      </c>
      <c r="AD581">
        <v>484.86</v>
      </c>
      <c r="AE581">
        <v>497.64</v>
      </c>
    </row>
    <row r="582" spans="1:31" ht="52" hidden="1" customHeight="1" thickBot="1" x14ac:dyDescent="0.25">
      <c r="A582" s="171" t="s">
        <v>1876</v>
      </c>
      <c r="B582" s="160"/>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c r="AA582"/>
      <c r="AB582"/>
      <c r="AC582"/>
      <c r="AD582"/>
      <c r="AE582"/>
    </row>
    <row r="583" spans="1:31" ht="35" hidden="1" customHeight="1" thickBot="1" x14ac:dyDescent="0.25">
      <c r="A583" s="171" t="s">
        <v>1877</v>
      </c>
      <c r="B583" s="160"/>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c r="AA583"/>
      <c r="AB583"/>
      <c r="AC583"/>
      <c r="AD583"/>
      <c r="AE583"/>
    </row>
    <row r="584" spans="1:31" s="159" customFormat="1" ht="35" customHeight="1" thickBot="1" x14ac:dyDescent="0.25">
      <c r="A584" s="162" t="s">
        <v>1878</v>
      </c>
      <c r="B584" s="160"/>
      <c r="C584" s="100"/>
      <c r="D584" s="100"/>
      <c r="E584" s="100"/>
      <c r="F584" s="100"/>
      <c r="G584" s="100"/>
      <c r="H584" s="100"/>
      <c r="I584" s="100"/>
      <c r="J584" s="100"/>
      <c r="K584" s="100"/>
      <c r="L584" s="100"/>
      <c r="M584" s="100"/>
      <c r="N584" s="100"/>
      <c r="O584" s="100"/>
      <c r="P584" s="100"/>
      <c r="Q584" s="100"/>
      <c r="R584" s="100"/>
      <c r="S584" s="100"/>
      <c r="T584" s="100"/>
      <c r="U584" s="100">
        <v>0</v>
      </c>
      <c r="V584" s="100"/>
      <c r="W584" s="100"/>
      <c r="X584" s="100"/>
      <c r="Y584" s="100">
        <v>465.78</v>
      </c>
      <c r="Z584">
        <v>462.48</v>
      </c>
      <c r="AA584">
        <v>484.86</v>
      </c>
      <c r="AB584">
        <v>492.63</v>
      </c>
      <c r="AC584">
        <v>454.14</v>
      </c>
      <c r="AD584">
        <v>484.86</v>
      </c>
      <c r="AE584">
        <v>497.64</v>
      </c>
    </row>
  </sheetData>
  <mergeCells count="1">
    <mergeCell ref="A1:C1"/>
  </mergeCells>
  <dataValidations count="1">
    <dataValidation type="decimal" allowBlank="1" showInputMessage="1" showErrorMessage="1" errorTitle="Invalid Data Type" error="Please input data in Numeric Data Type" sqref="C4:Y8 C10:Y584" xr:uid="{00000000-0002-0000-1A00-000000000000}">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
  <sheetViews>
    <sheetView showGridLines="0" workbookViewId="0">
      <pane xSplit="2" ySplit="3" topLeftCell="H4" activePane="bottomRight" state="frozen"/>
      <selection pane="topRight"/>
      <selection pane="bottomLeft"/>
      <selection pane="bottomRight" activeCell="X1" sqref="X1:Z1048576"/>
    </sheetView>
  </sheetViews>
  <sheetFormatPr baseColWidth="10" defaultColWidth="9.3984375" defaultRowHeight="15" x14ac:dyDescent="0.2"/>
  <cols>
    <col min="1" max="1" width="41.796875" style="105" bestFit="1" customWidth="1" collapsed="1"/>
    <col min="2" max="2" width="26" style="105" customWidth="1"/>
    <col min="3" max="26" width="26" style="105" customWidth="1" collapsed="1"/>
    <col min="27" max="27" width="9.3984375" style="105" customWidth="1" collapsed="1"/>
    <col min="28" max="16384" width="9.3984375" style="105" collapsed="1"/>
  </cols>
  <sheetData>
    <row r="1" spans="1:26" ht="34.5" customHeight="1" x14ac:dyDescent="0.2">
      <c r="A1" s="107" t="s">
        <v>1879</v>
      </c>
      <c r="B1" s="107"/>
    </row>
    <row r="2" spans="1:26" x14ac:dyDescent="0.2">
      <c r="A2" s="106">
        <v>1</v>
      </c>
      <c r="B2" s="106"/>
    </row>
    <row r="3" spans="1:26" ht="17" customHeight="1" x14ac:dyDescent="0.2">
      <c r="A3" s="108" t="s">
        <v>22</v>
      </c>
      <c r="B3" s="108"/>
      <c r="C3" s="109" t="s">
        <v>38</v>
      </c>
      <c r="D3" s="109" t="s">
        <v>39</v>
      </c>
      <c r="E3" s="109" t="s">
        <v>40</v>
      </c>
      <c r="F3" s="109" t="s">
        <v>41</v>
      </c>
      <c r="G3" s="109" t="s">
        <v>42</v>
      </c>
      <c r="H3" s="109" t="s">
        <v>43</v>
      </c>
      <c r="I3" s="109" t="s">
        <v>44</v>
      </c>
      <c r="J3" s="109" t="s">
        <v>45</v>
      </c>
      <c r="K3" s="109" t="s">
        <v>46</v>
      </c>
      <c r="L3" s="109"/>
      <c r="M3" s="109"/>
      <c r="N3" s="109"/>
      <c r="O3" s="109"/>
      <c r="P3" s="109"/>
      <c r="Q3" s="109"/>
      <c r="R3" s="109"/>
      <c r="S3" s="109"/>
      <c r="T3" s="109"/>
      <c r="U3" s="109"/>
      <c r="V3" s="109"/>
      <c r="W3" s="109"/>
      <c r="X3" s="109"/>
      <c r="Y3" s="109"/>
      <c r="Z3" s="109"/>
    </row>
    <row r="4" spans="1:26" ht="18" customHeight="1" thickBot="1" x14ac:dyDescent="0.25">
      <c r="A4" s="110" t="s">
        <v>961</v>
      </c>
      <c r="B4" s="110"/>
      <c r="C4" s="111"/>
      <c r="D4" s="111"/>
      <c r="E4" s="111"/>
      <c r="F4" s="111"/>
      <c r="G4" s="111"/>
      <c r="H4" s="111"/>
      <c r="I4" s="111"/>
      <c r="J4" s="111"/>
      <c r="K4" s="111"/>
      <c r="L4" s="111"/>
      <c r="M4" s="111"/>
      <c r="N4" s="111"/>
      <c r="O4" s="111"/>
      <c r="P4" s="111"/>
      <c r="Q4" s="111"/>
      <c r="R4" s="111"/>
      <c r="S4" s="111"/>
      <c r="T4" s="111"/>
      <c r="U4" s="111"/>
      <c r="V4" s="111"/>
      <c r="W4" s="111"/>
      <c r="X4" s="111"/>
      <c r="Y4" s="111"/>
      <c r="Z4" s="111"/>
    </row>
    <row r="5" spans="1:26" ht="75" customHeight="1" thickBot="1" x14ac:dyDescent="0.25">
      <c r="A5" s="112" t="s">
        <v>1880</v>
      </c>
      <c r="B5" s="112"/>
      <c r="C5" s="113" t="s">
        <v>1881</v>
      </c>
      <c r="D5" s="113"/>
      <c r="E5" s="113" t="s">
        <v>1882</v>
      </c>
      <c r="F5" s="113" t="s">
        <v>1883</v>
      </c>
      <c r="G5" s="113"/>
      <c r="H5" s="113" t="s">
        <v>1884</v>
      </c>
      <c r="I5" s="113" t="s">
        <v>1885</v>
      </c>
      <c r="J5" s="113" t="s">
        <v>1886</v>
      </c>
      <c r="K5" s="113" t="s">
        <v>1887</v>
      </c>
      <c r="L5" s="113"/>
      <c r="M5" s="113"/>
      <c r="N5" s="113"/>
      <c r="O5" s="113"/>
      <c r="P5" s="113"/>
      <c r="Q5" s="113"/>
      <c r="R5" s="113"/>
      <c r="S5" s="113"/>
      <c r="T5" s="113"/>
      <c r="U5" s="113"/>
      <c r="V5" s="113"/>
      <c r="W5" s="113"/>
      <c r="X5" s="113"/>
      <c r="Y5" s="113"/>
      <c r="Z5" s="113"/>
    </row>
  </sheetData>
  <dataValidations count="1">
    <dataValidation type="textLength" operator="greaterThan" allowBlank="1" showInputMessage="1" showErrorMessage="1" errorTitle="Invalid Data Type" error="Please input data in String Data Type" sqref="C5:Z5" xr:uid="{00000000-0002-0000-1B00-000000000000}">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W1130"/>
  <sheetViews>
    <sheetView showGridLines="0" tabSelected="1" workbookViewId="0">
      <pane xSplit="2" ySplit="3" topLeftCell="U4" activePane="bottomRight" state="frozen"/>
      <selection pane="topRight"/>
      <selection pane="bottomLeft"/>
      <selection pane="bottomRight" activeCell="U1" sqref="U1:W1048576"/>
    </sheetView>
  </sheetViews>
  <sheetFormatPr baseColWidth="10" defaultColWidth="9.3984375" defaultRowHeight="15" x14ac:dyDescent="0.2"/>
  <cols>
    <col min="1" max="1" width="41.796875" style="105" bestFit="1" customWidth="1" collapsed="1"/>
    <col min="2" max="2" width="26" style="105" customWidth="1"/>
    <col min="3" max="23" width="26" style="105" customWidth="1" collapsed="1"/>
    <col min="24" max="24" width="9.3984375" style="105" customWidth="1" collapsed="1"/>
    <col min="25" max="16384" width="9.3984375" style="105" collapsed="1"/>
  </cols>
  <sheetData>
    <row r="1" spans="1:23" ht="34.5" customHeight="1" x14ac:dyDescent="0.2">
      <c r="A1" s="107" t="s">
        <v>1299</v>
      </c>
      <c r="B1" s="107"/>
    </row>
    <row r="2" spans="1:23" x14ac:dyDescent="0.2">
      <c r="A2" s="106">
        <v>1</v>
      </c>
      <c r="B2" s="106"/>
    </row>
    <row r="3" spans="1:23" ht="17" customHeight="1" x14ac:dyDescent="0.2">
      <c r="A3" s="108" t="s">
        <v>22</v>
      </c>
      <c r="B3" s="108"/>
      <c r="C3" s="109" t="s">
        <v>34</v>
      </c>
      <c r="D3" s="109" t="s">
        <v>35</v>
      </c>
      <c r="E3" s="109" t="s">
        <v>36</v>
      </c>
      <c r="F3" s="109" t="s">
        <v>37</v>
      </c>
      <c r="G3" s="109" t="s">
        <v>38</v>
      </c>
      <c r="H3" s="109" t="s">
        <v>39</v>
      </c>
      <c r="I3" s="109" t="s">
        <v>40</v>
      </c>
      <c r="J3" s="109" t="s">
        <v>41</v>
      </c>
      <c r="K3" s="109" t="s">
        <v>42</v>
      </c>
      <c r="L3" s="109" t="s">
        <v>104</v>
      </c>
      <c r="M3" s="109" t="s">
        <v>43</v>
      </c>
      <c r="N3" s="109" t="s">
        <v>44</v>
      </c>
      <c r="O3" s="109" t="s">
        <v>45</v>
      </c>
      <c r="P3" s="109" t="s">
        <v>46</v>
      </c>
      <c r="Q3" s="109"/>
      <c r="R3" s="109"/>
      <c r="S3" s="109"/>
      <c r="T3" s="109"/>
      <c r="U3" s="109"/>
      <c r="V3" s="109"/>
      <c r="W3" s="109"/>
    </row>
    <row r="4" spans="1:23" ht="18" customHeight="1" thickBot="1" x14ac:dyDescent="0.25">
      <c r="A4" s="174" t="s">
        <v>1888</v>
      </c>
      <c r="B4" s="112"/>
      <c r="C4" s="173"/>
      <c r="D4" s="173"/>
      <c r="E4" s="173"/>
      <c r="F4" s="173"/>
      <c r="G4" s="173"/>
      <c r="H4" s="173"/>
      <c r="I4" s="173"/>
      <c r="J4" s="173"/>
      <c r="K4" s="173"/>
      <c r="L4" s="173"/>
      <c r="M4" s="173"/>
      <c r="N4" s="173"/>
      <c r="O4" s="173"/>
      <c r="P4" s="173"/>
      <c r="Q4" s="173"/>
      <c r="R4" s="173"/>
      <c r="S4" s="173"/>
      <c r="T4" s="173"/>
      <c r="U4" s="173"/>
      <c r="V4" s="173"/>
      <c r="W4" s="173"/>
    </row>
    <row r="5" spans="1:23" ht="75" customHeight="1" thickBot="1" x14ac:dyDescent="0.25">
      <c r="A5" s="112" t="s">
        <v>1304</v>
      </c>
      <c r="B5" s="112"/>
      <c r="C5" s="113"/>
      <c r="D5" s="113"/>
      <c r="E5" s="113" t="s">
        <v>1889</v>
      </c>
      <c r="F5" s="113" t="s">
        <v>1889</v>
      </c>
      <c r="G5" s="113"/>
      <c r="H5" s="113"/>
      <c r="I5" s="113" t="s">
        <v>1890</v>
      </c>
      <c r="J5" s="113" t="s">
        <v>1891</v>
      </c>
      <c r="K5" s="113" t="s">
        <v>1892</v>
      </c>
      <c r="L5" s="113" t="s">
        <v>1893</v>
      </c>
      <c r="M5" s="113" t="s">
        <v>1894</v>
      </c>
      <c r="N5" s="113" t="s">
        <v>1893</v>
      </c>
      <c r="O5" s="113" t="s">
        <v>1893</v>
      </c>
      <c r="P5" s="113" t="s">
        <v>1895</v>
      </c>
      <c r="Q5" s="113"/>
      <c r="R5" s="113"/>
      <c r="S5" s="113"/>
      <c r="T5" s="113"/>
      <c r="U5" s="113"/>
      <c r="V5" s="113"/>
      <c r="W5" s="113"/>
    </row>
    <row r="6" spans="1:23" ht="52" customHeight="1" thickBot="1" x14ac:dyDescent="0.25">
      <c r="A6" s="112" t="s">
        <v>1896</v>
      </c>
      <c r="B6" s="112"/>
      <c r="C6" s="113"/>
      <c r="D6" s="113"/>
      <c r="E6" s="113"/>
      <c r="F6" s="113"/>
      <c r="G6" s="113"/>
      <c r="H6" s="113"/>
      <c r="I6" s="113" t="s">
        <v>1897</v>
      </c>
      <c r="J6" s="113" t="s">
        <v>1898</v>
      </c>
      <c r="K6" s="113" t="s">
        <v>1899</v>
      </c>
      <c r="L6" s="113" t="s">
        <v>1900</v>
      </c>
      <c r="M6" s="113" t="s">
        <v>1901</v>
      </c>
      <c r="N6" s="113" t="s">
        <v>1901</v>
      </c>
      <c r="O6" s="113" t="s">
        <v>1900</v>
      </c>
      <c r="P6" s="113" t="s">
        <v>1900</v>
      </c>
      <c r="Q6" s="113"/>
      <c r="R6" s="113"/>
      <c r="S6" s="113"/>
      <c r="T6" s="113"/>
      <c r="U6" s="113"/>
      <c r="V6" s="113"/>
      <c r="W6" s="113"/>
    </row>
    <row r="7" spans="1:23" ht="35" customHeight="1" thickBot="1" x14ac:dyDescent="0.25">
      <c r="A7" s="112" t="s">
        <v>1902</v>
      </c>
      <c r="B7" s="112"/>
      <c r="C7" s="113"/>
      <c r="D7" s="113"/>
      <c r="E7" s="113"/>
      <c r="F7" s="113"/>
      <c r="G7" s="113"/>
      <c r="H7" s="113"/>
      <c r="I7" s="113" t="s">
        <v>1903</v>
      </c>
      <c r="J7" s="113" t="s">
        <v>1903</v>
      </c>
      <c r="K7" s="113" t="s">
        <v>1903</v>
      </c>
      <c r="L7" s="113" t="s">
        <v>1903</v>
      </c>
      <c r="M7" s="113" t="s">
        <v>1903</v>
      </c>
      <c r="N7" s="113" t="s">
        <v>1903</v>
      </c>
      <c r="O7" s="113" t="s">
        <v>1903</v>
      </c>
      <c r="P7" s="113" t="s">
        <v>1903</v>
      </c>
      <c r="Q7" s="113"/>
      <c r="R7" s="113"/>
      <c r="S7" s="113"/>
      <c r="T7" s="113"/>
      <c r="U7" s="113"/>
      <c r="V7" s="113"/>
      <c r="W7" s="113"/>
    </row>
    <row r="8" spans="1:23" ht="52" customHeight="1" thickBot="1" x14ac:dyDescent="0.25">
      <c r="A8" s="112" t="s">
        <v>1904</v>
      </c>
      <c r="B8" s="112"/>
      <c r="C8" s="113"/>
      <c r="D8" s="113"/>
      <c r="E8" s="113"/>
      <c r="F8" s="113"/>
      <c r="G8" s="113"/>
      <c r="H8" s="113"/>
      <c r="I8" s="113" t="s">
        <v>1905</v>
      </c>
      <c r="J8" s="113"/>
      <c r="K8" s="113" t="s">
        <v>1905</v>
      </c>
      <c r="L8" s="113" t="s">
        <v>1905</v>
      </c>
      <c r="M8" s="113" t="s">
        <v>1905</v>
      </c>
      <c r="N8" s="113" t="s">
        <v>1905</v>
      </c>
      <c r="O8" s="113" t="s">
        <v>1905</v>
      </c>
      <c r="P8" s="113" t="s">
        <v>1905</v>
      </c>
      <c r="Q8" s="113"/>
      <c r="R8" s="113"/>
      <c r="S8" s="113"/>
      <c r="T8" s="113"/>
      <c r="U8" s="113"/>
      <c r="V8" s="113"/>
      <c r="W8" s="113"/>
    </row>
    <row r="9" spans="1:23" ht="52" hidden="1" customHeight="1" thickBot="1" x14ac:dyDescent="0.25">
      <c r="A9" s="112" t="s">
        <v>1306</v>
      </c>
      <c r="B9" s="112"/>
      <c r="C9" s="113"/>
      <c r="D9" s="113"/>
      <c r="E9" s="113"/>
      <c r="F9" s="113"/>
      <c r="G9" s="113"/>
      <c r="H9" s="113"/>
      <c r="I9" s="113"/>
      <c r="J9" s="113"/>
      <c r="K9" s="113"/>
      <c r="L9" s="113"/>
      <c r="M9" s="113"/>
      <c r="N9" s="113"/>
      <c r="O9" s="113"/>
      <c r="P9" s="113"/>
      <c r="Q9" s="113"/>
      <c r="R9" s="113"/>
      <c r="S9" s="113"/>
      <c r="T9" s="113"/>
      <c r="U9" s="113"/>
      <c r="V9" s="113"/>
      <c r="W9" s="113"/>
    </row>
    <row r="10" spans="1:23" ht="52" hidden="1" customHeight="1" thickBot="1" x14ac:dyDescent="0.25">
      <c r="A10" s="112" t="s">
        <v>1906</v>
      </c>
      <c r="B10" s="112"/>
      <c r="C10" s="113"/>
      <c r="D10" s="113"/>
      <c r="E10" s="113"/>
      <c r="F10" s="113"/>
      <c r="G10" s="113"/>
      <c r="H10" s="113"/>
      <c r="I10" s="113"/>
      <c r="J10" s="113"/>
      <c r="K10" s="113"/>
      <c r="L10" s="113"/>
      <c r="M10" s="113"/>
      <c r="N10" s="113"/>
      <c r="O10" s="113"/>
      <c r="P10" s="113"/>
      <c r="Q10" s="113"/>
      <c r="R10" s="113"/>
      <c r="S10" s="113"/>
      <c r="T10" s="113"/>
      <c r="U10" s="113"/>
      <c r="V10" s="113"/>
      <c r="W10" s="113"/>
    </row>
    <row r="11" spans="1:23" ht="35" hidden="1" customHeight="1" thickBot="1" x14ac:dyDescent="0.25">
      <c r="A11" s="112" t="s">
        <v>1907</v>
      </c>
      <c r="B11" s="112"/>
      <c r="C11" s="113"/>
      <c r="D11" s="113"/>
      <c r="E11" s="113"/>
      <c r="F11" s="113"/>
      <c r="G11" s="113"/>
      <c r="H11" s="113"/>
      <c r="I11" s="113"/>
      <c r="J11" s="113"/>
      <c r="K11" s="113"/>
      <c r="L11" s="113"/>
      <c r="M11" s="113"/>
      <c r="N11" s="113"/>
      <c r="O11" s="113"/>
      <c r="P11" s="113"/>
      <c r="Q11" s="113"/>
      <c r="R11" s="113"/>
      <c r="S11" s="113"/>
      <c r="T11" s="113"/>
      <c r="U11" s="113"/>
      <c r="V11" s="113"/>
      <c r="W11" s="113"/>
    </row>
    <row r="12" spans="1:23" ht="52" hidden="1" customHeight="1" thickBot="1" x14ac:dyDescent="0.25">
      <c r="A12" s="112" t="s">
        <v>1908</v>
      </c>
      <c r="B12" s="112"/>
      <c r="C12" s="113"/>
      <c r="D12" s="113"/>
      <c r="E12" s="113"/>
      <c r="F12" s="113"/>
      <c r="G12" s="113"/>
      <c r="H12" s="113"/>
      <c r="I12" s="113"/>
      <c r="J12" s="113"/>
      <c r="K12" s="113"/>
      <c r="L12" s="113"/>
      <c r="M12" s="113"/>
      <c r="N12" s="113"/>
      <c r="O12" s="113"/>
      <c r="P12" s="113"/>
      <c r="Q12" s="113"/>
      <c r="R12" s="113"/>
      <c r="S12" s="113"/>
      <c r="T12" s="113"/>
      <c r="U12" s="113"/>
      <c r="V12" s="113"/>
      <c r="W12" s="113"/>
    </row>
    <row r="13" spans="1:23" ht="52" hidden="1" customHeight="1" thickBot="1" x14ac:dyDescent="0.25">
      <c r="A13" s="112" t="s">
        <v>1308</v>
      </c>
      <c r="B13" s="112"/>
      <c r="C13" s="113"/>
      <c r="D13" s="113"/>
      <c r="E13" s="113"/>
      <c r="F13" s="113"/>
      <c r="G13" s="113"/>
      <c r="H13" s="113"/>
      <c r="I13" s="113"/>
      <c r="J13" s="113"/>
      <c r="K13" s="113"/>
      <c r="L13" s="113"/>
      <c r="M13" s="113"/>
      <c r="N13" s="113"/>
      <c r="O13" s="113"/>
      <c r="P13" s="113"/>
      <c r="Q13" s="113"/>
      <c r="R13" s="113"/>
      <c r="S13" s="113"/>
      <c r="T13" s="113"/>
      <c r="U13" s="113"/>
      <c r="V13" s="113"/>
      <c r="W13" s="113"/>
    </row>
    <row r="14" spans="1:23" ht="52" hidden="1" customHeight="1" thickBot="1" x14ac:dyDescent="0.25">
      <c r="A14" s="112" t="s">
        <v>1909</v>
      </c>
      <c r="B14" s="112"/>
      <c r="C14" s="113"/>
      <c r="D14" s="113"/>
      <c r="E14" s="113"/>
      <c r="F14" s="113"/>
      <c r="G14" s="113"/>
      <c r="H14" s="113"/>
      <c r="I14" s="113"/>
      <c r="J14" s="113"/>
      <c r="K14" s="113"/>
      <c r="L14" s="113"/>
      <c r="M14" s="113"/>
      <c r="N14" s="113"/>
      <c r="O14" s="113"/>
      <c r="P14" s="113"/>
      <c r="Q14" s="113"/>
      <c r="R14" s="113"/>
      <c r="S14" s="113"/>
      <c r="T14" s="113"/>
      <c r="U14" s="113"/>
      <c r="V14" s="113"/>
      <c r="W14" s="113"/>
    </row>
    <row r="15" spans="1:23" ht="35" hidden="1" customHeight="1" thickBot="1" x14ac:dyDescent="0.25">
      <c r="A15" s="112" t="s">
        <v>1910</v>
      </c>
      <c r="B15" s="112"/>
      <c r="C15" s="113"/>
      <c r="D15" s="113"/>
      <c r="E15" s="113"/>
      <c r="F15" s="113"/>
      <c r="G15" s="113"/>
      <c r="H15" s="113"/>
      <c r="I15" s="113"/>
      <c r="J15" s="113"/>
      <c r="K15" s="113"/>
      <c r="L15" s="113"/>
      <c r="M15" s="113"/>
      <c r="N15" s="113"/>
      <c r="O15" s="113"/>
      <c r="P15" s="113"/>
      <c r="Q15" s="113"/>
      <c r="R15" s="113"/>
      <c r="S15" s="113"/>
      <c r="T15" s="113"/>
      <c r="U15" s="113"/>
      <c r="V15" s="113"/>
      <c r="W15" s="113"/>
    </row>
    <row r="16" spans="1:23" ht="52" hidden="1" customHeight="1" thickBot="1" x14ac:dyDescent="0.25">
      <c r="A16" s="112" t="s">
        <v>1911</v>
      </c>
      <c r="B16" s="112"/>
      <c r="C16" s="113"/>
      <c r="D16" s="113"/>
      <c r="E16" s="113"/>
      <c r="F16" s="113"/>
      <c r="G16" s="113"/>
      <c r="H16" s="113"/>
      <c r="I16" s="113"/>
      <c r="J16" s="113"/>
      <c r="K16" s="113"/>
      <c r="L16" s="113"/>
      <c r="M16" s="113"/>
      <c r="N16" s="113"/>
      <c r="O16" s="113"/>
      <c r="P16" s="113"/>
      <c r="Q16" s="113"/>
      <c r="R16" s="113"/>
      <c r="S16" s="113"/>
      <c r="T16" s="113"/>
      <c r="U16" s="113"/>
      <c r="V16" s="113"/>
      <c r="W16" s="113"/>
    </row>
    <row r="17" spans="1:23" ht="52" hidden="1" customHeight="1" thickBot="1" x14ac:dyDescent="0.25">
      <c r="A17" s="112" t="s">
        <v>1310</v>
      </c>
      <c r="B17" s="112"/>
      <c r="C17" s="113"/>
      <c r="D17" s="113"/>
      <c r="E17" s="113"/>
      <c r="F17" s="113"/>
      <c r="G17" s="113"/>
      <c r="H17" s="113"/>
      <c r="I17" s="113"/>
      <c r="J17" s="113"/>
      <c r="K17" s="113"/>
      <c r="L17" s="113"/>
      <c r="M17" s="113"/>
      <c r="N17" s="113"/>
      <c r="O17" s="113"/>
      <c r="P17" s="113"/>
      <c r="Q17" s="113"/>
      <c r="R17" s="113"/>
      <c r="S17" s="113"/>
      <c r="T17" s="113"/>
      <c r="U17" s="113"/>
      <c r="V17" s="113"/>
      <c r="W17" s="113"/>
    </row>
    <row r="18" spans="1:23" ht="52" hidden="1" customHeight="1" thickBot="1" x14ac:dyDescent="0.25">
      <c r="A18" s="112" t="s">
        <v>1912</v>
      </c>
      <c r="B18" s="112"/>
      <c r="C18" s="113"/>
      <c r="D18" s="113"/>
      <c r="E18" s="113"/>
      <c r="F18" s="113"/>
      <c r="G18" s="113"/>
      <c r="H18" s="113"/>
      <c r="I18" s="113"/>
      <c r="J18" s="113"/>
      <c r="K18" s="113"/>
      <c r="L18" s="113"/>
      <c r="M18" s="113"/>
      <c r="N18" s="113"/>
      <c r="O18" s="113"/>
      <c r="P18" s="113"/>
      <c r="Q18" s="113"/>
      <c r="R18" s="113"/>
      <c r="S18" s="113"/>
      <c r="T18" s="113"/>
      <c r="U18" s="113"/>
      <c r="V18" s="113"/>
      <c r="W18" s="113"/>
    </row>
    <row r="19" spans="1:23" ht="35" hidden="1" customHeight="1" thickBot="1" x14ac:dyDescent="0.25">
      <c r="A19" s="112" t="s">
        <v>1913</v>
      </c>
      <c r="B19" s="112"/>
      <c r="C19" s="113"/>
      <c r="D19" s="113"/>
      <c r="E19" s="113"/>
      <c r="F19" s="113"/>
      <c r="G19" s="113"/>
      <c r="H19" s="113"/>
      <c r="I19" s="113"/>
      <c r="J19" s="113"/>
      <c r="K19" s="113"/>
      <c r="L19" s="113"/>
      <c r="M19" s="113"/>
      <c r="N19" s="113"/>
      <c r="O19" s="113"/>
      <c r="P19" s="113"/>
      <c r="Q19" s="113"/>
      <c r="R19" s="113"/>
      <c r="S19" s="113"/>
      <c r="T19" s="113"/>
      <c r="U19" s="113"/>
      <c r="V19" s="113"/>
      <c r="W19" s="113"/>
    </row>
    <row r="20" spans="1:23" ht="52" hidden="1" customHeight="1" thickBot="1" x14ac:dyDescent="0.25">
      <c r="A20" s="112" t="s">
        <v>1914</v>
      </c>
      <c r="B20" s="112"/>
      <c r="C20" s="113"/>
      <c r="D20" s="113"/>
      <c r="E20" s="113"/>
      <c r="F20" s="113"/>
      <c r="G20" s="113"/>
      <c r="H20" s="113"/>
      <c r="I20" s="113"/>
      <c r="J20" s="113"/>
      <c r="K20" s="113"/>
      <c r="L20" s="113"/>
      <c r="M20" s="113"/>
      <c r="N20" s="113"/>
      <c r="O20" s="113"/>
      <c r="P20" s="113"/>
      <c r="Q20" s="113"/>
      <c r="R20" s="113"/>
      <c r="S20" s="113"/>
      <c r="T20" s="113"/>
      <c r="U20" s="113"/>
      <c r="V20" s="113"/>
      <c r="W20" s="113"/>
    </row>
    <row r="21" spans="1:23" ht="52" hidden="1" customHeight="1" thickBot="1" x14ac:dyDescent="0.25">
      <c r="A21" s="112" t="s">
        <v>1312</v>
      </c>
      <c r="B21" s="112"/>
      <c r="C21" s="113"/>
      <c r="D21" s="113"/>
      <c r="E21" s="113"/>
      <c r="F21" s="113"/>
      <c r="G21" s="113"/>
      <c r="H21" s="113"/>
      <c r="I21" s="113"/>
      <c r="J21" s="113"/>
      <c r="K21" s="113"/>
      <c r="L21" s="113"/>
      <c r="M21" s="113"/>
      <c r="N21" s="113"/>
      <c r="O21" s="113"/>
      <c r="P21" s="113"/>
      <c r="Q21" s="113"/>
      <c r="R21" s="113"/>
      <c r="S21" s="113"/>
      <c r="T21" s="113"/>
      <c r="U21" s="113"/>
      <c r="V21" s="113"/>
      <c r="W21" s="113"/>
    </row>
    <row r="22" spans="1:23" ht="52" hidden="1" customHeight="1" thickBot="1" x14ac:dyDescent="0.25">
      <c r="A22" s="112" t="s">
        <v>1915</v>
      </c>
      <c r="B22" s="112"/>
      <c r="C22" s="113"/>
      <c r="D22" s="113"/>
      <c r="E22" s="113"/>
      <c r="F22" s="113"/>
      <c r="G22" s="113"/>
      <c r="H22" s="113"/>
      <c r="I22" s="113"/>
      <c r="J22" s="113"/>
      <c r="K22" s="113"/>
      <c r="L22" s="113"/>
      <c r="M22" s="113"/>
      <c r="N22" s="113"/>
      <c r="O22" s="113"/>
      <c r="P22" s="113"/>
      <c r="Q22" s="113"/>
      <c r="R22" s="113"/>
      <c r="S22" s="113"/>
      <c r="T22" s="113"/>
      <c r="U22" s="113"/>
      <c r="V22" s="113"/>
      <c r="W22" s="113"/>
    </row>
    <row r="23" spans="1:23" ht="35" hidden="1" customHeight="1" thickBot="1" x14ac:dyDescent="0.25">
      <c r="A23" s="112" t="s">
        <v>1916</v>
      </c>
      <c r="B23" s="112"/>
      <c r="C23" s="113"/>
      <c r="D23" s="113"/>
      <c r="E23" s="113"/>
      <c r="F23" s="113"/>
      <c r="G23" s="113"/>
      <c r="H23" s="113"/>
      <c r="I23" s="113"/>
      <c r="J23" s="113"/>
      <c r="K23" s="113"/>
      <c r="L23" s="113"/>
      <c r="M23" s="113"/>
      <c r="N23" s="113"/>
      <c r="O23" s="113"/>
      <c r="P23" s="113"/>
      <c r="Q23" s="113"/>
      <c r="R23" s="113"/>
      <c r="S23" s="113"/>
      <c r="T23" s="113"/>
      <c r="U23" s="113"/>
      <c r="V23" s="113"/>
      <c r="W23" s="113"/>
    </row>
    <row r="24" spans="1:23" ht="52" hidden="1" customHeight="1" thickBot="1" x14ac:dyDescent="0.25">
      <c r="A24" s="112" t="s">
        <v>1917</v>
      </c>
      <c r="B24" s="112"/>
      <c r="C24" s="113"/>
      <c r="D24" s="113"/>
      <c r="E24" s="113"/>
      <c r="F24" s="113"/>
      <c r="G24" s="113"/>
      <c r="H24" s="113"/>
      <c r="I24" s="113"/>
      <c r="J24" s="113"/>
      <c r="K24" s="113"/>
      <c r="L24" s="113"/>
      <c r="M24" s="113"/>
      <c r="N24" s="113"/>
      <c r="O24" s="113"/>
      <c r="P24" s="113"/>
      <c r="Q24" s="113"/>
      <c r="R24" s="113"/>
      <c r="S24" s="113"/>
      <c r="T24" s="113"/>
      <c r="U24" s="113"/>
      <c r="V24" s="113"/>
      <c r="W24" s="113"/>
    </row>
    <row r="25" spans="1:23" ht="52" hidden="1" customHeight="1" thickBot="1" x14ac:dyDescent="0.25">
      <c r="A25" s="112" t="s">
        <v>1314</v>
      </c>
      <c r="B25" s="112"/>
      <c r="C25" s="113"/>
      <c r="D25" s="113"/>
      <c r="E25" s="113"/>
      <c r="F25" s="113"/>
      <c r="G25" s="113"/>
      <c r="H25" s="113"/>
      <c r="I25" s="113"/>
      <c r="J25" s="113"/>
      <c r="K25" s="113"/>
      <c r="L25" s="113"/>
      <c r="M25" s="113"/>
      <c r="N25" s="113"/>
      <c r="O25" s="113"/>
      <c r="P25" s="113"/>
      <c r="Q25" s="113"/>
      <c r="R25" s="113"/>
      <c r="S25" s="113"/>
      <c r="T25" s="113"/>
      <c r="U25" s="113"/>
      <c r="V25" s="113"/>
      <c r="W25" s="113"/>
    </row>
    <row r="26" spans="1:23" ht="52" hidden="1" customHeight="1" thickBot="1" x14ac:dyDescent="0.25">
      <c r="A26" s="112" t="s">
        <v>1918</v>
      </c>
      <c r="B26" s="112"/>
      <c r="C26" s="113"/>
      <c r="D26" s="113"/>
      <c r="E26" s="113"/>
      <c r="F26" s="113"/>
      <c r="G26" s="113"/>
      <c r="H26" s="113"/>
      <c r="I26" s="113"/>
      <c r="J26" s="113"/>
      <c r="K26" s="113"/>
      <c r="L26" s="113"/>
      <c r="M26" s="113"/>
      <c r="N26" s="113"/>
      <c r="O26" s="113"/>
      <c r="P26" s="113"/>
      <c r="Q26" s="113"/>
      <c r="R26" s="113"/>
      <c r="S26" s="113"/>
      <c r="T26" s="113"/>
      <c r="U26" s="113"/>
      <c r="V26" s="113"/>
      <c r="W26" s="113"/>
    </row>
    <row r="27" spans="1:23" ht="35" hidden="1" customHeight="1" thickBot="1" x14ac:dyDescent="0.25">
      <c r="A27" s="112" t="s">
        <v>1919</v>
      </c>
      <c r="B27" s="112"/>
      <c r="C27" s="113"/>
      <c r="D27" s="113"/>
      <c r="E27" s="113"/>
      <c r="F27" s="113"/>
      <c r="G27" s="113"/>
      <c r="H27" s="113"/>
      <c r="I27" s="113"/>
      <c r="J27" s="113"/>
      <c r="K27" s="113"/>
      <c r="L27" s="113"/>
      <c r="M27" s="113"/>
      <c r="N27" s="113"/>
      <c r="O27" s="113"/>
      <c r="P27" s="113"/>
      <c r="Q27" s="113"/>
      <c r="R27" s="113"/>
      <c r="S27" s="113"/>
      <c r="T27" s="113"/>
      <c r="U27" s="113"/>
      <c r="V27" s="113"/>
      <c r="W27" s="113"/>
    </row>
    <row r="28" spans="1:23" ht="52" hidden="1" customHeight="1" thickBot="1" x14ac:dyDescent="0.25">
      <c r="A28" s="112" t="s">
        <v>1920</v>
      </c>
      <c r="B28" s="112"/>
      <c r="C28" s="113"/>
      <c r="D28" s="113"/>
      <c r="E28" s="113"/>
      <c r="F28" s="113"/>
      <c r="G28" s="113"/>
      <c r="H28" s="113"/>
      <c r="I28" s="113"/>
      <c r="J28" s="113"/>
      <c r="K28" s="113"/>
      <c r="L28" s="113"/>
      <c r="M28" s="113"/>
      <c r="N28" s="113"/>
      <c r="O28" s="113"/>
      <c r="P28" s="113"/>
      <c r="Q28" s="113"/>
      <c r="R28" s="113"/>
      <c r="S28" s="113"/>
      <c r="T28" s="113"/>
      <c r="U28" s="113"/>
      <c r="V28" s="113"/>
      <c r="W28" s="113"/>
    </row>
    <row r="29" spans="1:23" ht="52" hidden="1" customHeight="1" thickBot="1" x14ac:dyDescent="0.25">
      <c r="A29" s="112" t="s">
        <v>1316</v>
      </c>
      <c r="B29" s="112"/>
      <c r="C29" s="113"/>
      <c r="D29" s="113"/>
      <c r="E29" s="113"/>
      <c r="F29" s="113"/>
      <c r="G29" s="113"/>
      <c r="H29" s="113"/>
      <c r="I29" s="113"/>
      <c r="J29" s="113"/>
      <c r="K29" s="113"/>
      <c r="L29" s="113"/>
      <c r="M29" s="113"/>
      <c r="N29" s="113"/>
      <c r="O29" s="113"/>
      <c r="P29" s="113"/>
      <c r="Q29" s="113"/>
      <c r="R29" s="113"/>
      <c r="S29" s="113"/>
      <c r="T29" s="113"/>
      <c r="U29" s="113"/>
      <c r="V29" s="113"/>
      <c r="W29" s="113"/>
    </row>
    <row r="30" spans="1:23" ht="52" hidden="1" customHeight="1" thickBot="1" x14ac:dyDescent="0.25">
      <c r="A30" s="112" t="s">
        <v>1921</v>
      </c>
      <c r="B30" s="112"/>
      <c r="C30" s="113"/>
      <c r="D30" s="113"/>
      <c r="E30" s="113"/>
      <c r="F30" s="113"/>
      <c r="G30" s="113"/>
      <c r="H30" s="113"/>
      <c r="I30" s="113"/>
      <c r="J30" s="113"/>
      <c r="K30" s="113"/>
      <c r="L30" s="113"/>
      <c r="M30" s="113"/>
      <c r="N30" s="113"/>
      <c r="O30" s="113"/>
      <c r="P30" s="113"/>
      <c r="Q30" s="113"/>
      <c r="R30" s="113"/>
      <c r="S30" s="113"/>
      <c r="T30" s="113"/>
      <c r="U30" s="113"/>
      <c r="V30" s="113"/>
      <c r="W30" s="113"/>
    </row>
    <row r="31" spans="1:23" ht="35" hidden="1" customHeight="1" thickBot="1" x14ac:dyDescent="0.25">
      <c r="A31" s="112" t="s">
        <v>1922</v>
      </c>
      <c r="B31" s="112"/>
      <c r="C31" s="113"/>
      <c r="D31" s="113"/>
      <c r="E31" s="113"/>
      <c r="F31" s="113"/>
      <c r="G31" s="113"/>
      <c r="H31" s="113"/>
      <c r="I31" s="113"/>
      <c r="J31" s="113"/>
      <c r="K31" s="113"/>
      <c r="L31" s="113"/>
      <c r="M31" s="113"/>
      <c r="N31" s="113"/>
      <c r="O31" s="113"/>
      <c r="P31" s="113"/>
      <c r="Q31" s="113"/>
      <c r="R31" s="113"/>
      <c r="S31" s="113"/>
      <c r="T31" s="113"/>
      <c r="U31" s="113"/>
      <c r="V31" s="113"/>
      <c r="W31" s="113"/>
    </row>
    <row r="32" spans="1:23" ht="52" hidden="1" customHeight="1" thickBot="1" x14ac:dyDescent="0.25">
      <c r="A32" s="112" t="s">
        <v>1923</v>
      </c>
      <c r="B32" s="112"/>
      <c r="C32" s="113"/>
      <c r="D32" s="113"/>
      <c r="E32" s="113"/>
      <c r="F32" s="113"/>
      <c r="G32" s="113"/>
      <c r="H32" s="113"/>
      <c r="I32" s="113"/>
      <c r="J32" s="113"/>
      <c r="K32" s="113"/>
      <c r="L32" s="113"/>
      <c r="M32" s="113"/>
      <c r="N32" s="113"/>
      <c r="O32" s="113"/>
      <c r="P32" s="113"/>
      <c r="Q32" s="113"/>
      <c r="R32" s="113"/>
      <c r="S32" s="113"/>
      <c r="T32" s="113"/>
      <c r="U32" s="113"/>
      <c r="V32" s="113"/>
      <c r="W32" s="113"/>
    </row>
    <row r="33" spans="1:23" ht="52" hidden="1" customHeight="1" thickBot="1" x14ac:dyDescent="0.25">
      <c r="A33" s="112" t="s">
        <v>1318</v>
      </c>
      <c r="B33" s="112"/>
      <c r="C33" s="113"/>
      <c r="D33" s="113"/>
      <c r="E33" s="113"/>
      <c r="F33" s="113"/>
      <c r="G33" s="113"/>
      <c r="H33" s="113"/>
      <c r="I33" s="113"/>
      <c r="J33" s="113"/>
      <c r="K33" s="113"/>
      <c r="L33" s="113"/>
      <c r="M33" s="113"/>
      <c r="N33" s="113"/>
      <c r="O33" s="113"/>
      <c r="P33" s="113"/>
      <c r="Q33" s="113"/>
      <c r="R33" s="113"/>
      <c r="S33" s="113"/>
      <c r="T33" s="113"/>
      <c r="U33" s="113"/>
      <c r="V33" s="113"/>
      <c r="W33" s="113"/>
    </row>
    <row r="34" spans="1:23" ht="52" hidden="1" customHeight="1" thickBot="1" x14ac:dyDescent="0.25">
      <c r="A34" s="112" t="s">
        <v>1924</v>
      </c>
      <c r="B34" s="112"/>
      <c r="C34" s="113"/>
      <c r="D34" s="113"/>
      <c r="E34" s="113"/>
      <c r="F34" s="113"/>
      <c r="G34" s="113"/>
      <c r="H34" s="113"/>
      <c r="I34" s="113"/>
      <c r="J34" s="113"/>
      <c r="K34" s="113"/>
      <c r="L34" s="113"/>
      <c r="M34" s="113"/>
      <c r="N34" s="113"/>
      <c r="O34" s="113"/>
      <c r="P34" s="113"/>
      <c r="Q34" s="113"/>
      <c r="R34" s="113"/>
      <c r="S34" s="113"/>
      <c r="T34" s="113"/>
      <c r="U34" s="113"/>
      <c r="V34" s="113"/>
      <c r="W34" s="113"/>
    </row>
    <row r="35" spans="1:23" ht="35" hidden="1" customHeight="1" thickBot="1" x14ac:dyDescent="0.25">
      <c r="A35" s="112" t="s">
        <v>1925</v>
      </c>
      <c r="B35" s="112"/>
      <c r="C35" s="113"/>
      <c r="D35" s="113"/>
      <c r="E35" s="113"/>
      <c r="F35" s="113"/>
      <c r="G35" s="113"/>
      <c r="H35" s="113"/>
      <c r="I35" s="113"/>
      <c r="J35" s="113"/>
      <c r="K35" s="113"/>
      <c r="L35" s="113"/>
      <c r="M35" s="113"/>
      <c r="N35" s="113"/>
      <c r="O35" s="113"/>
      <c r="P35" s="113"/>
      <c r="Q35" s="113"/>
      <c r="R35" s="113"/>
      <c r="S35" s="113"/>
      <c r="T35" s="113"/>
      <c r="U35" s="113"/>
      <c r="V35" s="113"/>
      <c r="W35" s="113"/>
    </row>
    <row r="36" spans="1:23" ht="52" hidden="1" customHeight="1" thickBot="1" x14ac:dyDescent="0.25">
      <c r="A36" s="112" t="s">
        <v>1926</v>
      </c>
      <c r="B36" s="112"/>
      <c r="C36" s="113"/>
      <c r="D36" s="113"/>
      <c r="E36" s="113"/>
      <c r="F36" s="113"/>
      <c r="G36" s="113"/>
      <c r="H36" s="113"/>
      <c r="I36" s="113"/>
      <c r="J36" s="113"/>
      <c r="K36" s="113"/>
      <c r="L36" s="113"/>
      <c r="M36" s="113"/>
      <c r="N36" s="113"/>
      <c r="O36" s="113"/>
      <c r="P36" s="113"/>
      <c r="Q36" s="113"/>
      <c r="R36" s="113"/>
      <c r="S36" s="113"/>
      <c r="T36" s="113"/>
      <c r="U36" s="113"/>
      <c r="V36" s="113"/>
      <c r="W36" s="113"/>
    </row>
    <row r="37" spans="1:23" ht="52" hidden="1" customHeight="1" thickBot="1" x14ac:dyDescent="0.25">
      <c r="A37" s="112" t="s">
        <v>1320</v>
      </c>
      <c r="B37" s="112"/>
      <c r="C37" s="113"/>
      <c r="D37" s="113"/>
      <c r="E37" s="113"/>
      <c r="F37" s="113"/>
      <c r="G37" s="113"/>
      <c r="H37" s="113"/>
      <c r="I37" s="113"/>
      <c r="J37" s="113"/>
      <c r="K37" s="113"/>
      <c r="L37" s="113"/>
      <c r="M37" s="113"/>
      <c r="N37" s="113"/>
      <c r="O37" s="113"/>
      <c r="P37" s="113"/>
      <c r="Q37" s="113"/>
      <c r="R37" s="113"/>
      <c r="S37" s="113"/>
      <c r="T37" s="113"/>
      <c r="U37" s="113"/>
      <c r="V37" s="113"/>
      <c r="W37" s="113"/>
    </row>
    <row r="38" spans="1:23" ht="52" hidden="1" customHeight="1" thickBot="1" x14ac:dyDescent="0.25">
      <c r="A38" s="112" t="s">
        <v>1927</v>
      </c>
      <c r="B38" s="112"/>
      <c r="C38" s="113"/>
      <c r="D38" s="113"/>
      <c r="E38" s="113"/>
      <c r="F38" s="113"/>
      <c r="G38" s="113"/>
      <c r="H38" s="113"/>
      <c r="I38" s="113"/>
      <c r="J38" s="113"/>
      <c r="K38" s="113"/>
      <c r="L38" s="113"/>
      <c r="M38" s="113"/>
      <c r="N38" s="113"/>
      <c r="O38" s="113"/>
      <c r="P38" s="113"/>
      <c r="Q38" s="113"/>
      <c r="R38" s="113"/>
      <c r="S38" s="113"/>
      <c r="T38" s="113"/>
      <c r="U38" s="113"/>
      <c r="V38" s="113"/>
      <c r="W38" s="113"/>
    </row>
    <row r="39" spans="1:23" ht="35" hidden="1" customHeight="1" thickBot="1" x14ac:dyDescent="0.25">
      <c r="A39" s="112" t="s">
        <v>1928</v>
      </c>
      <c r="B39" s="112"/>
      <c r="C39" s="113"/>
      <c r="D39" s="113"/>
      <c r="E39" s="113"/>
      <c r="F39" s="113"/>
      <c r="G39" s="113"/>
      <c r="H39" s="113"/>
      <c r="I39" s="113"/>
      <c r="J39" s="113"/>
      <c r="K39" s="113"/>
      <c r="L39" s="113"/>
      <c r="M39" s="113"/>
      <c r="N39" s="113"/>
      <c r="O39" s="113"/>
      <c r="P39" s="113"/>
      <c r="Q39" s="113"/>
      <c r="R39" s="113"/>
      <c r="S39" s="113"/>
      <c r="T39" s="113"/>
      <c r="U39" s="113"/>
      <c r="V39" s="113"/>
      <c r="W39" s="113"/>
    </row>
    <row r="40" spans="1:23" ht="52" hidden="1" customHeight="1" thickBot="1" x14ac:dyDescent="0.25">
      <c r="A40" s="112" t="s">
        <v>1929</v>
      </c>
      <c r="B40" s="112"/>
      <c r="C40" s="113"/>
      <c r="D40" s="113"/>
      <c r="E40" s="113"/>
      <c r="F40" s="113"/>
      <c r="G40" s="113"/>
      <c r="H40" s="113"/>
      <c r="I40" s="113"/>
      <c r="J40" s="113"/>
      <c r="K40" s="113"/>
      <c r="L40" s="113"/>
      <c r="M40" s="113"/>
      <c r="N40" s="113"/>
      <c r="O40" s="113"/>
      <c r="P40" s="113"/>
      <c r="Q40" s="113"/>
      <c r="R40" s="113"/>
      <c r="S40" s="113"/>
      <c r="T40" s="113"/>
      <c r="U40" s="113"/>
      <c r="V40" s="113"/>
      <c r="W40" s="113"/>
    </row>
    <row r="41" spans="1:23" ht="52" hidden="1" customHeight="1" thickBot="1" x14ac:dyDescent="0.25">
      <c r="A41" s="112" t="s">
        <v>1322</v>
      </c>
      <c r="B41" s="112"/>
      <c r="C41" s="113"/>
      <c r="D41" s="113"/>
      <c r="E41" s="113"/>
      <c r="F41" s="113"/>
      <c r="G41" s="113"/>
      <c r="H41" s="113"/>
      <c r="I41" s="113"/>
      <c r="J41" s="113"/>
      <c r="K41" s="113"/>
      <c r="L41" s="113"/>
      <c r="M41" s="113"/>
      <c r="N41" s="113"/>
      <c r="O41" s="113"/>
      <c r="P41" s="113"/>
      <c r="Q41" s="113"/>
      <c r="R41" s="113"/>
      <c r="S41" s="113"/>
      <c r="T41" s="113"/>
      <c r="U41" s="113"/>
      <c r="V41" s="113"/>
      <c r="W41" s="113"/>
    </row>
    <row r="42" spans="1:23" ht="52" hidden="1" customHeight="1" thickBot="1" x14ac:dyDescent="0.25">
      <c r="A42" s="112" t="s">
        <v>1930</v>
      </c>
      <c r="B42" s="112"/>
      <c r="C42" s="113"/>
      <c r="D42" s="113"/>
      <c r="E42" s="113"/>
      <c r="F42" s="113"/>
      <c r="G42" s="113"/>
      <c r="H42" s="113"/>
      <c r="I42" s="113"/>
      <c r="J42" s="113"/>
      <c r="K42" s="113"/>
      <c r="L42" s="113"/>
      <c r="M42" s="113"/>
      <c r="N42" s="113"/>
      <c r="O42" s="113"/>
      <c r="P42" s="113"/>
      <c r="Q42" s="113"/>
      <c r="R42" s="113"/>
      <c r="S42" s="113"/>
      <c r="T42" s="113"/>
      <c r="U42" s="113"/>
      <c r="V42" s="113"/>
      <c r="W42" s="113"/>
    </row>
    <row r="43" spans="1:23" ht="35" hidden="1" customHeight="1" thickBot="1" x14ac:dyDescent="0.25">
      <c r="A43" s="112" t="s">
        <v>1931</v>
      </c>
      <c r="B43" s="112"/>
      <c r="C43" s="113"/>
      <c r="D43" s="113"/>
      <c r="E43" s="113"/>
      <c r="F43" s="113"/>
      <c r="G43" s="113"/>
      <c r="H43" s="113"/>
      <c r="I43" s="113"/>
      <c r="J43" s="113"/>
      <c r="K43" s="113"/>
      <c r="L43" s="113"/>
      <c r="M43" s="113"/>
      <c r="N43" s="113"/>
      <c r="O43" s="113"/>
      <c r="P43" s="113"/>
      <c r="Q43" s="113"/>
      <c r="R43" s="113"/>
      <c r="S43" s="113"/>
      <c r="T43" s="113"/>
      <c r="U43" s="113"/>
      <c r="V43" s="113"/>
      <c r="W43" s="113"/>
    </row>
    <row r="44" spans="1:23" ht="52" hidden="1" customHeight="1" thickBot="1" x14ac:dyDescent="0.25">
      <c r="A44" s="112" t="s">
        <v>1932</v>
      </c>
      <c r="B44" s="112"/>
      <c r="C44" s="113"/>
      <c r="D44" s="113"/>
      <c r="E44" s="113"/>
      <c r="F44" s="113"/>
      <c r="G44" s="113"/>
      <c r="H44" s="113"/>
      <c r="I44" s="113"/>
      <c r="J44" s="113"/>
      <c r="K44" s="113"/>
      <c r="L44" s="113"/>
      <c r="M44" s="113"/>
      <c r="N44" s="113"/>
      <c r="O44" s="113"/>
      <c r="P44" s="113"/>
      <c r="Q44" s="113"/>
      <c r="R44" s="113"/>
      <c r="S44" s="113"/>
      <c r="T44" s="113"/>
      <c r="U44" s="113"/>
      <c r="V44" s="113"/>
      <c r="W44" s="113"/>
    </row>
    <row r="45" spans="1:23" ht="52" hidden="1" customHeight="1" thickBot="1" x14ac:dyDescent="0.25">
      <c r="A45" s="112" t="s">
        <v>1324</v>
      </c>
      <c r="B45" s="112"/>
      <c r="C45" s="113"/>
      <c r="D45" s="113"/>
      <c r="E45" s="113"/>
      <c r="F45" s="113"/>
      <c r="G45" s="113"/>
      <c r="H45" s="113"/>
      <c r="I45" s="113"/>
      <c r="J45" s="113"/>
      <c r="K45" s="113"/>
      <c r="L45" s="113"/>
      <c r="M45" s="113"/>
      <c r="N45" s="113"/>
      <c r="O45" s="113"/>
      <c r="P45" s="113"/>
      <c r="Q45" s="113"/>
      <c r="R45" s="113"/>
      <c r="S45" s="113"/>
      <c r="T45" s="113"/>
      <c r="U45" s="113"/>
      <c r="V45" s="113"/>
      <c r="W45" s="113"/>
    </row>
    <row r="46" spans="1:23" ht="52" hidden="1" customHeight="1" thickBot="1" x14ac:dyDescent="0.25">
      <c r="A46" s="112" t="s">
        <v>1933</v>
      </c>
      <c r="B46" s="112"/>
      <c r="C46" s="113"/>
      <c r="D46" s="113"/>
      <c r="E46" s="113"/>
      <c r="F46" s="113"/>
      <c r="G46" s="113"/>
      <c r="H46" s="113"/>
      <c r="I46" s="113"/>
      <c r="J46" s="113"/>
      <c r="K46" s="113"/>
      <c r="L46" s="113"/>
      <c r="M46" s="113"/>
      <c r="N46" s="113"/>
      <c r="O46" s="113"/>
      <c r="P46" s="113"/>
      <c r="Q46" s="113"/>
      <c r="R46" s="113"/>
      <c r="S46" s="113"/>
      <c r="T46" s="113"/>
      <c r="U46" s="113"/>
      <c r="V46" s="113"/>
      <c r="W46" s="113"/>
    </row>
    <row r="47" spans="1:23" ht="35" hidden="1" customHeight="1" thickBot="1" x14ac:dyDescent="0.25">
      <c r="A47" s="112" t="s">
        <v>1934</v>
      </c>
      <c r="B47" s="112"/>
      <c r="C47" s="113"/>
      <c r="D47" s="113"/>
      <c r="E47" s="113"/>
      <c r="F47" s="113"/>
      <c r="G47" s="113"/>
      <c r="H47" s="113"/>
      <c r="I47" s="113"/>
      <c r="J47" s="113"/>
      <c r="K47" s="113"/>
      <c r="L47" s="113"/>
      <c r="M47" s="113"/>
      <c r="N47" s="113"/>
      <c r="O47" s="113"/>
      <c r="P47" s="113"/>
      <c r="Q47" s="113"/>
      <c r="R47" s="113"/>
      <c r="S47" s="113"/>
      <c r="T47" s="113"/>
      <c r="U47" s="113"/>
      <c r="V47" s="113"/>
      <c r="W47" s="113"/>
    </row>
    <row r="48" spans="1:23" ht="52" hidden="1" customHeight="1" thickBot="1" x14ac:dyDescent="0.25">
      <c r="A48" s="112" t="s">
        <v>1935</v>
      </c>
      <c r="B48" s="112"/>
      <c r="C48" s="113"/>
      <c r="D48" s="113"/>
      <c r="E48" s="113"/>
      <c r="F48" s="113"/>
      <c r="G48" s="113"/>
      <c r="H48" s="113"/>
      <c r="I48" s="113"/>
      <c r="J48" s="113"/>
      <c r="K48" s="113"/>
      <c r="L48" s="113"/>
      <c r="M48" s="113"/>
      <c r="N48" s="113"/>
      <c r="O48" s="113"/>
      <c r="P48" s="113"/>
      <c r="Q48" s="113"/>
      <c r="R48" s="113"/>
      <c r="S48" s="113"/>
      <c r="T48" s="113"/>
      <c r="U48" s="113"/>
      <c r="V48" s="113"/>
      <c r="W48" s="113"/>
    </row>
    <row r="49" spans="1:23" ht="52" hidden="1" customHeight="1" thickBot="1" x14ac:dyDescent="0.25">
      <c r="A49" s="112" t="s">
        <v>1326</v>
      </c>
      <c r="B49" s="112"/>
      <c r="C49" s="113"/>
      <c r="D49" s="113"/>
      <c r="E49" s="113"/>
      <c r="F49" s="113"/>
      <c r="G49" s="113"/>
      <c r="H49" s="113"/>
      <c r="I49" s="113"/>
      <c r="J49" s="113"/>
      <c r="K49" s="113"/>
      <c r="L49" s="113"/>
      <c r="M49" s="113"/>
      <c r="N49" s="113"/>
      <c r="O49" s="113"/>
      <c r="P49" s="113"/>
      <c r="Q49" s="113"/>
      <c r="R49" s="113"/>
      <c r="S49" s="113"/>
      <c r="T49" s="113"/>
      <c r="U49" s="113"/>
      <c r="V49" s="113"/>
      <c r="W49" s="113"/>
    </row>
    <row r="50" spans="1:23" ht="52" hidden="1" customHeight="1" thickBot="1" x14ac:dyDescent="0.25">
      <c r="A50" s="112" t="s">
        <v>1936</v>
      </c>
      <c r="B50" s="112"/>
      <c r="C50" s="113"/>
      <c r="D50" s="113"/>
      <c r="E50" s="113"/>
      <c r="F50" s="113"/>
      <c r="G50" s="113"/>
      <c r="H50" s="113"/>
      <c r="I50" s="113"/>
      <c r="J50" s="113"/>
      <c r="K50" s="113"/>
      <c r="L50" s="113"/>
      <c r="M50" s="113"/>
      <c r="N50" s="113"/>
      <c r="O50" s="113"/>
      <c r="P50" s="113"/>
      <c r="Q50" s="113"/>
      <c r="R50" s="113"/>
      <c r="S50" s="113"/>
      <c r="T50" s="113"/>
      <c r="U50" s="113"/>
      <c r="V50" s="113"/>
      <c r="W50" s="113"/>
    </row>
    <row r="51" spans="1:23" ht="52" hidden="1" customHeight="1" thickBot="1" x14ac:dyDescent="0.25">
      <c r="A51" s="112" t="s">
        <v>1937</v>
      </c>
      <c r="B51" s="112"/>
      <c r="C51" s="113"/>
      <c r="D51" s="113"/>
      <c r="E51" s="113"/>
      <c r="F51" s="113"/>
      <c r="G51" s="113"/>
      <c r="H51" s="113"/>
      <c r="I51" s="113"/>
      <c r="J51" s="113"/>
      <c r="K51" s="113"/>
      <c r="L51" s="113"/>
      <c r="M51" s="113"/>
      <c r="N51" s="113"/>
      <c r="O51" s="113"/>
      <c r="P51" s="113"/>
      <c r="Q51" s="113"/>
      <c r="R51" s="113"/>
      <c r="S51" s="113"/>
      <c r="T51" s="113"/>
      <c r="U51" s="113"/>
      <c r="V51" s="113"/>
      <c r="W51" s="113"/>
    </row>
    <row r="52" spans="1:23" ht="52" hidden="1" customHeight="1" thickBot="1" x14ac:dyDescent="0.25">
      <c r="A52" s="112" t="s">
        <v>1938</v>
      </c>
      <c r="B52" s="112"/>
      <c r="C52" s="113"/>
      <c r="D52" s="113"/>
      <c r="E52" s="113"/>
      <c r="F52" s="113"/>
      <c r="G52" s="113"/>
      <c r="H52" s="113"/>
      <c r="I52" s="113"/>
      <c r="J52" s="113"/>
      <c r="K52" s="113"/>
      <c r="L52" s="113"/>
      <c r="M52" s="113"/>
      <c r="N52" s="113"/>
      <c r="O52" s="113"/>
      <c r="P52" s="113"/>
      <c r="Q52" s="113"/>
      <c r="R52" s="113"/>
      <c r="S52" s="113"/>
      <c r="T52" s="113"/>
      <c r="U52" s="113"/>
      <c r="V52" s="113"/>
      <c r="W52" s="113"/>
    </row>
    <row r="53" spans="1:23" ht="35" customHeight="1" thickBot="1" x14ac:dyDescent="0.25">
      <c r="A53" s="174" t="s">
        <v>1939</v>
      </c>
      <c r="B53" s="112"/>
      <c r="C53" s="173"/>
      <c r="D53" s="173"/>
      <c r="E53" s="173"/>
      <c r="F53" s="173"/>
      <c r="G53" s="173"/>
      <c r="H53" s="173"/>
      <c r="I53" s="173"/>
      <c r="J53" s="173"/>
      <c r="K53" s="173"/>
      <c r="L53" s="173"/>
      <c r="M53" s="173"/>
      <c r="N53" s="173"/>
      <c r="O53" s="173"/>
      <c r="P53" s="173"/>
      <c r="Q53" s="173"/>
      <c r="R53" s="173"/>
      <c r="S53" s="173"/>
      <c r="T53" s="173"/>
      <c r="U53" s="173"/>
      <c r="V53" s="173"/>
      <c r="W53" s="173"/>
    </row>
    <row r="54" spans="1:23" ht="52" customHeight="1" thickBot="1" x14ac:dyDescent="0.25">
      <c r="A54" s="112" t="s">
        <v>1329</v>
      </c>
      <c r="B54" s="112"/>
      <c r="C54" s="113"/>
      <c r="D54" s="113"/>
      <c r="E54" s="113"/>
      <c r="F54" s="113" t="s">
        <v>1889</v>
      </c>
      <c r="G54" s="113"/>
      <c r="H54" s="113"/>
      <c r="I54" s="113"/>
      <c r="J54" s="113" t="s">
        <v>1940</v>
      </c>
      <c r="K54" s="113"/>
      <c r="L54" s="113"/>
      <c r="M54" s="113"/>
      <c r="N54" s="113"/>
      <c r="O54" s="113"/>
      <c r="P54" s="113"/>
      <c r="Q54" s="113"/>
      <c r="R54" s="113"/>
      <c r="S54" s="113"/>
      <c r="T54" s="113"/>
      <c r="U54" s="113"/>
      <c r="V54" s="113"/>
      <c r="W54" s="113"/>
    </row>
    <row r="55" spans="1:23" ht="52" customHeight="1" thickBot="1" x14ac:dyDescent="0.25">
      <c r="A55" s="112" t="s">
        <v>1941</v>
      </c>
      <c r="B55" s="112"/>
      <c r="C55" s="113"/>
      <c r="D55" s="113"/>
      <c r="E55" s="113"/>
      <c r="F55" s="113"/>
      <c r="G55" s="113"/>
      <c r="H55" s="113"/>
      <c r="I55" s="113"/>
      <c r="J55" s="113" t="s">
        <v>1942</v>
      </c>
      <c r="K55" s="113"/>
      <c r="L55" s="113"/>
      <c r="M55" s="113"/>
      <c r="N55" s="113"/>
      <c r="O55" s="113"/>
      <c r="P55" s="113"/>
      <c r="Q55" s="113"/>
      <c r="R55" s="113"/>
      <c r="S55" s="113"/>
      <c r="T55" s="113"/>
      <c r="U55" s="113"/>
      <c r="V55" s="113"/>
      <c r="W55" s="113"/>
    </row>
    <row r="56" spans="1:23" ht="52" customHeight="1" thickBot="1" x14ac:dyDescent="0.25">
      <c r="A56" s="112" t="s">
        <v>1943</v>
      </c>
      <c r="B56" s="112"/>
      <c r="C56" s="113"/>
      <c r="D56" s="113"/>
      <c r="E56" s="113"/>
      <c r="F56" s="113"/>
      <c r="G56" s="113"/>
      <c r="H56" s="113"/>
      <c r="I56" s="113"/>
      <c r="J56" s="113" t="s">
        <v>1903</v>
      </c>
      <c r="K56" s="113"/>
      <c r="L56" s="113"/>
      <c r="M56" s="113"/>
      <c r="N56" s="113"/>
      <c r="O56" s="113"/>
      <c r="P56" s="113"/>
      <c r="Q56" s="113"/>
      <c r="R56" s="113"/>
      <c r="S56" s="113"/>
      <c r="T56" s="113"/>
      <c r="U56" s="113"/>
      <c r="V56" s="113"/>
      <c r="W56" s="113"/>
    </row>
    <row r="57" spans="1:23" ht="52" hidden="1" customHeight="1" thickBot="1" x14ac:dyDescent="0.25">
      <c r="A57" s="112" t="s">
        <v>1944</v>
      </c>
      <c r="B57" s="112"/>
      <c r="C57" s="113"/>
      <c r="D57" s="113"/>
      <c r="E57" s="113"/>
      <c r="F57" s="113"/>
      <c r="G57" s="113"/>
      <c r="H57" s="113"/>
      <c r="I57" s="113"/>
      <c r="J57" s="113"/>
      <c r="K57" s="113"/>
      <c r="L57" s="113"/>
      <c r="M57" s="113"/>
      <c r="N57" s="113"/>
      <c r="O57" s="113"/>
      <c r="P57" s="113"/>
      <c r="Q57" s="113"/>
      <c r="R57" s="113"/>
      <c r="S57" s="113"/>
      <c r="T57" s="113"/>
      <c r="U57" s="113"/>
      <c r="V57" s="113"/>
      <c r="W57" s="113"/>
    </row>
    <row r="58" spans="1:23" ht="52" hidden="1" customHeight="1" thickBot="1" x14ac:dyDescent="0.25">
      <c r="A58" s="112" t="s">
        <v>1331</v>
      </c>
      <c r="B58" s="112"/>
      <c r="C58" s="113"/>
      <c r="D58" s="113"/>
      <c r="E58" s="113"/>
      <c r="F58" s="113"/>
      <c r="G58" s="113"/>
      <c r="H58" s="113"/>
      <c r="I58" s="113"/>
      <c r="J58" s="113"/>
      <c r="K58" s="113"/>
      <c r="L58" s="113"/>
      <c r="M58" s="113"/>
      <c r="N58" s="113"/>
      <c r="O58" s="113"/>
      <c r="P58" s="113"/>
      <c r="Q58" s="113"/>
      <c r="R58" s="113"/>
      <c r="S58" s="113"/>
      <c r="T58" s="113"/>
      <c r="U58" s="113"/>
      <c r="V58" s="113"/>
      <c r="W58" s="113"/>
    </row>
    <row r="59" spans="1:23" ht="52" hidden="1" customHeight="1" thickBot="1" x14ac:dyDescent="0.25">
      <c r="A59" s="112" t="s">
        <v>1945</v>
      </c>
      <c r="B59" s="112"/>
      <c r="C59" s="113"/>
      <c r="D59" s="113"/>
      <c r="E59" s="113"/>
      <c r="F59" s="113"/>
      <c r="G59" s="113"/>
      <c r="H59" s="113"/>
      <c r="I59" s="113"/>
      <c r="J59" s="113"/>
      <c r="K59" s="113"/>
      <c r="L59" s="113"/>
      <c r="M59" s="113"/>
      <c r="N59" s="113"/>
      <c r="O59" s="113"/>
      <c r="P59" s="113"/>
      <c r="Q59" s="113"/>
      <c r="R59" s="113"/>
      <c r="S59" s="113"/>
      <c r="T59" s="113"/>
      <c r="U59" s="113"/>
      <c r="V59" s="113"/>
      <c r="W59" s="113"/>
    </row>
    <row r="60" spans="1:23" ht="52" hidden="1" customHeight="1" thickBot="1" x14ac:dyDescent="0.25">
      <c r="A60" s="112" t="s">
        <v>1946</v>
      </c>
      <c r="B60" s="112"/>
      <c r="C60" s="113"/>
      <c r="D60" s="113"/>
      <c r="E60" s="113"/>
      <c r="F60" s="113"/>
      <c r="G60" s="113"/>
      <c r="H60" s="113"/>
      <c r="I60" s="113"/>
      <c r="J60" s="113"/>
      <c r="K60" s="113"/>
      <c r="L60" s="113"/>
      <c r="M60" s="113"/>
      <c r="N60" s="113"/>
      <c r="O60" s="113"/>
      <c r="P60" s="113"/>
      <c r="Q60" s="113"/>
      <c r="R60" s="113"/>
      <c r="S60" s="113"/>
      <c r="T60" s="113"/>
      <c r="U60" s="113"/>
      <c r="V60" s="113"/>
      <c r="W60" s="113"/>
    </row>
    <row r="61" spans="1:23" ht="52" hidden="1" customHeight="1" thickBot="1" x14ac:dyDescent="0.25">
      <c r="A61" s="112" t="s">
        <v>1947</v>
      </c>
      <c r="B61" s="112"/>
      <c r="C61" s="113"/>
      <c r="D61" s="113"/>
      <c r="E61" s="113"/>
      <c r="F61" s="113"/>
      <c r="G61" s="113"/>
      <c r="H61" s="113"/>
      <c r="I61" s="113"/>
      <c r="J61" s="113"/>
      <c r="K61" s="113"/>
      <c r="L61" s="113"/>
      <c r="M61" s="113"/>
      <c r="N61" s="113"/>
      <c r="O61" s="113"/>
      <c r="P61" s="113"/>
      <c r="Q61" s="113"/>
      <c r="R61" s="113"/>
      <c r="S61" s="113"/>
      <c r="T61" s="113"/>
      <c r="U61" s="113"/>
      <c r="V61" s="113"/>
      <c r="W61" s="113"/>
    </row>
    <row r="62" spans="1:23" ht="52" hidden="1" customHeight="1" thickBot="1" x14ac:dyDescent="0.25">
      <c r="A62" s="112" t="s">
        <v>1333</v>
      </c>
      <c r="B62" s="112"/>
      <c r="C62" s="113"/>
      <c r="D62" s="113"/>
      <c r="E62" s="113"/>
      <c r="F62" s="113"/>
      <c r="G62" s="113"/>
      <c r="H62" s="113"/>
      <c r="I62" s="113"/>
      <c r="J62" s="113"/>
      <c r="K62" s="113"/>
      <c r="L62" s="113"/>
      <c r="M62" s="113"/>
      <c r="N62" s="113"/>
      <c r="O62" s="113"/>
      <c r="P62" s="113"/>
      <c r="Q62" s="113"/>
      <c r="R62" s="113"/>
      <c r="S62" s="113"/>
      <c r="T62" s="113"/>
      <c r="U62" s="113"/>
      <c r="V62" s="113"/>
      <c r="W62" s="113"/>
    </row>
    <row r="63" spans="1:23" ht="52" hidden="1" customHeight="1" thickBot="1" x14ac:dyDescent="0.25">
      <c r="A63" s="112" t="s">
        <v>1948</v>
      </c>
      <c r="B63" s="112"/>
      <c r="C63" s="113"/>
      <c r="D63" s="113"/>
      <c r="E63" s="113"/>
      <c r="F63" s="113"/>
      <c r="G63" s="113"/>
      <c r="H63" s="113"/>
      <c r="I63" s="113"/>
      <c r="J63" s="113"/>
      <c r="K63" s="113"/>
      <c r="L63" s="113"/>
      <c r="M63" s="113"/>
      <c r="N63" s="113"/>
      <c r="O63" s="113"/>
      <c r="P63" s="113"/>
      <c r="Q63" s="113"/>
      <c r="R63" s="113"/>
      <c r="S63" s="113"/>
      <c r="T63" s="113"/>
      <c r="U63" s="113"/>
      <c r="V63" s="113"/>
      <c r="W63" s="113"/>
    </row>
    <row r="64" spans="1:23" ht="52" hidden="1" customHeight="1" thickBot="1" x14ac:dyDescent="0.25">
      <c r="A64" s="112" t="s">
        <v>1949</v>
      </c>
      <c r="B64" s="112"/>
      <c r="C64" s="113"/>
      <c r="D64" s="113"/>
      <c r="E64" s="113"/>
      <c r="F64" s="113"/>
      <c r="G64" s="113"/>
      <c r="H64" s="113"/>
      <c r="I64" s="113"/>
      <c r="J64" s="113"/>
      <c r="K64" s="113"/>
      <c r="L64" s="113"/>
      <c r="M64" s="113"/>
      <c r="N64" s="113"/>
      <c r="O64" s="113"/>
      <c r="P64" s="113"/>
      <c r="Q64" s="113"/>
      <c r="R64" s="113"/>
      <c r="S64" s="113"/>
      <c r="T64" s="113"/>
      <c r="U64" s="113"/>
      <c r="V64" s="113"/>
      <c r="W64" s="113"/>
    </row>
    <row r="65" spans="1:23" ht="52" hidden="1" customHeight="1" thickBot="1" x14ac:dyDescent="0.25">
      <c r="A65" s="112" t="s">
        <v>1950</v>
      </c>
      <c r="B65" s="112"/>
      <c r="C65" s="113"/>
      <c r="D65" s="113"/>
      <c r="E65" s="113"/>
      <c r="F65" s="113"/>
      <c r="G65" s="113"/>
      <c r="H65" s="113"/>
      <c r="I65" s="113"/>
      <c r="J65" s="113"/>
      <c r="K65" s="113"/>
      <c r="L65" s="113"/>
      <c r="M65" s="113"/>
      <c r="N65" s="113"/>
      <c r="O65" s="113"/>
      <c r="P65" s="113"/>
      <c r="Q65" s="113"/>
      <c r="R65" s="113"/>
      <c r="S65" s="113"/>
      <c r="T65" s="113"/>
      <c r="U65" s="113"/>
      <c r="V65" s="113"/>
      <c r="W65" s="113"/>
    </row>
    <row r="66" spans="1:23" ht="52" hidden="1" customHeight="1" thickBot="1" x14ac:dyDescent="0.25">
      <c r="A66" s="112" t="s">
        <v>1335</v>
      </c>
      <c r="B66" s="112"/>
      <c r="C66" s="113"/>
      <c r="D66" s="113"/>
      <c r="E66" s="113"/>
      <c r="F66" s="113"/>
      <c r="G66" s="113"/>
      <c r="H66" s="113"/>
      <c r="I66" s="113"/>
      <c r="J66" s="113"/>
      <c r="K66" s="113"/>
      <c r="L66" s="113"/>
      <c r="M66" s="113"/>
      <c r="N66" s="113"/>
      <c r="O66" s="113"/>
      <c r="P66" s="113"/>
      <c r="Q66" s="113"/>
      <c r="R66" s="113"/>
      <c r="S66" s="113"/>
      <c r="T66" s="113"/>
      <c r="U66" s="113"/>
      <c r="V66" s="113"/>
      <c r="W66" s="113"/>
    </row>
    <row r="67" spans="1:23" ht="52" hidden="1" customHeight="1" thickBot="1" x14ac:dyDescent="0.25">
      <c r="A67" s="112" t="s">
        <v>1951</v>
      </c>
      <c r="B67" s="112"/>
      <c r="C67" s="113"/>
      <c r="D67" s="113"/>
      <c r="E67" s="113"/>
      <c r="F67" s="113"/>
      <c r="G67" s="113"/>
      <c r="H67" s="113"/>
      <c r="I67" s="113"/>
      <c r="J67" s="113"/>
      <c r="K67" s="113"/>
      <c r="L67" s="113"/>
      <c r="M67" s="113"/>
      <c r="N67" s="113"/>
      <c r="O67" s="113"/>
      <c r="P67" s="113"/>
      <c r="Q67" s="113"/>
      <c r="R67" s="113"/>
      <c r="S67" s="113"/>
      <c r="T67" s="113"/>
      <c r="U67" s="113"/>
      <c r="V67" s="113"/>
      <c r="W67" s="113"/>
    </row>
    <row r="68" spans="1:23" ht="52" hidden="1" customHeight="1" thickBot="1" x14ac:dyDescent="0.25">
      <c r="A68" s="112" t="s">
        <v>1952</v>
      </c>
      <c r="B68" s="112"/>
      <c r="C68" s="113"/>
      <c r="D68" s="113"/>
      <c r="E68" s="113"/>
      <c r="F68" s="113"/>
      <c r="G68" s="113"/>
      <c r="H68" s="113"/>
      <c r="I68" s="113"/>
      <c r="J68" s="113"/>
      <c r="K68" s="113"/>
      <c r="L68" s="113"/>
      <c r="M68" s="113"/>
      <c r="N68" s="113"/>
      <c r="O68" s="113"/>
      <c r="P68" s="113"/>
      <c r="Q68" s="113"/>
      <c r="R68" s="113"/>
      <c r="S68" s="113"/>
      <c r="T68" s="113"/>
      <c r="U68" s="113"/>
      <c r="V68" s="113"/>
      <c r="W68" s="113"/>
    </row>
    <row r="69" spans="1:23" ht="52" hidden="1" customHeight="1" thickBot="1" x14ac:dyDescent="0.25">
      <c r="A69" s="112" t="s">
        <v>1953</v>
      </c>
      <c r="B69" s="112"/>
      <c r="C69" s="113"/>
      <c r="D69" s="113"/>
      <c r="E69" s="113"/>
      <c r="F69" s="113"/>
      <c r="G69" s="113"/>
      <c r="H69" s="113"/>
      <c r="I69" s="113"/>
      <c r="J69" s="113"/>
      <c r="K69" s="113"/>
      <c r="L69" s="113"/>
      <c r="M69" s="113"/>
      <c r="N69" s="113"/>
      <c r="O69" s="113"/>
      <c r="P69" s="113"/>
      <c r="Q69" s="113"/>
      <c r="R69" s="113"/>
      <c r="S69" s="113"/>
      <c r="T69" s="113"/>
      <c r="U69" s="113"/>
      <c r="V69" s="113"/>
      <c r="W69" s="113"/>
    </row>
    <row r="70" spans="1:23" ht="52" hidden="1" customHeight="1" thickBot="1" x14ac:dyDescent="0.25">
      <c r="A70" s="112" t="s">
        <v>1337</v>
      </c>
      <c r="B70" s="112"/>
      <c r="C70" s="113"/>
      <c r="D70" s="113"/>
      <c r="E70" s="113"/>
      <c r="F70" s="113"/>
      <c r="G70" s="113"/>
      <c r="H70" s="113"/>
      <c r="I70" s="113"/>
      <c r="J70" s="113"/>
      <c r="K70" s="113"/>
      <c r="L70" s="113"/>
      <c r="M70" s="113"/>
      <c r="N70" s="113"/>
      <c r="O70" s="113"/>
      <c r="P70" s="113"/>
      <c r="Q70" s="113"/>
      <c r="R70" s="113"/>
      <c r="S70" s="113"/>
      <c r="T70" s="113"/>
      <c r="U70" s="113"/>
      <c r="V70" s="113"/>
      <c r="W70" s="113"/>
    </row>
    <row r="71" spans="1:23" ht="52" hidden="1" customHeight="1" thickBot="1" x14ac:dyDescent="0.25">
      <c r="A71" s="112" t="s">
        <v>1954</v>
      </c>
      <c r="B71" s="112"/>
      <c r="C71" s="113"/>
      <c r="D71" s="113"/>
      <c r="E71" s="113"/>
      <c r="F71" s="113"/>
      <c r="G71" s="113"/>
      <c r="H71" s="113"/>
      <c r="I71" s="113"/>
      <c r="J71" s="113"/>
      <c r="K71" s="113"/>
      <c r="L71" s="113"/>
      <c r="M71" s="113"/>
      <c r="N71" s="113"/>
      <c r="O71" s="113"/>
      <c r="P71" s="113"/>
      <c r="Q71" s="113"/>
      <c r="R71" s="113"/>
      <c r="S71" s="113"/>
      <c r="T71" s="113"/>
      <c r="U71" s="113"/>
      <c r="V71" s="113"/>
      <c r="W71" s="113"/>
    </row>
    <row r="72" spans="1:23" ht="52" hidden="1" customHeight="1" thickBot="1" x14ac:dyDescent="0.25">
      <c r="A72" s="112" t="s">
        <v>1955</v>
      </c>
      <c r="B72" s="112"/>
      <c r="C72" s="113"/>
      <c r="D72" s="113"/>
      <c r="E72" s="113"/>
      <c r="F72" s="113"/>
      <c r="G72" s="113"/>
      <c r="H72" s="113"/>
      <c r="I72" s="113"/>
      <c r="J72" s="113"/>
      <c r="K72" s="113"/>
      <c r="L72" s="113"/>
      <c r="M72" s="113"/>
      <c r="N72" s="113"/>
      <c r="O72" s="113"/>
      <c r="P72" s="113"/>
      <c r="Q72" s="113"/>
      <c r="R72" s="113"/>
      <c r="S72" s="113"/>
      <c r="T72" s="113"/>
      <c r="U72" s="113"/>
      <c r="V72" s="113"/>
      <c r="W72" s="113"/>
    </row>
    <row r="73" spans="1:23" ht="52" hidden="1" customHeight="1" thickBot="1" x14ac:dyDescent="0.25">
      <c r="A73" s="112" t="s">
        <v>1956</v>
      </c>
      <c r="B73" s="112"/>
      <c r="C73" s="113"/>
      <c r="D73" s="113"/>
      <c r="E73" s="113"/>
      <c r="F73" s="113"/>
      <c r="G73" s="113"/>
      <c r="H73" s="113"/>
      <c r="I73" s="113"/>
      <c r="J73" s="113"/>
      <c r="K73" s="113"/>
      <c r="L73" s="113"/>
      <c r="M73" s="113"/>
      <c r="N73" s="113"/>
      <c r="O73" s="113"/>
      <c r="P73" s="113"/>
      <c r="Q73" s="113"/>
      <c r="R73" s="113"/>
      <c r="S73" s="113"/>
      <c r="T73" s="113"/>
      <c r="U73" s="113"/>
      <c r="V73" s="113"/>
      <c r="W73" s="113"/>
    </row>
    <row r="74" spans="1:23" ht="52" hidden="1" customHeight="1" thickBot="1" x14ac:dyDescent="0.25">
      <c r="A74" s="112" t="s">
        <v>1339</v>
      </c>
      <c r="B74" s="112"/>
      <c r="C74" s="113"/>
      <c r="D74" s="113"/>
      <c r="E74" s="113"/>
      <c r="F74" s="113"/>
      <c r="G74" s="113"/>
      <c r="H74" s="113"/>
      <c r="I74" s="113"/>
      <c r="J74" s="113"/>
      <c r="K74" s="113"/>
      <c r="L74" s="113"/>
      <c r="M74" s="113"/>
      <c r="N74" s="113"/>
      <c r="O74" s="113"/>
      <c r="P74" s="113"/>
      <c r="Q74" s="113"/>
      <c r="R74" s="113"/>
      <c r="S74" s="113"/>
      <c r="T74" s="113"/>
      <c r="U74" s="113"/>
      <c r="V74" s="113"/>
      <c r="W74" s="113"/>
    </row>
    <row r="75" spans="1:23" ht="52" hidden="1" customHeight="1" thickBot="1" x14ac:dyDescent="0.25">
      <c r="A75" s="112" t="s">
        <v>1957</v>
      </c>
      <c r="B75" s="112"/>
      <c r="C75" s="113"/>
      <c r="D75" s="113"/>
      <c r="E75" s="113"/>
      <c r="F75" s="113"/>
      <c r="G75" s="113"/>
      <c r="H75" s="113"/>
      <c r="I75" s="113"/>
      <c r="J75" s="113"/>
      <c r="K75" s="113"/>
      <c r="L75" s="113"/>
      <c r="M75" s="113"/>
      <c r="N75" s="113"/>
      <c r="O75" s="113"/>
      <c r="P75" s="113"/>
      <c r="Q75" s="113"/>
      <c r="R75" s="113"/>
      <c r="S75" s="113"/>
      <c r="T75" s="113"/>
      <c r="U75" s="113"/>
      <c r="V75" s="113"/>
      <c r="W75" s="113"/>
    </row>
    <row r="76" spans="1:23" ht="52" hidden="1" customHeight="1" thickBot="1" x14ac:dyDescent="0.25">
      <c r="A76" s="112" t="s">
        <v>1958</v>
      </c>
      <c r="B76" s="112"/>
      <c r="C76" s="113"/>
      <c r="D76" s="113"/>
      <c r="E76" s="113"/>
      <c r="F76" s="113"/>
      <c r="G76" s="113"/>
      <c r="H76" s="113"/>
      <c r="I76" s="113"/>
      <c r="J76" s="113"/>
      <c r="K76" s="113"/>
      <c r="L76" s="113"/>
      <c r="M76" s="113"/>
      <c r="N76" s="113"/>
      <c r="O76" s="113"/>
      <c r="P76" s="113"/>
      <c r="Q76" s="113"/>
      <c r="R76" s="113"/>
      <c r="S76" s="113"/>
      <c r="T76" s="113"/>
      <c r="U76" s="113"/>
      <c r="V76" s="113"/>
      <c r="W76" s="113"/>
    </row>
    <row r="77" spans="1:23" ht="52" hidden="1" customHeight="1" thickBot="1" x14ac:dyDescent="0.25">
      <c r="A77" s="112" t="s">
        <v>1959</v>
      </c>
      <c r="B77" s="112"/>
      <c r="C77" s="113"/>
      <c r="D77" s="113"/>
      <c r="E77" s="113"/>
      <c r="F77" s="113"/>
      <c r="G77" s="113"/>
      <c r="H77" s="113"/>
      <c r="I77" s="113"/>
      <c r="J77" s="113"/>
      <c r="K77" s="113"/>
      <c r="L77" s="113"/>
      <c r="M77" s="113"/>
      <c r="N77" s="113"/>
      <c r="O77" s="113"/>
      <c r="P77" s="113"/>
      <c r="Q77" s="113"/>
      <c r="R77" s="113"/>
      <c r="S77" s="113"/>
      <c r="T77" s="113"/>
      <c r="U77" s="113"/>
      <c r="V77" s="113"/>
      <c r="W77" s="113"/>
    </row>
    <row r="78" spans="1:23" ht="52" hidden="1" customHeight="1" thickBot="1" x14ac:dyDescent="0.25">
      <c r="A78" s="112" t="s">
        <v>1341</v>
      </c>
      <c r="B78" s="112"/>
      <c r="C78" s="113"/>
      <c r="D78" s="113"/>
      <c r="E78" s="113"/>
      <c r="F78" s="113"/>
      <c r="G78" s="113"/>
      <c r="H78" s="113"/>
      <c r="I78" s="113"/>
      <c r="J78" s="113"/>
      <c r="K78" s="113"/>
      <c r="L78" s="113"/>
      <c r="M78" s="113"/>
      <c r="N78" s="113"/>
      <c r="O78" s="113"/>
      <c r="P78" s="113"/>
      <c r="Q78" s="113"/>
      <c r="R78" s="113"/>
      <c r="S78" s="113"/>
      <c r="T78" s="113"/>
      <c r="U78" s="113"/>
      <c r="V78" s="113"/>
      <c r="W78" s="113"/>
    </row>
    <row r="79" spans="1:23" ht="52" hidden="1" customHeight="1" thickBot="1" x14ac:dyDescent="0.25">
      <c r="A79" s="112" t="s">
        <v>1960</v>
      </c>
      <c r="B79" s="112"/>
      <c r="C79" s="113"/>
      <c r="D79" s="113"/>
      <c r="E79" s="113"/>
      <c r="F79" s="113"/>
      <c r="G79" s="113"/>
      <c r="H79" s="113"/>
      <c r="I79" s="113"/>
      <c r="J79" s="113"/>
      <c r="K79" s="113"/>
      <c r="L79" s="113"/>
      <c r="M79" s="113"/>
      <c r="N79" s="113"/>
      <c r="O79" s="113"/>
      <c r="P79" s="113"/>
      <c r="Q79" s="113"/>
      <c r="R79" s="113"/>
      <c r="S79" s="113"/>
      <c r="T79" s="113"/>
      <c r="U79" s="113"/>
      <c r="V79" s="113"/>
      <c r="W79" s="113"/>
    </row>
    <row r="80" spans="1:23" ht="52" hidden="1" customHeight="1" thickBot="1" x14ac:dyDescent="0.25">
      <c r="A80" s="112" t="s">
        <v>1961</v>
      </c>
      <c r="B80" s="112"/>
      <c r="C80" s="113"/>
      <c r="D80" s="113"/>
      <c r="E80" s="113"/>
      <c r="F80" s="113"/>
      <c r="G80" s="113"/>
      <c r="H80" s="113"/>
      <c r="I80" s="113"/>
      <c r="J80" s="113"/>
      <c r="K80" s="113"/>
      <c r="L80" s="113"/>
      <c r="M80" s="113"/>
      <c r="N80" s="113"/>
      <c r="O80" s="113"/>
      <c r="P80" s="113"/>
      <c r="Q80" s="113"/>
      <c r="R80" s="113"/>
      <c r="S80" s="113"/>
      <c r="T80" s="113"/>
      <c r="U80" s="113"/>
      <c r="V80" s="113"/>
      <c r="W80" s="113"/>
    </row>
    <row r="81" spans="1:23" ht="52" hidden="1" customHeight="1" thickBot="1" x14ac:dyDescent="0.25">
      <c r="A81" s="112" t="s">
        <v>1962</v>
      </c>
      <c r="B81" s="112"/>
      <c r="C81" s="113"/>
      <c r="D81" s="113"/>
      <c r="E81" s="113"/>
      <c r="F81" s="113"/>
      <c r="G81" s="113"/>
      <c r="H81" s="113"/>
      <c r="I81" s="113"/>
      <c r="J81" s="113"/>
      <c r="K81" s="113"/>
      <c r="L81" s="113"/>
      <c r="M81" s="113"/>
      <c r="N81" s="113"/>
      <c r="O81" s="113"/>
      <c r="P81" s="113"/>
      <c r="Q81" s="113"/>
      <c r="R81" s="113"/>
      <c r="S81" s="113"/>
      <c r="T81" s="113"/>
      <c r="U81" s="113"/>
      <c r="V81" s="113"/>
      <c r="W81" s="113"/>
    </row>
    <row r="82" spans="1:23" ht="52" hidden="1" customHeight="1" thickBot="1" x14ac:dyDescent="0.25">
      <c r="A82" s="112" t="s">
        <v>1343</v>
      </c>
      <c r="B82" s="112"/>
      <c r="C82" s="113"/>
      <c r="D82" s="113"/>
      <c r="E82" s="113"/>
      <c r="F82" s="113"/>
      <c r="G82" s="113"/>
      <c r="H82" s="113"/>
      <c r="I82" s="113"/>
      <c r="J82" s="113"/>
      <c r="K82" s="113"/>
      <c r="L82" s="113"/>
      <c r="M82" s="113"/>
      <c r="N82" s="113"/>
      <c r="O82" s="113"/>
      <c r="P82" s="113"/>
      <c r="Q82" s="113"/>
      <c r="R82" s="113"/>
      <c r="S82" s="113"/>
      <c r="T82" s="113"/>
      <c r="U82" s="113"/>
      <c r="V82" s="113"/>
      <c r="W82" s="113"/>
    </row>
    <row r="83" spans="1:23" ht="52" hidden="1" customHeight="1" thickBot="1" x14ac:dyDescent="0.25">
      <c r="A83" s="112" t="s">
        <v>1963</v>
      </c>
      <c r="B83" s="112"/>
      <c r="C83" s="113"/>
      <c r="D83" s="113"/>
      <c r="E83" s="113"/>
      <c r="F83" s="113"/>
      <c r="G83" s="113"/>
      <c r="H83" s="113"/>
      <c r="I83" s="113"/>
      <c r="J83" s="113"/>
      <c r="K83" s="113"/>
      <c r="L83" s="113"/>
      <c r="M83" s="113"/>
      <c r="N83" s="113"/>
      <c r="O83" s="113"/>
      <c r="P83" s="113"/>
      <c r="Q83" s="113"/>
      <c r="R83" s="113"/>
      <c r="S83" s="113"/>
      <c r="T83" s="113"/>
      <c r="U83" s="113"/>
      <c r="V83" s="113"/>
      <c r="W83" s="113"/>
    </row>
    <row r="84" spans="1:23" ht="52" hidden="1" customHeight="1" thickBot="1" x14ac:dyDescent="0.25">
      <c r="A84" s="112" t="s">
        <v>1964</v>
      </c>
      <c r="B84" s="112"/>
      <c r="C84" s="113"/>
      <c r="D84" s="113"/>
      <c r="E84" s="113"/>
      <c r="F84" s="113"/>
      <c r="G84" s="113"/>
      <c r="H84" s="113"/>
      <c r="I84" s="113"/>
      <c r="J84" s="113"/>
      <c r="K84" s="113"/>
      <c r="L84" s="113"/>
      <c r="M84" s="113"/>
      <c r="N84" s="113"/>
      <c r="O84" s="113"/>
      <c r="P84" s="113"/>
      <c r="Q84" s="113"/>
      <c r="R84" s="113"/>
      <c r="S84" s="113"/>
      <c r="T84" s="113"/>
      <c r="U84" s="113"/>
      <c r="V84" s="113"/>
      <c r="W84" s="113"/>
    </row>
    <row r="85" spans="1:23" ht="52" hidden="1" customHeight="1" thickBot="1" x14ac:dyDescent="0.25">
      <c r="A85" s="112" t="s">
        <v>1965</v>
      </c>
      <c r="B85" s="112"/>
      <c r="C85" s="113"/>
      <c r="D85" s="113"/>
      <c r="E85" s="113"/>
      <c r="F85" s="113"/>
      <c r="G85" s="113"/>
      <c r="H85" s="113"/>
      <c r="I85" s="113"/>
      <c r="J85" s="113"/>
      <c r="K85" s="113"/>
      <c r="L85" s="113"/>
      <c r="M85" s="113"/>
      <c r="N85" s="113"/>
      <c r="O85" s="113"/>
      <c r="P85" s="113"/>
      <c r="Q85" s="113"/>
      <c r="R85" s="113"/>
      <c r="S85" s="113"/>
      <c r="T85" s="113"/>
      <c r="U85" s="113"/>
      <c r="V85" s="113"/>
      <c r="W85" s="113"/>
    </row>
    <row r="86" spans="1:23" ht="52" hidden="1" customHeight="1" thickBot="1" x14ac:dyDescent="0.25">
      <c r="A86" s="112" t="s">
        <v>1345</v>
      </c>
      <c r="B86" s="112"/>
      <c r="C86" s="113"/>
      <c r="D86" s="113"/>
      <c r="E86" s="113"/>
      <c r="F86" s="113"/>
      <c r="G86" s="113"/>
      <c r="H86" s="113"/>
      <c r="I86" s="113"/>
      <c r="J86" s="113"/>
      <c r="K86" s="113"/>
      <c r="L86" s="113"/>
      <c r="M86" s="113"/>
      <c r="N86" s="113"/>
      <c r="O86" s="113"/>
      <c r="P86" s="113"/>
      <c r="Q86" s="113"/>
      <c r="R86" s="113"/>
      <c r="S86" s="113"/>
      <c r="T86" s="113"/>
      <c r="U86" s="113"/>
      <c r="V86" s="113"/>
      <c r="W86" s="113"/>
    </row>
    <row r="87" spans="1:23" ht="52" hidden="1" customHeight="1" thickBot="1" x14ac:dyDescent="0.25">
      <c r="A87" s="112" t="s">
        <v>1966</v>
      </c>
      <c r="B87" s="112"/>
      <c r="C87" s="113"/>
      <c r="D87" s="113"/>
      <c r="E87" s="113"/>
      <c r="F87" s="113"/>
      <c r="G87" s="113"/>
      <c r="H87" s="113"/>
      <c r="I87" s="113"/>
      <c r="J87" s="113"/>
      <c r="K87" s="113"/>
      <c r="L87" s="113"/>
      <c r="M87" s="113"/>
      <c r="N87" s="113"/>
      <c r="O87" s="113"/>
      <c r="P87" s="113"/>
      <c r="Q87" s="113"/>
      <c r="R87" s="113"/>
      <c r="S87" s="113"/>
      <c r="T87" s="113"/>
      <c r="U87" s="113"/>
      <c r="V87" s="113"/>
      <c r="W87" s="113"/>
    </row>
    <row r="88" spans="1:23" ht="52" hidden="1" customHeight="1" thickBot="1" x14ac:dyDescent="0.25">
      <c r="A88" s="112" t="s">
        <v>1967</v>
      </c>
      <c r="B88" s="112"/>
      <c r="C88" s="113"/>
      <c r="D88" s="113"/>
      <c r="E88" s="113"/>
      <c r="F88" s="113"/>
      <c r="G88" s="113"/>
      <c r="H88" s="113"/>
      <c r="I88" s="113"/>
      <c r="J88" s="113"/>
      <c r="K88" s="113"/>
      <c r="L88" s="113"/>
      <c r="M88" s="113"/>
      <c r="N88" s="113"/>
      <c r="O88" s="113"/>
      <c r="P88" s="113"/>
      <c r="Q88" s="113"/>
      <c r="R88" s="113"/>
      <c r="S88" s="113"/>
      <c r="T88" s="113"/>
      <c r="U88" s="113"/>
      <c r="V88" s="113"/>
      <c r="W88" s="113"/>
    </row>
    <row r="89" spans="1:23" ht="52" hidden="1" customHeight="1" thickBot="1" x14ac:dyDescent="0.25">
      <c r="A89" s="112" t="s">
        <v>1968</v>
      </c>
      <c r="B89" s="112"/>
      <c r="C89" s="113"/>
      <c r="D89" s="113"/>
      <c r="E89" s="113"/>
      <c r="F89" s="113"/>
      <c r="G89" s="113"/>
      <c r="H89" s="113"/>
      <c r="I89" s="113"/>
      <c r="J89" s="113"/>
      <c r="K89" s="113"/>
      <c r="L89" s="113"/>
      <c r="M89" s="113"/>
      <c r="N89" s="113"/>
      <c r="O89" s="113"/>
      <c r="P89" s="113"/>
      <c r="Q89" s="113"/>
      <c r="R89" s="113"/>
      <c r="S89" s="113"/>
      <c r="T89" s="113"/>
      <c r="U89" s="113"/>
      <c r="V89" s="113"/>
      <c r="W89" s="113"/>
    </row>
    <row r="90" spans="1:23" ht="52" hidden="1" customHeight="1" thickBot="1" x14ac:dyDescent="0.25">
      <c r="A90" s="112" t="s">
        <v>1347</v>
      </c>
      <c r="B90" s="112"/>
      <c r="C90" s="113"/>
      <c r="D90" s="113"/>
      <c r="E90" s="113"/>
      <c r="F90" s="113"/>
      <c r="G90" s="113"/>
      <c r="H90" s="113"/>
      <c r="I90" s="113"/>
      <c r="J90" s="113"/>
      <c r="K90" s="113"/>
      <c r="L90" s="113"/>
      <c r="M90" s="113"/>
      <c r="N90" s="113"/>
      <c r="O90" s="113"/>
      <c r="P90" s="113"/>
      <c r="Q90" s="113"/>
      <c r="R90" s="113"/>
      <c r="S90" s="113"/>
      <c r="T90" s="113"/>
      <c r="U90" s="113"/>
      <c r="V90" s="113"/>
      <c r="W90" s="113"/>
    </row>
    <row r="91" spans="1:23" ht="52" hidden="1" customHeight="1" thickBot="1" x14ac:dyDescent="0.25">
      <c r="A91" s="112" t="s">
        <v>1969</v>
      </c>
      <c r="B91" s="112"/>
      <c r="C91" s="113"/>
      <c r="D91" s="113"/>
      <c r="E91" s="113"/>
      <c r="F91" s="113"/>
      <c r="G91" s="113"/>
      <c r="H91" s="113"/>
      <c r="I91" s="113"/>
      <c r="J91" s="113"/>
      <c r="K91" s="113"/>
      <c r="L91" s="113"/>
      <c r="M91" s="113"/>
      <c r="N91" s="113"/>
      <c r="O91" s="113"/>
      <c r="P91" s="113"/>
      <c r="Q91" s="113"/>
      <c r="R91" s="113"/>
      <c r="S91" s="113"/>
      <c r="T91" s="113"/>
      <c r="U91" s="113"/>
      <c r="V91" s="113"/>
      <c r="W91" s="113"/>
    </row>
    <row r="92" spans="1:23" ht="52" hidden="1" customHeight="1" thickBot="1" x14ac:dyDescent="0.25">
      <c r="A92" s="112" t="s">
        <v>1970</v>
      </c>
      <c r="B92" s="112"/>
      <c r="C92" s="113"/>
      <c r="D92" s="113"/>
      <c r="E92" s="113"/>
      <c r="F92" s="113"/>
      <c r="G92" s="113"/>
      <c r="H92" s="113"/>
      <c r="I92" s="113"/>
      <c r="J92" s="113"/>
      <c r="K92" s="113"/>
      <c r="L92" s="113"/>
      <c r="M92" s="113"/>
      <c r="N92" s="113"/>
      <c r="O92" s="113"/>
      <c r="P92" s="113"/>
      <c r="Q92" s="113"/>
      <c r="R92" s="113"/>
      <c r="S92" s="113"/>
      <c r="T92" s="113"/>
      <c r="U92" s="113"/>
      <c r="V92" s="113"/>
      <c r="W92" s="113"/>
    </row>
    <row r="93" spans="1:23" ht="52" hidden="1" customHeight="1" thickBot="1" x14ac:dyDescent="0.25">
      <c r="A93" s="112" t="s">
        <v>1971</v>
      </c>
      <c r="B93" s="112"/>
      <c r="C93" s="113"/>
      <c r="D93" s="113"/>
      <c r="E93" s="113"/>
      <c r="F93" s="113"/>
      <c r="G93" s="113"/>
      <c r="H93" s="113"/>
      <c r="I93" s="113"/>
      <c r="J93" s="113"/>
      <c r="K93" s="113"/>
      <c r="L93" s="113"/>
      <c r="M93" s="113"/>
      <c r="N93" s="113"/>
      <c r="O93" s="113"/>
      <c r="P93" s="113"/>
      <c r="Q93" s="113"/>
      <c r="R93" s="113"/>
      <c r="S93" s="113"/>
      <c r="T93" s="113"/>
      <c r="U93" s="113"/>
      <c r="V93" s="113"/>
      <c r="W93" s="113"/>
    </row>
    <row r="94" spans="1:23" ht="52" customHeight="1" thickBot="1" x14ac:dyDescent="0.25">
      <c r="A94" s="112" t="s">
        <v>1349</v>
      </c>
      <c r="B94" s="112"/>
      <c r="C94" s="113"/>
      <c r="D94" s="113"/>
      <c r="E94" s="113"/>
      <c r="F94" s="113" t="s">
        <v>1889</v>
      </c>
      <c r="G94" s="113"/>
      <c r="H94" s="113"/>
      <c r="I94" s="113"/>
      <c r="J94" s="113" t="s">
        <v>1972</v>
      </c>
      <c r="K94" s="113" t="s">
        <v>1972</v>
      </c>
      <c r="L94" s="113" t="s">
        <v>1972</v>
      </c>
      <c r="M94" s="113" t="s">
        <v>1972</v>
      </c>
      <c r="N94" s="113" t="s">
        <v>1972</v>
      </c>
      <c r="O94" s="113" t="s">
        <v>1972</v>
      </c>
      <c r="P94" s="113" t="s">
        <v>1972</v>
      </c>
      <c r="Q94" s="113"/>
      <c r="R94" s="113"/>
      <c r="S94" s="113"/>
      <c r="T94" s="113"/>
      <c r="U94" s="113"/>
      <c r="V94" s="113"/>
      <c r="W94" s="113"/>
    </row>
    <row r="95" spans="1:23" ht="52" customHeight="1" thickBot="1" x14ac:dyDescent="0.25">
      <c r="A95" s="112" t="s">
        <v>1973</v>
      </c>
      <c r="B95" s="112"/>
      <c r="C95" s="113"/>
      <c r="D95" s="113"/>
      <c r="E95" s="113"/>
      <c r="F95" s="113"/>
      <c r="G95" s="113"/>
      <c r="H95" s="113"/>
      <c r="I95" s="113"/>
      <c r="J95" s="113" t="s">
        <v>1898</v>
      </c>
      <c r="K95" s="113" t="s">
        <v>1974</v>
      </c>
      <c r="L95" s="113" t="s">
        <v>1974</v>
      </c>
      <c r="M95" s="113" t="s">
        <v>1974</v>
      </c>
      <c r="N95" s="113" t="s">
        <v>1974</v>
      </c>
      <c r="O95" s="113" t="s">
        <v>1974</v>
      </c>
      <c r="P95" s="113" t="s">
        <v>1974</v>
      </c>
      <c r="Q95" s="113"/>
      <c r="R95" s="113"/>
      <c r="S95" s="113"/>
      <c r="T95" s="113"/>
      <c r="U95" s="113"/>
      <c r="V95" s="113"/>
      <c r="W95" s="113"/>
    </row>
    <row r="96" spans="1:23" ht="52" customHeight="1" thickBot="1" x14ac:dyDescent="0.25">
      <c r="A96" s="112" t="s">
        <v>1975</v>
      </c>
      <c r="B96" s="112"/>
      <c r="C96" s="113"/>
      <c r="D96" s="113"/>
      <c r="E96" s="113"/>
      <c r="F96" s="113"/>
      <c r="G96" s="113"/>
      <c r="H96" s="113"/>
      <c r="I96" s="113"/>
      <c r="J96" s="113" t="s">
        <v>1976</v>
      </c>
      <c r="K96" s="113" t="s">
        <v>1977</v>
      </c>
      <c r="L96" s="113" t="s">
        <v>1977</v>
      </c>
      <c r="M96" s="113" t="s">
        <v>1976</v>
      </c>
      <c r="N96" s="113" t="s">
        <v>1976</v>
      </c>
      <c r="O96" s="113" t="s">
        <v>1977</v>
      </c>
      <c r="P96" s="113" t="s">
        <v>1977</v>
      </c>
      <c r="Q96" s="113"/>
      <c r="R96" s="113"/>
      <c r="S96" s="113"/>
      <c r="T96" s="113"/>
      <c r="U96" s="113"/>
      <c r="V96" s="113"/>
      <c r="W96" s="113"/>
    </row>
    <row r="97" spans="1:23" ht="52" customHeight="1" thickBot="1" x14ac:dyDescent="0.25">
      <c r="A97" s="112" t="s">
        <v>1978</v>
      </c>
      <c r="B97" s="112"/>
      <c r="C97" s="113"/>
      <c r="D97" s="113"/>
      <c r="E97" s="113"/>
      <c r="F97" s="113"/>
      <c r="G97" s="113"/>
      <c r="H97" s="113"/>
      <c r="I97" s="113"/>
      <c r="J97" s="113"/>
      <c r="K97" s="113" t="s">
        <v>1905</v>
      </c>
      <c r="L97" s="113" t="s">
        <v>1905</v>
      </c>
      <c r="M97" s="113" t="s">
        <v>1905</v>
      </c>
      <c r="N97" s="113" t="s">
        <v>1905</v>
      </c>
      <c r="O97" s="113" t="s">
        <v>1905</v>
      </c>
      <c r="P97" s="113" t="s">
        <v>1905</v>
      </c>
      <c r="Q97" s="113"/>
      <c r="R97" s="113"/>
      <c r="S97" s="113"/>
      <c r="T97" s="113"/>
      <c r="U97" s="113"/>
      <c r="V97" s="113"/>
      <c r="W97" s="113"/>
    </row>
    <row r="98" spans="1:23" ht="52" hidden="1" customHeight="1" thickBot="1" x14ac:dyDescent="0.25">
      <c r="A98" s="112" t="s">
        <v>1351</v>
      </c>
      <c r="B98" s="112"/>
      <c r="C98" s="113"/>
      <c r="D98" s="113"/>
      <c r="E98" s="113"/>
      <c r="F98" s="113"/>
      <c r="G98" s="113"/>
      <c r="H98" s="113"/>
      <c r="I98" s="113"/>
      <c r="J98" s="113"/>
      <c r="K98" s="113"/>
      <c r="L98" s="113"/>
      <c r="M98" s="113"/>
      <c r="N98" s="113"/>
      <c r="O98" s="113"/>
      <c r="P98" s="113"/>
      <c r="Q98" s="113"/>
      <c r="R98" s="113"/>
      <c r="S98" s="113"/>
      <c r="T98" s="113"/>
      <c r="U98" s="113"/>
      <c r="V98" s="113"/>
      <c r="W98" s="113"/>
    </row>
    <row r="99" spans="1:23" ht="52" hidden="1" customHeight="1" thickBot="1" x14ac:dyDescent="0.25">
      <c r="A99" s="112" t="s">
        <v>1979</v>
      </c>
      <c r="B99" s="112"/>
      <c r="C99" s="113"/>
      <c r="D99" s="113"/>
      <c r="E99" s="113"/>
      <c r="F99" s="113"/>
      <c r="G99" s="113"/>
      <c r="H99" s="113"/>
      <c r="I99" s="113"/>
      <c r="J99" s="113"/>
      <c r="K99" s="113"/>
      <c r="L99" s="113"/>
      <c r="M99" s="113"/>
      <c r="N99" s="113"/>
      <c r="O99" s="113"/>
      <c r="P99" s="113"/>
      <c r="Q99" s="113"/>
      <c r="R99" s="113"/>
      <c r="S99" s="113"/>
      <c r="T99" s="113"/>
      <c r="U99" s="113"/>
      <c r="V99" s="113"/>
      <c r="W99" s="113"/>
    </row>
    <row r="100" spans="1:23" ht="52" hidden="1" customHeight="1" thickBot="1" x14ac:dyDescent="0.25">
      <c r="A100" s="112" t="s">
        <v>1980</v>
      </c>
      <c r="B100" s="112"/>
      <c r="C100" s="113"/>
      <c r="D100" s="113"/>
      <c r="E100" s="113"/>
      <c r="F100" s="113"/>
      <c r="G100" s="113"/>
      <c r="H100" s="113"/>
      <c r="I100" s="113"/>
      <c r="J100" s="113"/>
      <c r="K100" s="113"/>
      <c r="L100" s="113"/>
      <c r="M100" s="113"/>
      <c r="N100" s="113"/>
      <c r="O100" s="113"/>
      <c r="P100" s="113"/>
      <c r="Q100" s="113"/>
      <c r="R100" s="113"/>
      <c r="S100" s="113"/>
      <c r="T100" s="113"/>
      <c r="U100" s="113"/>
      <c r="V100" s="113"/>
      <c r="W100" s="113"/>
    </row>
    <row r="101" spans="1:23" ht="52" hidden="1" customHeight="1" thickBot="1" x14ac:dyDescent="0.25">
      <c r="A101" s="112" t="s">
        <v>1981</v>
      </c>
      <c r="B101" s="112"/>
      <c r="C101" s="113"/>
      <c r="D101" s="113"/>
      <c r="E101" s="113"/>
      <c r="F101" s="113"/>
      <c r="G101" s="113"/>
      <c r="H101" s="113"/>
      <c r="I101" s="113"/>
      <c r="J101" s="113"/>
      <c r="K101" s="113"/>
      <c r="L101" s="113"/>
      <c r="M101" s="113"/>
      <c r="N101" s="113"/>
      <c r="O101" s="113"/>
      <c r="P101" s="113"/>
      <c r="Q101" s="113"/>
      <c r="R101" s="113"/>
      <c r="S101" s="113"/>
      <c r="T101" s="113"/>
      <c r="U101" s="113"/>
      <c r="V101" s="113"/>
      <c r="W101" s="113"/>
    </row>
    <row r="102" spans="1:23" ht="18" customHeight="1" thickBot="1" x14ac:dyDescent="0.25">
      <c r="A102" s="174" t="s">
        <v>1982</v>
      </c>
      <c r="B102" s="112"/>
      <c r="C102" s="173"/>
      <c r="D102" s="173"/>
      <c r="E102" s="173"/>
      <c r="F102" s="173"/>
      <c r="G102" s="173"/>
      <c r="H102" s="173"/>
      <c r="I102" s="173"/>
      <c r="J102" s="173"/>
      <c r="K102" s="173"/>
      <c r="L102" s="173"/>
      <c r="M102" s="173"/>
      <c r="N102" s="173"/>
      <c r="O102" s="173"/>
      <c r="P102" s="173"/>
      <c r="Q102" s="173"/>
      <c r="R102" s="173"/>
      <c r="S102" s="173"/>
      <c r="T102" s="173"/>
      <c r="U102" s="173"/>
      <c r="V102" s="173"/>
      <c r="W102" s="173"/>
    </row>
    <row r="103" spans="1:23" ht="52" customHeight="1" thickBot="1" x14ac:dyDescent="0.25">
      <c r="A103" s="112" t="s">
        <v>1354</v>
      </c>
      <c r="B103" s="112"/>
      <c r="C103" s="113"/>
      <c r="D103" s="113"/>
      <c r="E103" s="113"/>
      <c r="F103" s="113" t="s">
        <v>1889</v>
      </c>
      <c r="G103" s="113"/>
      <c r="H103" s="113"/>
      <c r="I103" s="113"/>
      <c r="J103" s="113" t="s">
        <v>1983</v>
      </c>
      <c r="K103" s="113"/>
      <c r="L103" s="113" t="s">
        <v>1984</v>
      </c>
      <c r="M103" s="113" t="s">
        <v>1890</v>
      </c>
      <c r="N103" s="113" t="s">
        <v>1985</v>
      </c>
      <c r="O103" s="113" t="s">
        <v>1984</v>
      </c>
      <c r="P103" s="113" t="s">
        <v>1986</v>
      </c>
      <c r="Q103" s="113"/>
      <c r="R103" s="113"/>
      <c r="S103" s="113"/>
      <c r="T103" s="113"/>
      <c r="U103" s="113"/>
      <c r="V103" s="113"/>
      <c r="W103" s="113"/>
    </row>
    <row r="104" spans="1:23" ht="52" customHeight="1" thickBot="1" x14ac:dyDescent="0.25">
      <c r="A104" s="112" t="s">
        <v>1987</v>
      </c>
      <c r="B104" s="112"/>
      <c r="C104" s="113"/>
      <c r="D104" s="113"/>
      <c r="E104" s="113"/>
      <c r="F104" s="113"/>
      <c r="G104" s="113"/>
      <c r="H104" s="113"/>
      <c r="I104" s="113"/>
      <c r="J104" s="113" t="s">
        <v>1898</v>
      </c>
      <c r="K104" s="113"/>
      <c r="L104" s="113" t="s">
        <v>1974</v>
      </c>
      <c r="M104" s="113" t="s">
        <v>1974</v>
      </c>
      <c r="N104" s="113" t="s">
        <v>1974</v>
      </c>
      <c r="O104" s="113" t="s">
        <v>1974</v>
      </c>
      <c r="P104" s="113" t="s">
        <v>1974</v>
      </c>
      <c r="Q104" s="113"/>
      <c r="R104" s="113"/>
      <c r="S104" s="113"/>
      <c r="T104" s="113"/>
      <c r="U104" s="113"/>
      <c r="V104" s="113"/>
      <c r="W104" s="113"/>
    </row>
    <row r="105" spans="1:23" ht="35" customHeight="1" thickBot="1" x14ac:dyDescent="0.25">
      <c r="A105" s="112" t="s">
        <v>1988</v>
      </c>
      <c r="B105" s="112"/>
      <c r="C105" s="113"/>
      <c r="D105" s="113"/>
      <c r="E105" s="113"/>
      <c r="F105" s="113"/>
      <c r="G105" s="113"/>
      <c r="H105" s="113"/>
      <c r="I105" s="113"/>
      <c r="J105" s="113" t="s">
        <v>1903</v>
      </c>
      <c r="K105" s="113"/>
      <c r="L105" s="113" t="s">
        <v>1903</v>
      </c>
      <c r="M105" s="113" t="s">
        <v>1903</v>
      </c>
      <c r="N105" s="113" t="s">
        <v>1903</v>
      </c>
      <c r="O105" s="113" t="s">
        <v>1903</v>
      </c>
      <c r="P105" s="113" t="s">
        <v>1903</v>
      </c>
      <c r="Q105" s="113"/>
      <c r="R105" s="113"/>
      <c r="S105" s="113"/>
      <c r="T105" s="113"/>
      <c r="U105" s="113"/>
      <c r="V105" s="113"/>
      <c r="W105" s="113"/>
    </row>
    <row r="106" spans="1:23" ht="52" customHeight="1" thickBot="1" x14ac:dyDescent="0.25">
      <c r="A106" s="112" t="s">
        <v>1989</v>
      </c>
      <c r="B106" s="112"/>
      <c r="C106" s="113"/>
      <c r="D106" s="113"/>
      <c r="E106" s="113"/>
      <c r="F106" s="113"/>
      <c r="G106" s="113"/>
      <c r="H106" s="113"/>
      <c r="I106" s="113"/>
      <c r="J106" s="113"/>
      <c r="K106" s="113"/>
      <c r="L106" s="113" t="s">
        <v>1905</v>
      </c>
      <c r="M106" s="113" t="s">
        <v>1905</v>
      </c>
      <c r="N106" s="113" t="s">
        <v>1905</v>
      </c>
      <c r="O106" s="113" t="s">
        <v>1905</v>
      </c>
      <c r="P106" s="113" t="s">
        <v>1905</v>
      </c>
      <c r="Q106" s="113"/>
      <c r="R106" s="113"/>
      <c r="S106" s="113"/>
      <c r="T106" s="113"/>
      <c r="U106" s="113"/>
      <c r="V106" s="113"/>
      <c r="W106" s="113"/>
    </row>
    <row r="107" spans="1:23" ht="52" hidden="1" customHeight="1" thickBot="1" x14ac:dyDescent="0.25">
      <c r="A107" s="112" t="s">
        <v>1356</v>
      </c>
      <c r="B107" s="112"/>
      <c r="C107" s="113"/>
      <c r="D107" s="113"/>
      <c r="E107" s="113"/>
      <c r="F107" s="113"/>
      <c r="G107" s="113"/>
      <c r="H107" s="113"/>
      <c r="I107" s="113"/>
      <c r="J107" s="113"/>
      <c r="K107" s="113"/>
      <c r="L107" s="113"/>
      <c r="M107" s="113"/>
      <c r="N107" s="113"/>
      <c r="O107" s="113"/>
      <c r="P107" s="113"/>
      <c r="Q107" s="113"/>
      <c r="R107" s="113"/>
      <c r="S107" s="113"/>
      <c r="T107" s="113"/>
      <c r="U107" s="113"/>
      <c r="V107" s="113"/>
      <c r="W107" s="113"/>
    </row>
    <row r="108" spans="1:23" ht="52" hidden="1" customHeight="1" thickBot="1" x14ac:dyDescent="0.25">
      <c r="A108" s="112" t="s">
        <v>1990</v>
      </c>
      <c r="B108" s="112"/>
      <c r="C108" s="113"/>
      <c r="D108" s="113"/>
      <c r="E108" s="113"/>
      <c r="F108" s="113"/>
      <c r="G108" s="113"/>
      <c r="H108" s="113"/>
      <c r="I108" s="113"/>
      <c r="J108" s="113"/>
      <c r="K108" s="113"/>
      <c r="L108" s="113"/>
      <c r="M108" s="113"/>
      <c r="N108" s="113"/>
      <c r="O108" s="113"/>
      <c r="P108" s="113"/>
      <c r="Q108" s="113"/>
      <c r="R108" s="113"/>
      <c r="S108" s="113"/>
      <c r="T108" s="113"/>
      <c r="U108" s="113"/>
      <c r="V108" s="113"/>
      <c r="W108" s="113"/>
    </row>
    <row r="109" spans="1:23" ht="52" hidden="1" customHeight="1" thickBot="1" x14ac:dyDescent="0.25">
      <c r="A109" s="112" t="s">
        <v>1991</v>
      </c>
      <c r="B109" s="112"/>
      <c r="C109" s="113"/>
      <c r="D109" s="113"/>
      <c r="E109" s="113"/>
      <c r="F109" s="113"/>
      <c r="G109" s="113"/>
      <c r="H109" s="113"/>
      <c r="I109" s="113"/>
      <c r="J109" s="113"/>
      <c r="K109" s="113"/>
      <c r="L109" s="113"/>
      <c r="M109" s="113"/>
      <c r="N109" s="113"/>
      <c r="O109" s="113"/>
      <c r="P109" s="113"/>
      <c r="Q109" s="113"/>
      <c r="R109" s="113"/>
      <c r="S109" s="113"/>
      <c r="T109" s="113"/>
      <c r="U109" s="113"/>
      <c r="V109" s="113"/>
      <c r="W109" s="113"/>
    </row>
    <row r="110" spans="1:23" ht="52" hidden="1" customHeight="1" thickBot="1" x14ac:dyDescent="0.25">
      <c r="A110" s="112" t="s">
        <v>1992</v>
      </c>
      <c r="B110" s="112"/>
      <c r="C110" s="113"/>
      <c r="D110" s="113"/>
      <c r="E110" s="113"/>
      <c r="F110" s="113"/>
      <c r="G110" s="113"/>
      <c r="H110" s="113"/>
      <c r="I110" s="113"/>
      <c r="J110" s="113"/>
      <c r="K110" s="113"/>
      <c r="L110" s="113"/>
      <c r="M110" s="113"/>
      <c r="N110" s="113"/>
      <c r="O110" s="113"/>
      <c r="P110" s="113"/>
      <c r="Q110" s="113"/>
      <c r="R110" s="113"/>
      <c r="S110" s="113"/>
      <c r="T110" s="113"/>
      <c r="U110" s="113"/>
      <c r="V110" s="113"/>
      <c r="W110" s="113"/>
    </row>
    <row r="111" spans="1:23" ht="52" hidden="1" customHeight="1" thickBot="1" x14ac:dyDescent="0.25">
      <c r="A111" s="112" t="s">
        <v>1358</v>
      </c>
      <c r="B111" s="112"/>
      <c r="C111" s="113"/>
      <c r="D111" s="113"/>
      <c r="E111" s="113"/>
      <c r="F111" s="113"/>
      <c r="G111" s="113"/>
      <c r="H111" s="113"/>
      <c r="I111" s="113"/>
      <c r="J111" s="113"/>
      <c r="K111" s="113"/>
      <c r="L111" s="113"/>
      <c r="M111" s="113"/>
      <c r="N111" s="113"/>
      <c r="O111" s="113"/>
      <c r="P111" s="113"/>
      <c r="Q111" s="113"/>
      <c r="R111" s="113"/>
      <c r="S111" s="113"/>
      <c r="T111" s="113"/>
      <c r="U111" s="113"/>
      <c r="V111" s="113"/>
      <c r="W111" s="113"/>
    </row>
    <row r="112" spans="1:23" ht="52" hidden="1" customHeight="1" thickBot="1" x14ac:dyDescent="0.25">
      <c r="A112" s="112" t="s">
        <v>1993</v>
      </c>
      <c r="B112" s="112"/>
      <c r="C112" s="113"/>
      <c r="D112" s="113"/>
      <c r="E112" s="113"/>
      <c r="F112" s="113"/>
      <c r="G112" s="113"/>
      <c r="H112" s="113"/>
      <c r="I112" s="113"/>
      <c r="J112" s="113"/>
      <c r="K112" s="113"/>
      <c r="L112" s="113"/>
      <c r="M112" s="113"/>
      <c r="N112" s="113"/>
      <c r="O112" s="113"/>
      <c r="P112" s="113"/>
      <c r="Q112" s="113"/>
      <c r="R112" s="113"/>
      <c r="S112" s="113"/>
      <c r="T112" s="113"/>
      <c r="U112" s="113"/>
      <c r="V112" s="113"/>
      <c r="W112" s="113"/>
    </row>
    <row r="113" spans="1:23" ht="52" hidden="1" customHeight="1" thickBot="1" x14ac:dyDescent="0.25">
      <c r="A113" s="112" t="s">
        <v>1994</v>
      </c>
      <c r="B113" s="112"/>
      <c r="C113" s="113"/>
      <c r="D113" s="113"/>
      <c r="E113" s="113"/>
      <c r="F113" s="113"/>
      <c r="G113" s="113"/>
      <c r="H113" s="113"/>
      <c r="I113" s="113"/>
      <c r="J113" s="113"/>
      <c r="K113" s="113"/>
      <c r="L113" s="113"/>
      <c r="M113" s="113"/>
      <c r="N113" s="113"/>
      <c r="O113" s="113"/>
      <c r="P113" s="113"/>
      <c r="Q113" s="113"/>
      <c r="R113" s="113"/>
      <c r="S113" s="113"/>
      <c r="T113" s="113"/>
      <c r="U113" s="113"/>
      <c r="V113" s="113"/>
      <c r="W113" s="113"/>
    </row>
    <row r="114" spans="1:23" ht="52" hidden="1" customHeight="1" thickBot="1" x14ac:dyDescent="0.25">
      <c r="A114" s="112" t="s">
        <v>1995</v>
      </c>
      <c r="B114" s="112"/>
      <c r="C114" s="113"/>
      <c r="D114" s="113"/>
      <c r="E114" s="113"/>
      <c r="F114" s="113"/>
      <c r="G114" s="113"/>
      <c r="H114" s="113"/>
      <c r="I114" s="113"/>
      <c r="J114" s="113"/>
      <c r="K114" s="113"/>
      <c r="L114" s="113"/>
      <c r="M114" s="113"/>
      <c r="N114" s="113"/>
      <c r="O114" s="113"/>
      <c r="P114" s="113"/>
      <c r="Q114" s="113"/>
      <c r="R114" s="113"/>
      <c r="S114" s="113"/>
      <c r="T114" s="113"/>
      <c r="U114" s="113"/>
      <c r="V114" s="113"/>
      <c r="W114" s="113"/>
    </row>
    <row r="115" spans="1:23" ht="52" hidden="1" customHeight="1" thickBot="1" x14ac:dyDescent="0.25">
      <c r="A115" s="112" t="s">
        <v>1360</v>
      </c>
      <c r="B115" s="112"/>
      <c r="C115" s="113"/>
      <c r="D115" s="113"/>
      <c r="E115" s="113"/>
      <c r="F115" s="113"/>
      <c r="G115" s="113"/>
      <c r="H115" s="113"/>
      <c r="I115" s="113"/>
      <c r="J115" s="113"/>
      <c r="K115" s="113"/>
      <c r="L115" s="113"/>
      <c r="M115" s="113"/>
      <c r="N115" s="113"/>
      <c r="O115" s="113"/>
      <c r="P115" s="113"/>
      <c r="Q115" s="113"/>
      <c r="R115" s="113"/>
      <c r="S115" s="113"/>
      <c r="T115" s="113"/>
      <c r="U115" s="113"/>
      <c r="V115" s="113"/>
      <c r="W115" s="113"/>
    </row>
    <row r="116" spans="1:23" ht="52" hidden="1" customHeight="1" thickBot="1" x14ac:dyDescent="0.25">
      <c r="A116" s="112" t="s">
        <v>1996</v>
      </c>
      <c r="B116" s="112"/>
      <c r="C116" s="113"/>
      <c r="D116" s="113"/>
      <c r="E116" s="113"/>
      <c r="F116" s="113"/>
      <c r="G116" s="113"/>
      <c r="H116" s="113"/>
      <c r="I116" s="113"/>
      <c r="J116" s="113"/>
      <c r="K116" s="113"/>
      <c r="L116" s="113"/>
      <c r="M116" s="113"/>
      <c r="N116" s="113"/>
      <c r="O116" s="113"/>
      <c r="P116" s="113"/>
      <c r="Q116" s="113"/>
      <c r="R116" s="113"/>
      <c r="S116" s="113"/>
      <c r="T116" s="113"/>
      <c r="U116" s="113"/>
      <c r="V116" s="113"/>
      <c r="W116" s="113"/>
    </row>
    <row r="117" spans="1:23" ht="52" hidden="1" customHeight="1" thickBot="1" x14ac:dyDescent="0.25">
      <c r="A117" s="112" t="s">
        <v>1997</v>
      </c>
      <c r="B117" s="112"/>
      <c r="C117" s="113"/>
      <c r="D117" s="113"/>
      <c r="E117" s="113"/>
      <c r="F117" s="113"/>
      <c r="G117" s="113"/>
      <c r="H117" s="113"/>
      <c r="I117" s="113"/>
      <c r="J117" s="113"/>
      <c r="K117" s="113"/>
      <c r="L117" s="113"/>
      <c r="M117" s="113"/>
      <c r="N117" s="113"/>
      <c r="O117" s="113"/>
      <c r="P117" s="113"/>
      <c r="Q117" s="113"/>
      <c r="R117" s="113"/>
      <c r="S117" s="113"/>
      <c r="T117" s="113"/>
      <c r="U117" s="113"/>
      <c r="V117" s="113"/>
      <c r="W117" s="113"/>
    </row>
    <row r="118" spans="1:23" ht="52" hidden="1" customHeight="1" thickBot="1" x14ac:dyDescent="0.25">
      <c r="A118" s="112" t="s">
        <v>1998</v>
      </c>
      <c r="B118" s="112"/>
      <c r="C118" s="113"/>
      <c r="D118" s="113"/>
      <c r="E118" s="113"/>
      <c r="F118" s="113"/>
      <c r="G118" s="113"/>
      <c r="H118" s="113"/>
      <c r="I118" s="113"/>
      <c r="J118" s="113"/>
      <c r="K118" s="113"/>
      <c r="L118" s="113"/>
      <c r="M118" s="113"/>
      <c r="N118" s="113"/>
      <c r="O118" s="113"/>
      <c r="P118" s="113"/>
      <c r="Q118" s="113"/>
      <c r="R118" s="113"/>
      <c r="S118" s="113"/>
      <c r="T118" s="113"/>
      <c r="U118" s="113"/>
      <c r="V118" s="113"/>
      <c r="W118" s="113"/>
    </row>
    <row r="119" spans="1:23" ht="52" hidden="1" customHeight="1" thickBot="1" x14ac:dyDescent="0.25">
      <c r="A119" s="112" t="s">
        <v>1362</v>
      </c>
      <c r="B119" s="112"/>
      <c r="C119" s="113"/>
      <c r="D119" s="113"/>
      <c r="E119" s="113"/>
      <c r="F119" s="113"/>
      <c r="G119" s="113"/>
      <c r="H119" s="113"/>
      <c r="I119" s="113"/>
      <c r="J119" s="113"/>
      <c r="K119" s="113"/>
      <c r="L119" s="113"/>
      <c r="M119" s="113"/>
      <c r="N119" s="113"/>
      <c r="O119" s="113"/>
      <c r="P119" s="113"/>
      <c r="Q119" s="113"/>
      <c r="R119" s="113"/>
      <c r="S119" s="113"/>
      <c r="T119" s="113"/>
      <c r="U119" s="113"/>
      <c r="V119" s="113"/>
      <c r="W119" s="113"/>
    </row>
    <row r="120" spans="1:23" ht="52" hidden="1" customHeight="1" thickBot="1" x14ac:dyDescent="0.25">
      <c r="A120" s="112" t="s">
        <v>1999</v>
      </c>
      <c r="B120" s="112"/>
      <c r="C120" s="113"/>
      <c r="D120" s="113"/>
      <c r="E120" s="113"/>
      <c r="F120" s="113"/>
      <c r="G120" s="113"/>
      <c r="H120" s="113"/>
      <c r="I120" s="113"/>
      <c r="J120" s="113"/>
      <c r="K120" s="113"/>
      <c r="L120" s="113"/>
      <c r="M120" s="113"/>
      <c r="N120" s="113"/>
      <c r="O120" s="113"/>
      <c r="P120" s="113"/>
      <c r="Q120" s="113"/>
      <c r="R120" s="113"/>
      <c r="S120" s="113"/>
      <c r="T120" s="113"/>
      <c r="U120" s="113"/>
      <c r="V120" s="113"/>
      <c r="W120" s="113"/>
    </row>
    <row r="121" spans="1:23" ht="52" hidden="1" customHeight="1" thickBot="1" x14ac:dyDescent="0.25">
      <c r="A121" s="112" t="s">
        <v>2000</v>
      </c>
      <c r="B121" s="112"/>
      <c r="C121" s="113"/>
      <c r="D121" s="113"/>
      <c r="E121" s="113"/>
      <c r="F121" s="113"/>
      <c r="G121" s="113"/>
      <c r="H121" s="113"/>
      <c r="I121" s="113"/>
      <c r="J121" s="113"/>
      <c r="K121" s="113"/>
      <c r="L121" s="113"/>
      <c r="M121" s="113"/>
      <c r="N121" s="113"/>
      <c r="O121" s="113"/>
      <c r="P121" s="113"/>
      <c r="Q121" s="113"/>
      <c r="R121" s="113"/>
      <c r="S121" s="113"/>
      <c r="T121" s="113"/>
      <c r="U121" s="113"/>
      <c r="V121" s="113"/>
      <c r="W121" s="113"/>
    </row>
    <row r="122" spans="1:23" ht="52" hidden="1" customHeight="1" thickBot="1" x14ac:dyDescent="0.25">
      <c r="A122" s="112" t="s">
        <v>2001</v>
      </c>
      <c r="B122" s="112"/>
      <c r="C122" s="113"/>
      <c r="D122" s="113"/>
      <c r="E122" s="113"/>
      <c r="F122" s="113"/>
      <c r="G122" s="113"/>
      <c r="H122" s="113"/>
      <c r="I122" s="113"/>
      <c r="J122" s="113"/>
      <c r="K122" s="113"/>
      <c r="L122" s="113"/>
      <c r="M122" s="113"/>
      <c r="N122" s="113"/>
      <c r="O122" s="113"/>
      <c r="P122" s="113"/>
      <c r="Q122" s="113"/>
      <c r="R122" s="113"/>
      <c r="S122" s="113"/>
      <c r="T122" s="113"/>
      <c r="U122" s="113"/>
      <c r="V122" s="113"/>
      <c r="W122" s="113"/>
    </row>
    <row r="123" spans="1:23" ht="52" hidden="1" customHeight="1" thickBot="1" x14ac:dyDescent="0.25">
      <c r="A123" s="112" t="s">
        <v>1364</v>
      </c>
      <c r="B123" s="112"/>
      <c r="C123" s="113"/>
      <c r="D123" s="113"/>
      <c r="E123" s="113"/>
      <c r="F123" s="113"/>
      <c r="G123" s="113"/>
      <c r="H123" s="113"/>
      <c r="I123" s="113"/>
      <c r="J123" s="113"/>
      <c r="K123" s="113"/>
      <c r="L123" s="113"/>
      <c r="M123" s="113"/>
      <c r="N123" s="113"/>
      <c r="O123" s="113"/>
      <c r="P123" s="113"/>
      <c r="Q123" s="113"/>
      <c r="R123" s="113"/>
      <c r="S123" s="113"/>
      <c r="T123" s="113"/>
      <c r="U123" s="113"/>
      <c r="V123" s="113"/>
      <c r="W123" s="113"/>
    </row>
    <row r="124" spans="1:23" ht="52" hidden="1" customHeight="1" thickBot="1" x14ac:dyDescent="0.25">
      <c r="A124" s="112" t="s">
        <v>2002</v>
      </c>
      <c r="B124" s="112"/>
      <c r="C124" s="113"/>
      <c r="D124" s="113"/>
      <c r="E124" s="113"/>
      <c r="F124" s="113"/>
      <c r="G124" s="113"/>
      <c r="H124" s="113"/>
      <c r="I124" s="113"/>
      <c r="J124" s="113"/>
      <c r="K124" s="113"/>
      <c r="L124" s="113"/>
      <c r="M124" s="113"/>
      <c r="N124" s="113"/>
      <c r="O124" s="113"/>
      <c r="P124" s="113"/>
      <c r="Q124" s="113"/>
      <c r="R124" s="113"/>
      <c r="S124" s="113"/>
      <c r="T124" s="113"/>
      <c r="U124" s="113"/>
      <c r="V124" s="113"/>
      <c r="W124" s="113"/>
    </row>
    <row r="125" spans="1:23" ht="52" hidden="1" customHeight="1" thickBot="1" x14ac:dyDescent="0.25">
      <c r="A125" s="112" t="s">
        <v>2003</v>
      </c>
      <c r="B125" s="112"/>
      <c r="C125" s="113"/>
      <c r="D125" s="113"/>
      <c r="E125" s="113"/>
      <c r="F125" s="113"/>
      <c r="G125" s="113"/>
      <c r="H125" s="113"/>
      <c r="I125" s="113"/>
      <c r="J125" s="113"/>
      <c r="K125" s="113"/>
      <c r="L125" s="113"/>
      <c r="M125" s="113"/>
      <c r="N125" s="113"/>
      <c r="O125" s="113"/>
      <c r="P125" s="113"/>
      <c r="Q125" s="113"/>
      <c r="R125" s="113"/>
      <c r="S125" s="113"/>
      <c r="T125" s="113"/>
      <c r="U125" s="113"/>
      <c r="V125" s="113"/>
      <c r="W125" s="113"/>
    </row>
    <row r="126" spans="1:23" ht="52" hidden="1" customHeight="1" thickBot="1" x14ac:dyDescent="0.25">
      <c r="A126" s="112" t="s">
        <v>2004</v>
      </c>
      <c r="B126" s="112"/>
      <c r="C126" s="113"/>
      <c r="D126" s="113"/>
      <c r="E126" s="113"/>
      <c r="F126" s="113"/>
      <c r="G126" s="113"/>
      <c r="H126" s="113"/>
      <c r="I126" s="113"/>
      <c r="J126" s="113"/>
      <c r="K126" s="113"/>
      <c r="L126" s="113"/>
      <c r="M126" s="113"/>
      <c r="N126" s="113"/>
      <c r="O126" s="113"/>
      <c r="P126" s="113"/>
      <c r="Q126" s="113"/>
      <c r="R126" s="113"/>
      <c r="S126" s="113"/>
      <c r="T126" s="113"/>
      <c r="U126" s="113"/>
      <c r="V126" s="113"/>
      <c r="W126" s="113"/>
    </row>
    <row r="127" spans="1:23" ht="52" hidden="1" customHeight="1" thickBot="1" x14ac:dyDescent="0.25">
      <c r="A127" s="112" t="s">
        <v>1366</v>
      </c>
      <c r="B127" s="112"/>
      <c r="C127" s="113"/>
      <c r="D127" s="113"/>
      <c r="E127" s="113"/>
      <c r="F127" s="113"/>
      <c r="G127" s="113"/>
      <c r="H127" s="113"/>
      <c r="I127" s="113"/>
      <c r="J127" s="113"/>
      <c r="K127" s="113"/>
      <c r="L127" s="113"/>
      <c r="M127" s="113"/>
      <c r="N127" s="113"/>
      <c r="O127" s="113"/>
      <c r="P127" s="113"/>
      <c r="Q127" s="113"/>
      <c r="R127" s="113"/>
      <c r="S127" s="113"/>
      <c r="T127" s="113"/>
      <c r="U127" s="113"/>
      <c r="V127" s="113"/>
      <c r="W127" s="113"/>
    </row>
    <row r="128" spans="1:23" ht="52" hidden="1" customHeight="1" thickBot="1" x14ac:dyDescent="0.25">
      <c r="A128" s="112" t="s">
        <v>2005</v>
      </c>
      <c r="B128" s="112"/>
      <c r="C128" s="113"/>
      <c r="D128" s="113"/>
      <c r="E128" s="113"/>
      <c r="F128" s="113"/>
      <c r="G128" s="113"/>
      <c r="H128" s="113"/>
      <c r="I128" s="113"/>
      <c r="J128" s="113"/>
      <c r="K128" s="113"/>
      <c r="L128" s="113"/>
      <c r="M128" s="113"/>
      <c r="N128" s="113"/>
      <c r="O128" s="113"/>
      <c r="P128" s="113"/>
      <c r="Q128" s="113"/>
      <c r="R128" s="113"/>
      <c r="S128" s="113"/>
      <c r="T128" s="113"/>
      <c r="U128" s="113"/>
      <c r="V128" s="113"/>
      <c r="W128" s="113"/>
    </row>
    <row r="129" spans="1:23" ht="35" hidden="1" customHeight="1" thickBot="1" x14ac:dyDescent="0.25">
      <c r="A129" s="112" t="s">
        <v>2006</v>
      </c>
      <c r="B129" s="112"/>
      <c r="C129" s="113"/>
      <c r="D129" s="113"/>
      <c r="E129" s="113"/>
      <c r="F129" s="113"/>
      <c r="G129" s="113"/>
      <c r="H129" s="113"/>
      <c r="I129" s="113"/>
      <c r="J129" s="113"/>
      <c r="K129" s="113"/>
      <c r="L129" s="113"/>
      <c r="M129" s="113"/>
      <c r="N129" s="113"/>
      <c r="O129" s="113"/>
      <c r="P129" s="113"/>
      <c r="Q129" s="113"/>
      <c r="R129" s="113"/>
      <c r="S129" s="113"/>
      <c r="T129" s="113"/>
      <c r="U129" s="113"/>
      <c r="V129" s="113"/>
      <c r="W129" s="113"/>
    </row>
    <row r="130" spans="1:23" ht="52" hidden="1" customHeight="1" thickBot="1" x14ac:dyDescent="0.25">
      <c r="A130" s="112" t="s">
        <v>2007</v>
      </c>
      <c r="B130" s="112"/>
      <c r="C130" s="113"/>
      <c r="D130" s="113"/>
      <c r="E130" s="113"/>
      <c r="F130" s="113"/>
      <c r="G130" s="113"/>
      <c r="H130" s="113"/>
      <c r="I130" s="113"/>
      <c r="J130" s="113"/>
      <c r="K130" s="113"/>
      <c r="L130" s="113"/>
      <c r="M130" s="113"/>
      <c r="N130" s="113"/>
      <c r="O130" s="113"/>
      <c r="P130" s="113"/>
      <c r="Q130" s="113"/>
      <c r="R130" s="113"/>
      <c r="S130" s="113"/>
      <c r="T130" s="113"/>
      <c r="U130" s="113"/>
      <c r="V130" s="113"/>
      <c r="W130" s="113"/>
    </row>
    <row r="131" spans="1:23" ht="52" hidden="1" customHeight="1" thickBot="1" x14ac:dyDescent="0.25">
      <c r="A131" s="112" t="s">
        <v>1368</v>
      </c>
      <c r="B131" s="112"/>
      <c r="C131" s="113"/>
      <c r="D131" s="113"/>
      <c r="E131" s="113"/>
      <c r="F131" s="113"/>
      <c r="G131" s="113"/>
      <c r="H131" s="113"/>
      <c r="I131" s="113"/>
      <c r="J131" s="113"/>
      <c r="K131" s="113"/>
      <c r="L131" s="113"/>
      <c r="M131" s="113"/>
      <c r="N131" s="113"/>
      <c r="O131" s="113"/>
      <c r="P131" s="113"/>
      <c r="Q131" s="113"/>
      <c r="R131" s="113"/>
      <c r="S131" s="113"/>
      <c r="T131" s="113"/>
      <c r="U131" s="113"/>
      <c r="V131" s="113"/>
      <c r="W131" s="113"/>
    </row>
    <row r="132" spans="1:23" ht="52" hidden="1" customHeight="1" thickBot="1" x14ac:dyDescent="0.25">
      <c r="A132" s="112" t="s">
        <v>2008</v>
      </c>
      <c r="B132" s="112"/>
      <c r="C132" s="113"/>
      <c r="D132" s="113"/>
      <c r="E132" s="113"/>
      <c r="F132" s="113"/>
      <c r="G132" s="113"/>
      <c r="H132" s="113"/>
      <c r="I132" s="113"/>
      <c r="J132" s="113"/>
      <c r="K132" s="113"/>
      <c r="L132" s="113"/>
      <c r="M132" s="113"/>
      <c r="N132" s="113"/>
      <c r="O132" s="113"/>
      <c r="P132" s="113"/>
      <c r="Q132" s="113"/>
      <c r="R132" s="113"/>
      <c r="S132" s="113"/>
      <c r="T132" s="113"/>
      <c r="U132" s="113"/>
      <c r="V132" s="113"/>
      <c r="W132" s="113"/>
    </row>
    <row r="133" spans="1:23" ht="35" hidden="1" customHeight="1" thickBot="1" x14ac:dyDescent="0.25">
      <c r="A133" s="112" t="s">
        <v>2009</v>
      </c>
      <c r="B133" s="112"/>
      <c r="C133" s="113"/>
      <c r="D133" s="113"/>
      <c r="E133" s="113"/>
      <c r="F133" s="113"/>
      <c r="G133" s="113"/>
      <c r="H133" s="113"/>
      <c r="I133" s="113"/>
      <c r="J133" s="113"/>
      <c r="K133" s="113"/>
      <c r="L133" s="113"/>
      <c r="M133" s="113"/>
      <c r="N133" s="113"/>
      <c r="O133" s="113"/>
      <c r="P133" s="113"/>
      <c r="Q133" s="113"/>
      <c r="R133" s="113"/>
      <c r="S133" s="113"/>
      <c r="T133" s="113"/>
      <c r="U133" s="113"/>
      <c r="V133" s="113"/>
      <c r="W133" s="113"/>
    </row>
    <row r="134" spans="1:23" ht="52" hidden="1" customHeight="1" thickBot="1" x14ac:dyDescent="0.25">
      <c r="A134" s="112" t="s">
        <v>2010</v>
      </c>
      <c r="B134" s="112"/>
      <c r="C134" s="113"/>
      <c r="D134" s="113"/>
      <c r="E134" s="113"/>
      <c r="F134" s="113"/>
      <c r="G134" s="113"/>
      <c r="H134" s="113"/>
      <c r="I134" s="113"/>
      <c r="J134" s="113"/>
      <c r="K134" s="113"/>
      <c r="L134" s="113"/>
      <c r="M134" s="113"/>
      <c r="N134" s="113"/>
      <c r="O134" s="113"/>
      <c r="P134" s="113"/>
      <c r="Q134" s="113"/>
      <c r="R134" s="113"/>
      <c r="S134" s="113"/>
      <c r="T134" s="113"/>
      <c r="U134" s="113"/>
      <c r="V134" s="113"/>
      <c r="W134" s="113"/>
    </row>
    <row r="135" spans="1:23" ht="52" hidden="1" customHeight="1" thickBot="1" x14ac:dyDescent="0.25">
      <c r="A135" s="112" t="s">
        <v>1370</v>
      </c>
      <c r="B135" s="112"/>
      <c r="C135" s="113"/>
      <c r="D135" s="113"/>
      <c r="E135" s="113"/>
      <c r="F135" s="113"/>
      <c r="G135" s="113"/>
      <c r="H135" s="113"/>
      <c r="I135" s="113"/>
      <c r="J135" s="113"/>
      <c r="K135" s="113"/>
      <c r="L135" s="113"/>
      <c r="M135" s="113"/>
      <c r="N135" s="113"/>
      <c r="O135" s="113"/>
      <c r="P135" s="113"/>
      <c r="Q135" s="113"/>
      <c r="R135" s="113"/>
      <c r="S135" s="113"/>
      <c r="T135" s="113"/>
      <c r="U135" s="113"/>
      <c r="V135" s="113"/>
      <c r="W135" s="113"/>
    </row>
    <row r="136" spans="1:23" ht="52" hidden="1" customHeight="1" thickBot="1" x14ac:dyDescent="0.25">
      <c r="A136" s="112" t="s">
        <v>2011</v>
      </c>
      <c r="B136" s="112"/>
      <c r="C136" s="113"/>
      <c r="D136" s="113"/>
      <c r="E136" s="113"/>
      <c r="F136" s="113"/>
      <c r="G136" s="113"/>
      <c r="H136" s="113"/>
      <c r="I136" s="113"/>
      <c r="J136" s="113"/>
      <c r="K136" s="113"/>
      <c r="L136" s="113"/>
      <c r="M136" s="113"/>
      <c r="N136" s="113"/>
      <c r="O136" s="113"/>
      <c r="P136" s="113"/>
      <c r="Q136" s="113"/>
      <c r="R136" s="113"/>
      <c r="S136" s="113"/>
      <c r="T136" s="113"/>
      <c r="U136" s="113"/>
      <c r="V136" s="113"/>
      <c r="W136" s="113"/>
    </row>
    <row r="137" spans="1:23" ht="52" hidden="1" customHeight="1" thickBot="1" x14ac:dyDescent="0.25">
      <c r="A137" s="112" t="s">
        <v>2012</v>
      </c>
      <c r="B137" s="112"/>
      <c r="C137" s="113"/>
      <c r="D137" s="113"/>
      <c r="E137" s="113"/>
      <c r="F137" s="113"/>
      <c r="G137" s="113"/>
      <c r="H137" s="113"/>
      <c r="I137" s="113"/>
      <c r="J137" s="113"/>
      <c r="K137" s="113"/>
      <c r="L137" s="113"/>
      <c r="M137" s="113"/>
      <c r="N137" s="113"/>
      <c r="O137" s="113"/>
      <c r="P137" s="113"/>
      <c r="Q137" s="113"/>
      <c r="R137" s="113"/>
      <c r="S137" s="113"/>
      <c r="T137" s="113"/>
      <c r="U137" s="113"/>
      <c r="V137" s="113"/>
      <c r="W137" s="113"/>
    </row>
    <row r="138" spans="1:23" ht="52" hidden="1" customHeight="1" thickBot="1" x14ac:dyDescent="0.25">
      <c r="A138" s="112" t="s">
        <v>2013</v>
      </c>
      <c r="B138" s="112"/>
      <c r="C138" s="113"/>
      <c r="D138" s="113"/>
      <c r="E138" s="113"/>
      <c r="F138" s="113"/>
      <c r="G138" s="113"/>
      <c r="H138" s="113"/>
      <c r="I138" s="113"/>
      <c r="J138" s="113"/>
      <c r="K138" s="113"/>
      <c r="L138" s="113"/>
      <c r="M138" s="113"/>
      <c r="N138" s="113"/>
      <c r="O138" s="113"/>
      <c r="P138" s="113"/>
      <c r="Q138" s="113"/>
      <c r="R138" s="113"/>
      <c r="S138" s="113"/>
      <c r="T138" s="113"/>
      <c r="U138" s="113"/>
      <c r="V138" s="113"/>
      <c r="W138" s="113"/>
    </row>
    <row r="139" spans="1:23" ht="52" hidden="1" customHeight="1" thickBot="1" x14ac:dyDescent="0.25">
      <c r="A139" s="112" t="s">
        <v>1372</v>
      </c>
      <c r="B139" s="112"/>
      <c r="C139" s="113"/>
      <c r="D139" s="113"/>
      <c r="E139" s="113"/>
      <c r="F139" s="113"/>
      <c r="G139" s="113"/>
      <c r="H139" s="113"/>
      <c r="I139" s="113"/>
      <c r="J139" s="113"/>
      <c r="K139" s="113"/>
      <c r="L139" s="113"/>
      <c r="M139" s="113"/>
      <c r="N139" s="113"/>
      <c r="O139" s="113"/>
      <c r="P139" s="113"/>
      <c r="Q139" s="113"/>
      <c r="R139" s="113"/>
      <c r="S139" s="113"/>
      <c r="T139" s="113"/>
      <c r="U139" s="113"/>
      <c r="V139" s="113"/>
      <c r="W139" s="113"/>
    </row>
    <row r="140" spans="1:23" ht="52" hidden="1" customHeight="1" thickBot="1" x14ac:dyDescent="0.25">
      <c r="A140" s="112" t="s">
        <v>2014</v>
      </c>
      <c r="B140" s="112"/>
      <c r="C140" s="113"/>
      <c r="D140" s="113"/>
      <c r="E140" s="113"/>
      <c r="F140" s="113"/>
      <c r="G140" s="113"/>
      <c r="H140" s="113"/>
      <c r="I140" s="113"/>
      <c r="J140" s="113"/>
      <c r="K140" s="113"/>
      <c r="L140" s="113"/>
      <c r="M140" s="113"/>
      <c r="N140" s="113"/>
      <c r="O140" s="113"/>
      <c r="P140" s="113"/>
      <c r="Q140" s="113"/>
      <c r="R140" s="113"/>
      <c r="S140" s="113"/>
      <c r="T140" s="113"/>
      <c r="U140" s="113"/>
      <c r="V140" s="113"/>
      <c r="W140" s="113"/>
    </row>
    <row r="141" spans="1:23" ht="35" hidden="1" customHeight="1" thickBot="1" x14ac:dyDescent="0.25">
      <c r="A141" s="112" t="s">
        <v>2015</v>
      </c>
      <c r="B141" s="112"/>
      <c r="C141" s="113"/>
      <c r="D141" s="113"/>
      <c r="E141" s="113"/>
      <c r="F141" s="113"/>
      <c r="G141" s="113"/>
      <c r="H141" s="113"/>
      <c r="I141" s="113"/>
      <c r="J141" s="113"/>
      <c r="K141" s="113"/>
      <c r="L141" s="113"/>
      <c r="M141" s="113"/>
      <c r="N141" s="113"/>
      <c r="O141" s="113"/>
      <c r="P141" s="113"/>
      <c r="Q141" s="113"/>
      <c r="R141" s="113"/>
      <c r="S141" s="113"/>
      <c r="T141" s="113"/>
      <c r="U141" s="113"/>
      <c r="V141" s="113"/>
      <c r="W141" s="113"/>
    </row>
    <row r="142" spans="1:23" ht="52" hidden="1" customHeight="1" thickBot="1" x14ac:dyDescent="0.25">
      <c r="A142" s="112" t="s">
        <v>2016</v>
      </c>
      <c r="B142" s="112"/>
      <c r="C142" s="113"/>
      <c r="D142" s="113"/>
      <c r="E142" s="113"/>
      <c r="F142" s="113"/>
      <c r="G142" s="113"/>
      <c r="H142" s="113"/>
      <c r="I142" s="113"/>
      <c r="J142" s="113"/>
      <c r="K142" s="113"/>
      <c r="L142" s="113"/>
      <c r="M142" s="113"/>
      <c r="N142" s="113"/>
      <c r="O142" s="113"/>
      <c r="P142" s="113"/>
      <c r="Q142" s="113"/>
      <c r="R142" s="113"/>
      <c r="S142" s="113"/>
      <c r="T142" s="113"/>
      <c r="U142" s="113"/>
      <c r="V142" s="113"/>
      <c r="W142" s="113"/>
    </row>
    <row r="143" spans="1:23" ht="52" hidden="1" customHeight="1" thickBot="1" x14ac:dyDescent="0.25">
      <c r="A143" s="112" t="s">
        <v>1374</v>
      </c>
      <c r="B143" s="112"/>
      <c r="C143" s="113"/>
      <c r="D143" s="113"/>
      <c r="E143" s="113"/>
      <c r="F143" s="113"/>
      <c r="G143" s="113"/>
      <c r="H143" s="113"/>
      <c r="I143" s="113"/>
      <c r="J143" s="113"/>
      <c r="K143" s="113"/>
      <c r="L143" s="113"/>
      <c r="M143" s="113"/>
      <c r="N143" s="113"/>
      <c r="O143" s="113"/>
      <c r="P143" s="113"/>
      <c r="Q143" s="113"/>
      <c r="R143" s="113"/>
      <c r="S143" s="113"/>
      <c r="T143" s="113"/>
      <c r="U143" s="113"/>
      <c r="V143" s="113"/>
      <c r="W143" s="113"/>
    </row>
    <row r="144" spans="1:23" ht="52" hidden="1" customHeight="1" thickBot="1" x14ac:dyDescent="0.25">
      <c r="A144" s="112" t="s">
        <v>2017</v>
      </c>
      <c r="B144" s="112"/>
      <c r="C144" s="113"/>
      <c r="D144" s="113"/>
      <c r="E144" s="113"/>
      <c r="F144" s="113"/>
      <c r="G144" s="113"/>
      <c r="H144" s="113"/>
      <c r="I144" s="113"/>
      <c r="J144" s="113"/>
      <c r="K144" s="113"/>
      <c r="L144" s="113"/>
      <c r="M144" s="113"/>
      <c r="N144" s="113"/>
      <c r="O144" s="113"/>
      <c r="P144" s="113"/>
      <c r="Q144" s="113"/>
      <c r="R144" s="113"/>
      <c r="S144" s="113"/>
      <c r="T144" s="113"/>
      <c r="U144" s="113"/>
      <c r="V144" s="113"/>
      <c r="W144" s="113"/>
    </row>
    <row r="145" spans="1:23" ht="52" hidden="1" customHeight="1" thickBot="1" x14ac:dyDescent="0.25">
      <c r="A145" s="112" t="s">
        <v>2018</v>
      </c>
      <c r="B145" s="112"/>
      <c r="C145" s="113"/>
      <c r="D145" s="113"/>
      <c r="E145" s="113"/>
      <c r="F145" s="113"/>
      <c r="G145" s="113"/>
      <c r="H145" s="113"/>
      <c r="I145" s="113"/>
      <c r="J145" s="113"/>
      <c r="K145" s="113"/>
      <c r="L145" s="113"/>
      <c r="M145" s="113"/>
      <c r="N145" s="113"/>
      <c r="O145" s="113"/>
      <c r="P145" s="113"/>
      <c r="Q145" s="113"/>
      <c r="R145" s="113"/>
      <c r="S145" s="113"/>
      <c r="T145" s="113"/>
      <c r="U145" s="113"/>
      <c r="V145" s="113"/>
      <c r="W145" s="113"/>
    </row>
    <row r="146" spans="1:23" ht="52" hidden="1" customHeight="1" thickBot="1" x14ac:dyDescent="0.25">
      <c r="A146" s="112" t="s">
        <v>2019</v>
      </c>
      <c r="B146" s="112"/>
      <c r="C146" s="113"/>
      <c r="D146" s="113"/>
      <c r="E146" s="113"/>
      <c r="F146" s="113"/>
      <c r="G146" s="113"/>
      <c r="H146" s="113"/>
      <c r="I146" s="113"/>
      <c r="J146" s="113"/>
      <c r="K146" s="113"/>
      <c r="L146" s="113"/>
      <c r="M146" s="113"/>
      <c r="N146" s="113"/>
      <c r="O146" s="113"/>
      <c r="P146" s="113"/>
      <c r="Q146" s="113"/>
      <c r="R146" s="113"/>
      <c r="S146" s="113"/>
      <c r="T146" s="113"/>
      <c r="U146" s="113"/>
      <c r="V146" s="113"/>
      <c r="W146" s="113"/>
    </row>
    <row r="147" spans="1:23" ht="52" hidden="1" customHeight="1" thickBot="1" x14ac:dyDescent="0.25">
      <c r="A147" s="112" t="s">
        <v>1376</v>
      </c>
      <c r="B147" s="112"/>
      <c r="C147" s="113"/>
      <c r="D147" s="113"/>
      <c r="E147" s="113"/>
      <c r="F147" s="113"/>
      <c r="G147" s="113"/>
      <c r="H147" s="113"/>
      <c r="I147" s="113"/>
      <c r="J147" s="113"/>
      <c r="K147" s="113"/>
      <c r="L147" s="113"/>
      <c r="M147" s="113"/>
      <c r="N147" s="113"/>
      <c r="O147" s="113"/>
      <c r="P147" s="113"/>
      <c r="Q147" s="113"/>
      <c r="R147" s="113"/>
      <c r="S147" s="113"/>
      <c r="T147" s="113"/>
      <c r="U147" s="113"/>
      <c r="V147" s="113"/>
      <c r="W147" s="113"/>
    </row>
    <row r="148" spans="1:23" ht="52" hidden="1" customHeight="1" thickBot="1" x14ac:dyDescent="0.25">
      <c r="A148" s="112" t="s">
        <v>2020</v>
      </c>
      <c r="B148" s="112"/>
      <c r="C148" s="113"/>
      <c r="D148" s="113"/>
      <c r="E148" s="113"/>
      <c r="F148" s="113"/>
      <c r="G148" s="113"/>
      <c r="H148" s="113"/>
      <c r="I148" s="113"/>
      <c r="J148" s="113"/>
      <c r="K148" s="113"/>
      <c r="L148" s="113"/>
      <c r="M148" s="113"/>
      <c r="N148" s="113"/>
      <c r="O148" s="113"/>
      <c r="P148" s="113"/>
      <c r="Q148" s="113"/>
      <c r="R148" s="113"/>
      <c r="S148" s="113"/>
      <c r="T148" s="113"/>
      <c r="U148" s="113"/>
      <c r="V148" s="113"/>
      <c r="W148" s="113"/>
    </row>
    <row r="149" spans="1:23" ht="52" hidden="1" customHeight="1" thickBot="1" x14ac:dyDescent="0.25">
      <c r="A149" s="112" t="s">
        <v>2021</v>
      </c>
      <c r="B149" s="112"/>
      <c r="C149" s="113"/>
      <c r="D149" s="113"/>
      <c r="E149" s="113"/>
      <c r="F149" s="113"/>
      <c r="G149" s="113"/>
      <c r="H149" s="113"/>
      <c r="I149" s="113"/>
      <c r="J149" s="113"/>
      <c r="K149" s="113"/>
      <c r="L149" s="113"/>
      <c r="M149" s="113"/>
      <c r="N149" s="113"/>
      <c r="O149" s="113"/>
      <c r="P149" s="113"/>
      <c r="Q149" s="113"/>
      <c r="R149" s="113"/>
      <c r="S149" s="113"/>
      <c r="T149" s="113"/>
      <c r="U149" s="113"/>
      <c r="V149" s="113"/>
      <c r="W149" s="113"/>
    </row>
    <row r="150" spans="1:23" ht="52" hidden="1" customHeight="1" thickBot="1" x14ac:dyDescent="0.25">
      <c r="A150" s="112" t="s">
        <v>2022</v>
      </c>
      <c r="B150" s="112"/>
      <c r="C150" s="113"/>
      <c r="D150" s="113"/>
      <c r="E150" s="113"/>
      <c r="F150" s="113"/>
      <c r="G150" s="113"/>
      <c r="H150" s="113"/>
      <c r="I150" s="113"/>
      <c r="J150" s="113"/>
      <c r="K150" s="113"/>
      <c r="L150" s="113"/>
      <c r="M150" s="113"/>
      <c r="N150" s="113"/>
      <c r="O150" s="113"/>
      <c r="P150" s="113"/>
      <c r="Q150" s="113"/>
      <c r="R150" s="113"/>
      <c r="S150" s="113"/>
      <c r="T150" s="113"/>
      <c r="U150" s="113"/>
      <c r="V150" s="113"/>
      <c r="W150" s="113"/>
    </row>
    <row r="151" spans="1:23" ht="18" customHeight="1" thickBot="1" x14ac:dyDescent="0.25">
      <c r="A151" s="175" t="s">
        <v>2023</v>
      </c>
      <c r="B151" s="176"/>
      <c r="C151" s="177"/>
      <c r="D151" s="177"/>
      <c r="E151" s="177"/>
      <c r="F151" s="177"/>
      <c r="G151" s="177"/>
      <c r="H151" s="177"/>
      <c r="I151" s="177"/>
      <c r="J151" s="177"/>
      <c r="K151" s="177"/>
      <c r="L151" s="177"/>
      <c r="M151" s="177"/>
      <c r="N151" s="177"/>
      <c r="O151" s="177"/>
      <c r="P151" s="177"/>
      <c r="Q151" s="177"/>
      <c r="R151" s="177"/>
      <c r="S151" s="177"/>
      <c r="T151" s="177"/>
      <c r="U151" s="177"/>
      <c r="V151" s="177"/>
      <c r="W151" s="177"/>
    </row>
    <row r="152" spans="1:23" ht="52" customHeight="1" thickBot="1" x14ac:dyDescent="0.25">
      <c r="A152" s="112" t="s">
        <v>1379</v>
      </c>
      <c r="B152" s="112"/>
      <c r="C152" s="113"/>
      <c r="D152" s="113"/>
      <c r="E152" s="113"/>
      <c r="F152" s="113"/>
      <c r="G152" s="113"/>
      <c r="H152" s="113"/>
      <c r="I152" s="113"/>
      <c r="J152" s="113"/>
      <c r="K152" s="113" t="s">
        <v>2024</v>
      </c>
      <c r="L152" s="113" t="s">
        <v>2025</v>
      </c>
      <c r="M152" s="113" t="s">
        <v>2026</v>
      </c>
      <c r="N152" s="113" t="s">
        <v>2027</v>
      </c>
      <c r="O152" s="113" t="s">
        <v>2025</v>
      </c>
      <c r="P152" s="113" t="s">
        <v>2028</v>
      </c>
      <c r="Q152" s="113"/>
      <c r="R152" s="113"/>
      <c r="S152" s="113"/>
      <c r="T152" s="113"/>
      <c r="U152" s="113"/>
      <c r="V152" s="113"/>
      <c r="W152" s="113"/>
    </row>
    <row r="153" spans="1:23" ht="52" customHeight="1" thickBot="1" x14ac:dyDescent="0.25">
      <c r="A153" s="112" t="s">
        <v>2029</v>
      </c>
      <c r="B153" s="112"/>
      <c r="C153" s="113"/>
      <c r="D153" s="113"/>
      <c r="E153" s="113"/>
      <c r="F153" s="113"/>
      <c r="G153" s="113"/>
      <c r="H153" s="113"/>
      <c r="I153" s="113"/>
      <c r="J153" s="113"/>
      <c r="K153" s="113" t="s">
        <v>2030</v>
      </c>
      <c r="L153" s="113" t="s">
        <v>2030</v>
      </c>
      <c r="M153" s="113" t="s">
        <v>2031</v>
      </c>
      <c r="N153" s="113" t="s">
        <v>2030</v>
      </c>
      <c r="O153" s="113" t="s">
        <v>2030</v>
      </c>
      <c r="P153" s="113" t="s">
        <v>2030</v>
      </c>
      <c r="Q153" s="113"/>
      <c r="R153" s="113"/>
      <c r="S153" s="113"/>
      <c r="T153" s="113"/>
      <c r="U153" s="113"/>
      <c r="V153" s="113"/>
      <c r="W153" s="113"/>
    </row>
    <row r="154" spans="1:23" ht="35" customHeight="1" thickBot="1" x14ac:dyDescent="0.25">
      <c r="A154" s="112" t="s">
        <v>2032</v>
      </c>
      <c r="B154" s="112"/>
      <c r="C154" s="113"/>
      <c r="D154" s="113"/>
      <c r="E154" s="113"/>
      <c r="F154" s="113"/>
      <c r="G154" s="113"/>
      <c r="H154" s="113"/>
      <c r="I154" s="113"/>
      <c r="J154" s="113"/>
      <c r="K154" s="113" t="s">
        <v>2033</v>
      </c>
      <c r="L154" s="113" t="s">
        <v>2033</v>
      </c>
      <c r="M154" s="113" t="s">
        <v>2033</v>
      </c>
      <c r="N154" s="113" t="s">
        <v>2033</v>
      </c>
      <c r="O154" s="113" t="s">
        <v>2033</v>
      </c>
      <c r="P154" s="113" t="s">
        <v>2033</v>
      </c>
      <c r="Q154" s="113"/>
      <c r="R154" s="113"/>
      <c r="S154" s="113"/>
      <c r="T154" s="113"/>
      <c r="U154" s="113"/>
      <c r="V154" s="113"/>
      <c r="W154" s="113"/>
    </row>
    <row r="155" spans="1:23" ht="52" customHeight="1" thickBot="1" x14ac:dyDescent="0.25">
      <c r="A155" s="112" t="s">
        <v>2034</v>
      </c>
      <c r="B155" s="112"/>
      <c r="C155" s="113"/>
      <c r="D155" s="113"/>
      <c r="E155" s="113"/>
      <c r="F155" s="113"/>
      <c r="G155" s="113"/>
      <c r="H155" s="113"/>
      <c r="I155" s="113"/>
      <c r="J155" s="113"/>
      <c r="K155" s="113" t="s">
        <v>1905</v>
      </c>
      <c r="L155" s="113" t="s">
        <v>1905</v>
      </c>
      <c r="M155" s="113" t="s">
        <v>1905</v>
      </c>
      <c r="N155" s="113" t="s">
        <v>1905</v>
      </c>
      <c r="O155" s="113" t="s">
        <v>1905</v>
      </c>
      <c r="P155" s="113" t="s">
        <v>1905</v>
      </c>
      <c r="Q155" s="113"/>
      <c r="R155" s="113"/>
      <c r="S155" s="113"/>
      <c r="T155" s="113"/>
      <c r="U155" s="113"/>
      <c r="V155" s="113"/>
      <c r="W155" s="113"/>
    </row>
    <row r="156" spans="1:23" ht="52" hidden="1" customHeight="1" thickBot="1" x14ac:dyDescent="0.25">
      <c r="A156" s="112" t="s">
        <v>1381</v>
      </c>
      <c r="B156" s="112"/>
      <c r="C156" s="113"/>
      <c r="D156" s="113"/>
      <c r="E156" s="113"/>
      <c r="F156" s="113"/>
      <c r="G156" s="113"/>
      <c r="H156" s="113"/>
      <c r="I156" s="113"/>
      <c r="J156" s="113"/>
      <c r="K156" s="113"/>
      <c r="L156" s="113"/>
      <c r="M156" s="113"/>
      <c r="N156" s="113"/>
      <c r="O156" s="113"/>
      <c r="P156" s="113"/>
      <c r="Q156" s="113"/>
      <c r="R156" s="113"/>
      <c r="S156" s="113"/>
      <c r="T156" s="113"/>
      <c r="U156" s="113"/>
      <c r="V156" s="113"/>
      <c r="W156" s="113"/>
    </row>
    <row r="157" spans="1:23" ht="52" hidden="1" customHeight="1" thickBot="1" x14ac:dyDescent="0.25">
      <c r="A157" s="112" t="s">
        <v>2035</v>
      </c>
      <c r="B157" s="112"/>
      <c r="C157" s="113"/>
      <c r="D157" s="113"/>
      <c r="E157" s="113"/>
      <c r="F157" s="113"/>
      <c r="G157" s="113"/>
      <c r="H157" s="113"/>
      <c r="I157" s="113"/>
      <c r="J157" s="113"/>
      <c r="K157" s="113"/>
      <c r="L157" s="113"/>
      <c r="M157" s="113"/>
      <c r="N157" s="113"/>
      <c r="O157" s="113"/>
      <c r="P157" s="113"/>
      <c r="Q157" s="113"/>
      <c r="R157" s="113"/>
      <c r="S157" s="113"/>
      <c r="T157" s="113"/>
      <c r="U157" s="113"/>
      <c r="V157" s="113"/>
      <c r="W157" s="113"/>
    </row>
    <row r="158" spans="1:23" ht="52" hidden="1" customHeight="1" thickBot="1" x14ac:dyDescent="0.25">
      <c r="A158" s="112" t="s">
        <v>2036</v>
      </c>
      <c r="B158" s="112"/>
      <c r="C158" s="113"/>
      <c r="D158" s="113"/>
      <c r="E158" s="113"/>
      <c r="F158" s="113"/>
      <c r="G158" s="113"/>
      <c r="H158" s="113"/>
      <c r="I158" s="113"/>
      <c r="J158" s="113"/>
      <c r="K158" s="113"/>
      <c r="L158" s="113"/>
      <c r="M158" s="113"/>
      <c r="N158" s="113"/>
      <c r="O158" s="113"/>
      <c r="P158" s="113"/>
      <c r="Q158" s="113"/>
      <c r="R158" s="113"/>
      <c r="S158" s="113"/>
      <c r="T158" s="113"/>
      <c r="U158" s="113"/>
      <c r="V158" s="113"/>
      <c r="W158" s="113"/>
    </row>
    <row r="159" spans="1:23" ht="52" hidden="1" customHeight="1" thickBot="1" x14ac:dyDescent="0.25">
      <c r="A159" s="112" t="s">
        <v>2037</v>
      </c>
      <c r="B159" s="112"/>
      <c r="C159" s="113"/>
      <c r="D159" s="113"/>
      <c r="E159" s="113"/>
      <c r="F159" s="113"/>
      <c r="G159" s="113"/>
      <c r="H159" s="113"/>
      <c r="I159" s="113"/>
      <c r="J159" s="113"/>
      <c r="K159" s="113"/>
      <c r="L159" s="113"/>
      <c r="M159" s="113"/>
      <c r="N159" s="113"/>
      <c r="O159" s="113"/>
      <c r="P159" s="113"/>
      <c r="Q159" s="113"/>
      <c r="R159" s="113"/>
      <c r="S159" s="113"/>
      <c r="T159" s="113"/>
      <c r="U159" s="113"/>
      <c r="V159" s="113"/>
      <c r="W159" s="113"/>
    </row>
    <row r="160" spans="1:23" ht="52" hidden="1" customHeight="1" thickBot="1" x14ac:dyDescent="0.25">
      <c r="A160" s="112" t="s">
        <v>1383</v>
      </c>
      <c r="B160" s="112"/>
      <c r="C160" s="113"/>
      <c r="D160" s="113"/>
      <c r="E160" s="113"/>
      <c r="F160" s="113"/>
      <c r="G160" s="113"/>
      <c r="H160" s="113"/>
      <c r="I160" s="113"/>
      <c r="J160" s="113"/>
      <c r="K160" s="113"/>
      <c r="L160" s="113"/>
      <c r="M160" s="113"/>
      <c r="N160" s="113"/>
      <c r="O160" s="113"/>
      <c r="P160" s="113"/>
      <c r="Q160" s="113"/>
      <c r="R160" s="113"/>
      <c r="S160" s="113"/>
      <c r="T160" s="113"/>
      <c r="U160" s="113"/>
      <c r="V160" s="113"/>
      <c r="W160" s="113"/>
    </row>
    <row r="161" spans="1:23" ht="52" hidden="1" customHeight="1" thickBot="1" x14ac:dyDescent="0.25">
      <c r="A161" s="112" t="s">
        <v>2038</v>
      </c>
      <c r="B161" s="112"/>
      <c r="C161" s="113"/>
      <c r="D161" s="113"/>
      <c r="E161" s="113"/>
      <c r="F161" s="113"/>
      <c r="G161" s="113"/>
      <c r="H161" s="113"/>
      <c r="I161" s="113"/>
      <c r="J161" s="113"/>
      <c r="K161" s="113"/>
      <c r="L161" s="113"/>
      <c r="M161" s="113"/>
      <c r="N161" s="113"/>
      <c r="O161" s="113"/>
      <c r="P161" s="113"/>
      <c r="Q161" s="113"/>
      <c r="R161" s="113"/>
      <c r="S161" s="113"/>
      <c r="T161" s="113"/>
      <c r="U161" s="113"/>
      <c r="V161" s="113"/>
      <c r="W161" s="113"/>
    </row>
    <row r="162" spans="1:23" ht="52" hidden="1" customHeight="1" thickBot="1" x14ac:dyDescent="0.25">
      <c r="A162" s="112" t="s">
        <v>2039</v>
      </c>
      <c r="B162" s="112"/>
      <c r="C162" s="113"/>
      <c r="D162" s="113"/>
      <c r="E162" s="113"/>
      <c r="F162" s="113"/>
      <c r="G162" s="113"/>
      <c r="H162" s="113"/>
      <c r="I162" s="113"/>
      <c r="J162" s="113"/>
      <c r="K162" s="113"/>
      <c r="L162" s="113"/>
      <c r="M162" s="113"/>
      <c r="N162" s="113"/>
      <c r="O162" s="113"/>
      <c r="P162" s="113"/>
      <c r="Q162" s="113"/>
      <c r="R162" s="113"/>
      <c r="S162" s="113"/>
      <c r="T162" s="113"/>
      <c r="U162" s="113"/>
      <c r="V162" s="113"/>
      <c r="W162" s="113"/>
    </row>
    <row r="163" spans="1:23" ht="52" hidden="1" customHeight="1" thickBot="1" x14ac:dyDescent="0.25">
      <c r="A163" s="112" t="s">
        <v>2040</v>
      </c>
      <c r="B163" s="112"/>
      <c r="C163" s="113"/>
      <c r="D163" s="113"/>
      <c r="E163" s="113"/>
      <c r="F163" s="113"/>
      <c r="G163" s="113"/>
      <c r="H163" s="113"/>
      <c r="I163" s="113"/>
      <c r="J163" s="113"/>
      <c r="K163" s="113"/>
      <c r="L163" s="113"/>
      <c r="M163" s="113"/>
      <c r="N163" s="113"/>
      <c r="O163" s="113"/>
      <c r="P163" s="113"/>
      <c r="Q163" s="113"/>
      <c r="R163" s="113"/>
      <c r="S163" s="113"/>
      <c r="T163" s="113"/>
      <c r="U163" s="113"/>
      <c r="V163" s="113"/>
      <c r="W163" s="113"/>
    </row>
    <row r="164" spans="1:23" ht="52" hidden="1" customHeight="1" thickBot="1" x14ac:dyDescent="0.25">
      <c r="A164" s="112" t="s">
        <v>1385</v>
      </c>
      <c r="B164" s="112"/>
      <c r="C164" s="113"/>
      <c r="D164" s="113"/>
      <c r="E164" s="113"/>
      <c r="F164" s="113"/>
      <c r="G164" s="113"/>
      <c r="H164" s="113"/>
      <c r="I164" s="113"/>
      <c r="J164" s="113"/>
      <c r="K164" s="113"/>
      <c r="L164" s="113"/>
      <c r="M164" s="113"/>
      <c r="N164" s="113"/>
      <c r="O164" s="113"/>
      <c r="P164" s="113"/>
      <c r="Q164" s="113"/>
      <c r="R164" s="113"/>
      <c r="S164" s="113"/>
      <c r="T164" s="113"/>
      <c r="U164" s="113"/>
      <c r="V164" s="113"/>
      <c r="W164" s="113"/>
    </row>
    <row r="165" spans="1:23" ht="52" hidden="1" customHeight="1" thickBot="1" x14ac:dyDescent="0.25">
      <c r="A165" s="112" t="s">
        <v>2041</v>
      </c>
      <c r="B165" s="112"/>
      <c r="C165" s="113"/>
      <c r="D165" s="113"/>
      <c r="E165" s="113"/>
      <c r="F165" s="113"/>
      <c r="G165" s="113"/>
      <c r="H165" s="113"/>
      <c r="I165" s="113"/>
      <c r="J165" s="113"/>
      <c r="K165" s="113"/>
      <c r="L165" s="113"/>
      <c r="M165" s="113"/>
      <c r="N165" s="113"/>
      <c r="O165" s="113"/>
      <c r="P165" s="113"/>
      <c r="Q165" s="113"/>
      <c r="R165" s="113"/>
      <c r="S165" s="113"/>
      <c r="T165" s="113"/>
      <c r="U165" s="113"/>
      <c r="V165" s="113"/>
      <c r="W165" s="113"/>
    </row>
    <row r="166" spans="1:23" ht="52" hidden="1" customHeight="1" thickBot="1" x14ac:dyDescent="0.25">
      <c r="A166" s="112" t="s">
        <v>2042</v>
      </c>
      <c r="B166" s="112"/>
      <c r="C166" s="113"/>
      <c r="D166" s="113"/>
      <c r="E166" s="113"/>
      <c r="F166" s="113"/>
      <c r="G166" s="113"/>
      <c r="H166" s="113"/>
      <c r="I166" s="113"/>
      <c r="J166" s="113"/>
      <c r="K166" s="113"/>
      <c r="L166" s="113"/>
      <c r="M166" s="113"/>
      <c r="N166" s="113"/>
      <c r="O166" s="113"/>
      <c r="P166" s="113"/>
      <c r="Q166" s="113"/>
      <c r="R166" s="113"/>
      <c r="S166" s="113"/>
      <c r="T166" s="113"/>
      <c r="U166" s="113"/>
      <c r="V166" s="113"/>
      <c r="W166" s="113"/>
    </row>
    <row r="167" spans="1:23" ht="52" hidden="1" customHeight="1" thickBot="1" x14ac:dyDescent="0.25">
      <c r="A167" s="112" t="s">
        <v>2043</v>
      </c>
      <c r="B167" s="112"/>
      <c r="C167" s="113"/>
      <c r="D167" s="113"/>
      <c r="E167" s="113"/>
      <c r="F167" s="113"/>
      <c r="G167" s="113"/>
      <c r="H167" s="113"/>
      <c r="I167" s="113"/>
      <c r="J167" s="113"/>
      <c r="K167" s="113"/>
      <c r="L167" s="113"/>
      <c r="M167" s="113"/>
      <c r="N167" s="113"/>
      <c r="O167" s="113"/>
      <c r="P167" s="113"/>
      <c r="Q167" s="113"/>
      <c r="R167" s="113"/>
      <c r="S167" s="113"/>
      <c r="T167" s="113"/>
      <c r="U167" s="113"/>
      <c r="V167" s="113"/>
      <c r="W167" s="113"/>
    </row>
    <row r="168" spans="1:23" ht="52" hidden="1" customHeight="1" thickBot="1" x14ac:dyDescent="0.25">
      <c r="A168" s="112" t="s">
        <v>1387</v>
      </c>
      <c r="B168" s="112"/>
      <c r="C168" s="113"/>
      <c r="D168" s="113"/>
      <c r="E168" s="113"/>
      <c r="F168" s="113"/>
      <c r="G168" s="113"/>
      <c r="H168" s="113"/>
      <c r="I168" s="113"/>
      <c r="J168" s="113"/>
      <c r="K168" s="113"/>
      <c r="L168" s="113"/>
      <c r="M168" s="113"/>
      <c r="N168" s="113"/>
      <c r="O168" s="113"/>
      <c r="P168" s="113"/>
      <c r="Q168" s="113"/>
      <c r="R168" s="113"/>
      <c r="S168" s="113"/>
      <c r="T168" s="113"/>
      <c r="U168" s="113"/>
      <c r="V168" s="113"/>
      <c r="W168" s="113"/>
    </row>
    <row r="169" spans="1:23" ht="52" hidden="1" customHeight="1" thickBot="1" x14ac:dyDescent="0.25">
      <c r="A169" s="112" t="s">
        <v>2044</v>
      </c>
      <c r="B169" s="112"/>
      <c r="C169" s="113"/>
      <c r="D169" s="113"/>
      <c r="E169" s="113"/>
      <c r="F169" s="113"/>
      <c r="G169" s="113"/>
      <c r="H169" s="113"/>
      <c r="I169" s="113"/>
      <c r="J169" s="113"/>
      <c r="K169" s="113"/>
      <c r="L169" s="113"/>
      <c r="M169" s="113"/>
      <c r="N169" s="113"/>
      <c r="O169" s="113"/>
      <c r="P169" s="113"/>
      <c r="Q169" s="113"/>
      <c r="R169" s="113"/>
      <c r="S169" s="113"/>
      <c r="T169" s="113"/>
      <c r="U169" s="113"/>
      <c r="V169" s="113"/>
      <c r="W169" s="113"/>
    </row>
    <row r="170" spans="1:23" ht="52" hidden="1" customHeight="1" thickBot="1" x14ac:dyDescent="0.25">
      <c r="A170" s="112" t="s">
        <v>2045</v>
      </c>
      <c r="B170" s="112"/>
      <c r="C170" s="113"/>
      <c r="D170" s="113"/>
      <c r="E170" s="113"/>
      <c r="F170" s="113"/>
      <c r="G170" s="113"/>
      <c r="H170" s="113"/>
      <c r="I170" s="113"/>
      <c r="J170" s="113"/>
      <c r="K170" s="113"/>
      <c r="L170" s="113"/>
      <c r="M170" s="113"/>
      <c r="N170" s="113"/>
      <c r="O170" s="113"/>
      <c r="P170" s="113"/>
      <c r="Q170" s="113"/>
      <c r="R170" s="113"/>
      <c r="S170" s="113"/>
      <c r="T170" s="113"/>
      <c r="U170" s="113"/>
      <c r="V170" s="113"/>
      <c r="W170" s="113"/>
    </row>
    <row r="171" spans="1:23" ht="52" hidden="1" customHeight="1" thickBot="1" x14ac:dyDescent="0.25">
      <c r="A171" s="112" t="s">
        <v>2046</v>
      </c>
      <c r="B171" s="112"/>
      <c r="C171" s="113"/>
      <c r="D171" s="113"/>
      <c r="E171" s="113"/>
      <c r="F171" s="113"/>
      <c r="G171" s="113"/>
      <c r="H171" s="113"/>
      <c r="I171" s="113"/>
      <c r="J171" s="113"/>
      <c r="K171" s="113"/>
      <c r="L171" s="113"/>
      <c r="M171" s="113"/>
      <c r="N171" s="113"/>
      <c r="O171" s="113"/>
      <c r="P171" s="113"/>
      <c r="Q171" s="113"/>
      <c r="R171" s="113"/>
      <c r="S171" s="113"/>
      <c r="T171" s="113"/>
      <c r="U171" s="113"/>
      <c r="V171" s="113"/>
      <c r="W171" s="113"/>
    </row>
    <row r="172" spans="1:23" ht="52" hidden="1" customHeight="1" thickBot="1" x14ac:dyDescent="0.25">
      <c r="A172" s="112" t="s">
        <v>1389</v>
      </c>
      <c r="B172" s="112"/>
      <c r="C172" s="113"/>
      <c r="D172" s="113"/>
      <c r="E172" s="113"/>
      <c r="F172" s="113"/>
      <c r="G172" s="113"/>
      <c r="H172" s="113"/>
      <c r="I172" s="113"/>
      <c r="J172" s="113"/>
      <c r="K172" s="113"/>
      <c r="L172" s="113"/>
      <c r="M172" s="113"/>
      <c r="N172" s="113"/>
      <c r="O172" s="113"/>
      <c r="P172" s="113"/>
      <c r="Q172" s="113"/>
      <c r="R172" s="113"/>
      <c r="S172" s="113"/>
      <c r="T172" s="113"/>
      <c r="U172" s="113"/>
      <c r="V172" s="113"/>
      <c r="W172" s="113"/>
    </row>
    <row r="173" spans="1:23" ht="52" hidden="1" customHeight="1" thickBot="1" x14ac:dyDescent="0.25">
      <c r="A173" s="112" t="s">
        <v>2047</v>
      </c>
      <c r="B173" s="112"/>
      <c r="C173" s="113"/>
      <c r="D173" s="113"/>
      <c r="E173" s="113"/>
      <c r="F173" s="113"/>
      <c r="G173" s="113"/>
      <c r="H173" s="113"/>
      <c r="I173" s="113"/>
      <c r="J173" s="113"/>
      <c r="K173" s="113"/>
      <c r="L173" s="113"/>
      <c r="M173" s="113"/>
      <c r="N173" s="113"/>
      <c r="O173" s="113"/>
      <c r="P173" s="113"/>
      <c r="Q173" s="113"/>
      <c r="R173" s="113"/>
      <c r="S173" s="113"/>
      <c r="T173" s="113"/>
      <c r="U173" s="113"/>
      <c r="V173" s="113"/>
      <c r="W173" s="113"/>
    </row>
    <row r="174" spans="1:23" ht="52" hidden="1" customHeight="1" thickBot="1" x14ac:dyDescent="0.25">
      <c r="A174" s="112" t="s">
        <v>2048</v>
      </c>
      <c r="B174" s="112"/>
      <c r="C174" s="113"/>
      <c r="D174" s="113"/>
      <c r="E174" s="113"/>
      <c r="F174" s="113"/>
      <c r="G174" s="113"/>
      <c r="H174" s="113"/>
      <c r="I174" s="113"/>
      <c r="J174" s="113"/>
      <c r="K174" s="113"/>
      <c r="L174" s="113"/>
      <c r="M174" s="113"/>
      <c r="N174" s="113"/>
      <c r="O174" s="113"/>
      <c r="P174" s="113"/>
      <c r="Q174" s="113"/>
      <c r="R174" s="113"/>
      <c r="S174" s="113"/>
      <c r="T174" s="113"/>
      <c r="U174" s="113"/>
      <c r="V174" s="113"/>
      <c r="W174" s="113"/>
    </row>
    <row r="175" spans="1:23" ht="52" hidden="1" customHeight="1" thickBot="1" x14ac:dyDescent="0.25">
      <c r="A175" s="112" t="s">
        <v>2049</v>
      </c>
      <c r="B175" s="112"/>
      <c r="C175" s="113"/>
      <c r="D175" s="113"/>
      <c r="E175" s="113"/>
      <c r="F175" s="113"/>
      <c r="G175" s="113"/>
      <c r="H175" s="113"/>
      <c r="I175" s="113"/>
      <c r="J175" s="113"/>
      <c r="K175" s="113"/>
      <c r="L175" s="113"/>
      <c r="M175" s="113"/>
      <c r="N175" s="113"/>
      <c r="O175" s="113"/>
      <c r="P175" s="113"/>
      <c r="Q175" s="113"/>
      <c r="R175" s="113"/>
      <c r="S175" s="113"/>
      <c r="T175" s="113"/>
      <c r="U175" s="113"/>
      <c r="V175" s="113"/>
      <c r="W175" s="113"/>
    </row>
    <row r="176" spans="1:23" ht="52" hidden="1" customHeight="1" thickBot="1" x14ac:dyDescent="0.25">
      <c r="A176" s="112" t="s">
        <v>1391</v>
      </c>
      <c r="B176" s="112"/>
      <c r="C176" s="113"/>
      <c r="D176" s="113"/>
      <c r="E176" s="113"/>
      <c r="F176" s="113"/>
      <c r="G176" s="113"/>
      <c r="H176" s="113"/>
      <c r="I176" s="113"/>
      <c r="J176" s="113"/>
      <c r="K176" s="113"/>
      <c r="L176" s="113"/>
      <c r="M176" s="113"/>
      <c r="N176" s="113"/>
      <c r="O176" s="113"/>
      <c r="P176" s="113"/>
      <c r="Q176" s="113"/>
      <c r="R176" s="113"/>
      <c r="S176" s="113"/>
      <c r="T176" s="113"/>
      <c r="U176" s="113"/>
      <c r="V176" s="113"/>
      <c r="W176" s="113"/>
    </row>
    <row r="177" spans="1:23" ht="52" hidden="1" customHeight="1" thickBot="1" x14ac:dyDescent="0.25">
      <c r="A177" s="112" t="s">
        <v>2050</v>
      </c>
      <c r="B177" s="112"/>
      <c r="C177" s="113"/>
      <c r="D177" s="113"/>
      <c r="E177" s="113"/>
      <c r="F177" s="113"/>
      <c r="G177" s="113"/>
      <c r="H177" s="113"/>
      <c r="I177" s="113"/>
      <c r="J177" s="113"/>
      <c r="K177" s="113"/>
      <c r="L177" s="113"/>
      <c r="M177" s="113"/>
      <c r="N177" s="113"/>
      <c r="O177" s="113"/>
      <c r="P177" s="113"/>
      <c r="Q177" s="113"/>
      <c r="R177" s="113"/>
      <c r="S177" s="113"/>
      <c r="T177" s="113"/>
      <c r="U177" s="113"/>
      <c r="V177" s="113"/>
      <c r="W177" s="113"/>
    </row>
    <row r="178" spans="1:23" ht="52" hidden="1" customHeight="1" thickBot="1" x14ac:dyDescent="0.25">
      <c r="A178" s="112" t="s">
        <v>2051</v>
      </c>
      <c r="B178" s="112"/>
      <c r="C178" s="113"/>
      <c r="D178" s="113"/>
      <c r="E178" s="113"/>
      <c r="F178" s="113"/>
      <c r="G178" s="113"/>
      <c r="H178" s="113"/>
      <c r="I178" s="113"/>
      <c r="J178" s="113"/>
      <c r="K178" s="113"/>
      <c r="L178" s="113"/>
      <c r="M178" s="113"/>
      <c r="N178" s="113"/>
      <c r="O178" s="113"/>
      <c r="P178" s="113"/>
      <c r="Q178" s="113"/>
      <c r="R178" s="113"/>
      <c r="S178" s="113"/>
      <c r="T178" s="113"/>
      <c r="U178" s="113"/>
      <c r="V178" s="113"/>
      <c r="W178" s="113"/>
    </row>
    <row r="179" spans="1:23" ht="52" hidden="1" customHeight="1" thickBot="1" x14ac:dyDescent="0.25">
      <c r="A179" s="112" t="s">
        <v>2052</v>
      </c>
      <c r="B179" s="112"/>
      <c r="C179" s="113"/>
      <c r="D179" s="113"/>
      <c r="E179" s="113"/>
      <c r="F179" s="113"/>
      <c r="G179" s="113"/>
      <c r="H179" s="113"/>
      <c r="I179" s="113"/>
      <c r="J179" s="113"/>
      <c r="K179" s="113"/>
      <c r="L179" s="113"/>
      <c r="M179" s="113"/>
      <c r="N179" s="113"/>
      <c r="O179" s="113"/>
      <c r="P179" s="113"/>
      <c r="Q179" s="113"/>
      <c r="R179" s="113"/>
      <c r="S179" s="113"/>
      <c r="T179" s="113"/>
      <c r="U179" s="113"/>
      <c r="V179" s="113"/>
      <c r="W179" s="113"/>
    </row>
    <row r="180" spans="1:23" ht="52" hidden="1" customHeight="1" thickBot="1" x14ac:dyDescent="0.25">
      <c r="A180" s="112" t="s">
        <v>1393</v>
      </c>
      <c r="B180" s="112"/>
      <c r="C180" s="113"/>
      <c r="D180" s="113"/>
      <c r="E180" s="113"/>
      <c r="F180" s="113"/>
      <c r="G180" s="113"/>
      <c r="H180" s="113"/>
      <c r="I180" s="113"/>
      <c r="J180" s="113"/>
      <c r="K180" s="113"/>
      <c r="L180" s="113"/>
      <c r="M180" s="113"/>
      <c r="N180" s="113"/>
      <c r="O180" s="113"/>
      <c r="P180" s="113"/>
      <c r="Q180" s="113"/>
      <c r="R180" s="113"/>
      <c r="S180" s="113"/>
      <c r="T180" s="113"/>
      <c r="U180" s="113"/>
      <c r="V180" s="113"/>
      <c r="W180" s="113"/>
    </row>
    <row r="181" spans="1:23" ht="52" hidden="1" customHeight="1" thickBot="1" x14ac:dyDescent="0.25">
      <c r="A181" s="112" t="s">
        <v>2053</v>
      </c>
      <c r="B181" s="112"/>
      <c r="C181" s="113"/>
      <c r="D181" s="113"/>
      <c r="E181" s="113"/>
      <c r="F181" s="113"/>
      <c r="G181" s="113"/>
      <c r="H181" s="113"/>
      <c r="I181" s="113"/>
      <c r="J181" s="113"/>
      <c r="K181" s="113"/>
      <c r="L181" s="113"/>
      <c r="M181" s="113"/>
      <c r="N181" s="113"/>
      <c r="O181" s="113"/>
      <c r="P181" s="113"/>
      <c r="Q181" s="113"/>
      <c r="R181" s="113"/>
      <c r="S181" s="113"/>
      <c r="T181" s="113"/>
      <c r="U181" s="113"/>
      <c r="V181" s="113"/>
      <c r="W181" s="113"/>
    </row>
    <row r="182" spans="1:23" ht="52" hidden="1" customHeight="1" thickBot="1" x14ac:dyDescent="0.25">
      <c r="A182" s="112" t="s">
        <v>2054</v>
      </c>
      <c r="B182" s="112"/>
      <c r="C182" s="113"/>
      <c r="D182" s="113"/>
      <c r="E182" s="113"/>
      <c r="F182" s="113"/>
      <c r="G182" s="113"/>
      <c r="H182" s="113"/>
      <c r="I182" s="113"/>
      <c r="J182" s="113"/>
      <c r="K182" s="113"/>
      <c r="L182" s="113"/>
      <c r="M182" s="113"/>
      <c r="N182" s="113"/>
      <c r="O182" s="113"/>
      <c r="P182" s="113"/>
      <c r="Q182" s="113"/>
      <c r="R182" s="113"/>
      <c r="S182" s="113"/>
      <c r="T182" s="113"/>
      <c r="U182" s="113"/>
      <c r="V182" s="113"/>
      <c r="W182" s="113"/>
    </row>
    <row r="183" spans="1:23" ht="52" hidden="1" customHeight="1" thickBot="1" x14ac:dyDescent="0.25">
      <c r="A183" s="112" t="s">
        <v>2055</v>
      </c>
      <c r="B183" s="112"/>
      <c r="C183" s="113"/>
      <c r="D183" s="113"/>
      <c r="E183" s="113"/>
      <c r="F183" s="113"/>
      <c r="G183" s="113"/>
      <c r="H183" s="113"/>
      <c r="I183" s="113"/>
      <c r="J183" s="113"/>
      <c r="K183" s="113"/>
      <c r="L183" s="113"/>
      <c r="M183" s="113"/>
      <c r="N183" s="113"/>
      <c r="O183" s="113"/>
      <c r="P183" s="113"/>
      <c r="Q183" s="113"/>
      <c r="R183" s="113"/>
      <c r="S183" s="113"/>
      <c r="T183" s="113"/>
      <c r="U183" s="113"/>
      <c r="V183" s="113"/>
      <c r="W183" s="113"/>
    </row>
    <row r="184" spans="1:23" ht="52" hidden="1" customHeight="1" thickBot="1" x14ac:dyDescent="0.25">
      <c r="A184" s="112" t="s">
        <v>1395</v>
      </c>
      <c r="B184" s="112"/>
      <c r="C184" s="113"/>
      <c r="D184" s="113"/>
      <c r="E184" s="113"/>
      <c r="F184" s="113"/>
      <c r="G184" s="113"/>
      <c r="H184" s="113"/>
      <c r="I184" s="113"/>
      <c r="J184" s="113"/>
      <c r="K184" s="113"/>
      <c r="L184" s="113"/>
      <c r="M184" s="113"/>
      <c r="N184" s="113"/>
      <c r="O184" s="113"/>
      <c r="P184" s="113"/>
      <c r="Q184" s="113"/>
      <c r="R184" s="113"/>
      <c r="S184" s="113"/>
      <c r="T184" s="113"/>
      <c r="U184" s="113"/>
      <c r="V184" s="113"/>
      <c r="W184" s="113"/>
    </row>
    <row r="185" spans="1:23" ht="52" hidden="1" customHeight="1" thickBot="1" x14ac:dyDescent="0.25">
      <c r="A185" s="112" t="s">
        <v>2056</v>
      </c>
      <c r="B185" s="112"/>
      <c r="C185" s="113"/>
      <c r="D185" s="113"/>
      <c r="E185" s="113"/>
      <c r="F185" s="113"/>
      <c r="G185" s="113"/>
      <c r="H185" s="113"/>
      <c r="I185" s="113"/>
      <c r="J185" s="113"/>
      <c r="K185" s="113"/>
      <c r="L185" s="113"/>
      <c r="M185" s="113"/>
      <c r="N185" s="113"/>
      <c r="O185" s="113"/>
      <c r="P185" s="113"/>
      <c r="Q185" s="113"/>
      <c r="R185" s="113"/>
      <c r="S185" s="113"/>
      <c r="T185" s="113"/>
      <c r="U185" s="113"/>
      <c r="V185" s="113"/>
      <c r="W185" s="113"/>
    </row>
    <row r="186" spans="1:23" ht="52" hidden="1" customHeight="1" thickBot="1" x14ac:dyDescent="0.25">
      <c r="A186" s="112" t="s">
        <v>2057</v>
      </c>
      <c r="B186" s="112"/>
      <c r="C186" s="113"/>
      <c r="D186" s="113"/>
      <c r="E186" s="113"/>
      <c r="F186" s="113"/>
      <c r="G186" s="113"/>
      <c r="H186" s="113"/>
      <c r="I186" s="113"/>
      <c r="J186" s="113"/>
      <c r="K186" s="113"/>
      <c r="L186" s="113"/>
      <c r="M186" s="113"/>
      <c r="N186" s="113"/>
      <c r="O186" s="113"/>
      <c r="P186" s="113"/>
      <c r="Q186" s="113"/>
      <c r="R186" s="113"/>
      <c r="S186" s="113"/>
      <c r="T186" s="113"/>
      <c r="U186" s="113"/>
      <c r="V186" s="113"/>
      <c r="W186" s="113"/>
    </row>
    <row r="187" spans="1:23" ht="52" hidden="1" customHeight="1" thickBot="1" x14ac:dyDescent="0.25">
      <c r="A187" s="112" t="s">
        <v>2058</v>
      </c>
      <c r="B187" s="112"/>
      <c r="C187" s="113"/>
      <c r="D187" s="113"/>
      <c r="E187" s="113"/>
      <c r="F187" s="113"/>
      <c r="G187" s="113"/>
      <c r="H187" s="113"/>
      <c r="I187" s="113"/>
      <c r="J187" s="113"/>
      <c r="K187" s="113"/>
      <c r="L187" s="113"/>
      <c r="M187" s="113"/>
      <c r="N187" s="113"/>
      <c r="O187" s="113"/>
      <c r="P187" s="113"/>
      <c r="Q187" s="113"/>
      <c r="R187" s="113"/>
      <c r="S187" s="113"/>
      <c r="T187" s="113"/>
      <c r="U187" s="113"/>
      <c r="V187" s="113"/>
      <c r="W187" s="113"/>
    </row>
    <row r="188" spans="1:23" ht="52" hidden="1" customHeight="1" thickBot="1" x14ac:dyDescent="0.25">
      <c r="A188" s="112" t="s">
        <v>1397</v>
      </c>
      <c r="B188" s="112"/>
      <c r="C188" s="113"/>
      <c r="D188" s="113"/>
      <c r="E188" s="113"/>
      <c r="F188" s="113"/>
      <c r="G188" s="113"/>
      <c r="H188" s="113"/>
      <c r="I188" s="113"/>
      <c r="J188" s="113"/>
      <c r="K188" s="113"/>
      <c r="L188" s="113"/>
      <c r="M188" s="113"/>
      <c r="N188" s="113"/>
      <c r="O188" s="113"/>
      <c r="P188" s="113"/>
      <c r="Q188" s="113"/>
      <c r="R188" s="113"/>
      <c r="S188" s="113"/>
      <c r="T188" s="113"/>
      <c r="U188" s="113"/>
      <c r="V188" s="113"/>
      <c r="W188" s="113"/>
    </row>
    <row r="189" spans="1:23" ht="52" hidden="1" customHeight="1" thickBot="1" x14ac:dyDescent="0.25">
      <c r="A189" s="112" t="s">
        <v>2059</v>
      </c>
      <c r="B189" s="112"/>
      <c r="C189" s="113"/>
      <c r="D189" s="113"/>
      <c r="E189" s="113"/>
      <c r="F189" s="113"/>
      <c r="G189" s="113"/>
      <c r="H189" s="113"/>
      <c r="I189" s="113"/>
      <c r="J189" s="113"/>
      <c r="K189" s="113"/>
      <c r="L189" s="113"/>
      <c r="M189" s="113"/>
      <c r="N189" s="113"/>
      <c r="O189" s="113"/>
      <c r="P189" s="113"/>
      <c r="Q189" s="113"/>
      <c r="R189" s="113"/>
      <c r="S189" s="113"/>
      <c r="T189" s="113"/>
      <c r="U189" s="113"/>
      <c r="V189" s="113"/>
      <c r="W189" s="113"/>
    </row>
    <row r="190" spans="1:23" ht="52" hidden="1" customHeight="1" thickBot="1" x14ac:dyDescent="0.25">
      <c r="A190" s="112" t="s">
        <v>2060</v>
      </c>
      <c r="B190" s="112"/>
      <c r="C190" s="113"/>
      <c r="D190" s="113"/>
      <c r="E190" s="113"/>
      <c r="F190" s="113"/>
      <c r="G190" s="113"/>
      <c r="H190" s="113"/>
      <c r="I190" s="113"/>
      <c r="J190" s="113"/>
      <c r="K190" s="113"/>
      <c r="L190" s="113"/>
      <c r="M190" s="113"/>
      <c r="N190" s="113"/>
      <c r="O190" s="113"/>
      <c r="P190" s="113"/>
      <c r="Q190" s="113"/>
      <c r="R190" s="113"/>
      <c r="S190" s="113"/>
      <c r="T190" s="113"/>
      <c r="U190" s="113"/>
      <c r="V190" s="113"/>
      <c r="W190" s="113"/>
    </row>
    <row r="191" spans="1:23" ht="52" hidden="1" customHeight="1" thickBot="1" x14ac:dyDescent="0.25">
      <c r="A191" s="112" t="s">
        <v>2061</v>
      </c>
      <c r="B191" s="112"/>
      <c r="C191" s="113"/>
      <c r="D191" s="113"/>
      <c r="E191" s="113"/>
      <c r="F191" s="113"/>
      <c r="G191" s="113"/>
      <c r="H191" s="113"/>
      <c r="I191" s="113"/>
      <c r="J191" s="113"/>
      <c r="K191" s="113"/>
      <c r="L191" s="113"/>
      <c r="M191" s="113"/>
      <c r="N191" s="113"/>
      <c r="O191" s="113"/>
      <c r="P191" s="113"/>
      <c r="Q191" s="113"/>
      <c r="R191" s="113"/>
      <c r="S191" s="113"/>
      <c r="T191" s="113"/>
      <c r="U191" s="113"/>
      <c r="V191" s="113"/>
      <c r="W191" s="113"/>
    </row>
    <row r="192" spans="1:23" ht="52" hidden="1" customHeight="1" thickBot="1" x14ac:dyDescent="0.25">
      <c r="A192" s="112" t="s">
        <v>1399</v>
      </c>
      <c r="B192" s="112"/>
      <c r="C192" s="113"/>
      <c r="D192" s="113"/>
      <c r="E192" s="113"/>
      <c r="F192" s="113"/>
      <c r="G192" s="113"/>
      <c r="H192" s="113"/>
      <c r="I192" s="113"/>
      <c r="J192" s="113"/>
      <c r="K192" s="113"/>
      <c r="L192" s="113"/>
      <c r="M192" s="113"/>
      <c r="N192" s="113"/>
      <c r="O192" s="113"/>
      <c r="P192" s="113"/>
      <c r="Q192" s="113"/>
      <c r="R192" s="113"/>
      <c r="S192" s="113"/>
      <c r="T192" s="113"/>
      <c r="U192" s="113"/>
      <c r="V192" s="113"/>
      <c r="W192" s="113"/>
    </row>
    <row r="193" spans="1:23" ht="52" hidden="1" customHeight="1" thickBot="1" x14ac:dyDescent="0.25">
      <c r="A193" s="112" t="s">
        <v>2062</v>
      </c>
      <c r="B193" s="112"/>
      <c r="C193" s="113"/>
      <c r="D193" s="113"/>
      <c r="E193" s="113"/>
      <c r="F193" s="113"/>
      <c r="G193" s="113"/>
      <c r="H193" s="113"/>
      <c r="I193" s="113"/>
      <c r="J193" s="113"/>
      <c r="K193" s="113"/>
      <c r="L193" s="113"/>
      <c r="M193" s="113"/>
      <c r="N193" s="113"/>
      <c r="O193" s="113"/>
      <c r="P193" s="113"/>
      <c r="Q193" s="113"/>
      <c r="R193" s="113"/>
      <c r="S193" s="113"/>
      <c r="T193" s="113"/>
      <c r="U193" s="113"/>
      <c r="V193" s="113"/>
      <c r="W193" s="113"/>
    </row>
    <row r="194" spans="1:23" ht="52" hidden="1" customHeight="1" thickBot="1" x14ac:dyDescent="0.25">
      <c r="A194" s="112" t="s">
        <v>2063</v>
      </c>
      <c r="B194" s="112"/>
      <c r="C194" s="113"/>
      <c r="D194" s="113"/>
      <c r="E194" s="113"/>
      <c r="F194" s="113"/>
      <c r="G194" s="113"/>
      <c r="H194" s="113"/>
      <c r="I194" s="113"/>
      <c r="J194" s="113"/>
      <c r="K194" s="113"/>
      <c r="L194" s="113"/>
      <c r="M194" s="113"/>
      <c r="N194" s="113"/>
      <c r="O194" s="113"/>
      <c r="P194" s="113"/>
      <c r="Q194" s="113"/>
      <c r="R194" s="113"/>
      <c r="S194" s="113"/>
      <c r="T194" s="113"/>
      <c r="U194" s="113"/>
      <c r="V194" s="113"/>
      <c r="W194" s="113"/>
    </row>
    <row r="195" spans="1:23" ht="52" hidden="1" customHeight="1" thickBot="1" x14ac:dyDescent="0.25">
      <c r="A195" s="112" t="s">
        <v>2064</v>
      </c>
      <c r="B195" s="112"/>
      <c r="C195" s="113"/>
      <c r="D195" s="113"/>
      <c r="E195" s="113"/>
      <c r="F195" s="113"/>
      <c r="G195" s="113"/>
      <c r="H195" s="113"/>
      <c r="I195" s="113"/>
      <c r="J195" s="113"/>
      <c r="K195" s="113"/>
      <c r="L195" s="113"/>
      <c r="M195" s="113"/>
      <c r="N195" s="113"/>
      <c r="O195" s="113"/>
      <c r="P195" s="113"/>
      <c r="Q195" s="113"/>
      <c r="R195" s="113"/>
      <c r="S195" s="113"/>
      <c r="T195" s="113"/>
      <c r="U195" s="113"/>
      <c r="V195" s="113"/>
      <c r="W195" s="113"/>
    </row>
    <row r="196" spans="1:23" ht="52" hidden="1" customHeight="1" thickBot="1" x14ac:dyDescent="0.25">
      <c r="A196" s="112" t="s">
        <v>1401</v>
      </c>
      <c r="B196" s="112"/>
      <c r="C196" s="113"/>
      <c r="D196" s="113"/>
      <c r="E196" s="113"/>
      <c r="F196" s="113"/>
      <c r="G196" s="113"/>
      <c r="H196" s="113"/>
      <c r="I196" s="113"/>
      <c r="J196" s="113"/>
      <c r="K196" s="113"/>
      <c r="L196" s="113"/>
      <c r="M196" s="113"/>
      <c r="N196" s="113"/>
      <c r="O196" s="113"/>
      <c r="P196" s="113"/>
      <c r="Q196" s="113"/>
      <c r="R196" s="113"/>
      <c r="S196" s="113"/>
      <c r="T196" s="113"/>
      <c r="U196" s="113"/>
      <c r="V196" s="113"/>
      <c r="W196" s="113"/>
    </row>
    <row r="197" spans="1:23" ht="52" hidden="1" customHeight="1" thickBot="1" x14ac:dyDescent="0.25">
      <c r="A197" s="112" t="s">
        <v>2065</v>
      </c>
      <c r="B197" s="112"/>
      <c r="C197" s="113"/>
      <c r="D197" s="113"/>
      <c r="E197" s="113"/>
      <c r="F197" s="113"/>
      <c r="G197" s="113"/>
      <c r="H197" s="113"/>
      <c r="I197" s="113"/>
      <c r="J197" s="113"/>
      <c r="K197" s="113"/>
      <c r="L197" s="113"/>
      <c r="M197" s="113"/>
      <c r="N197" s="113"/>
      <c r="O197" s="113"/>
      <c r="P197" s="113"/>
      <c r="Q197" s="113"/>
      <c r="R197" s="113"/>
      <c r="S197" s="113"/>
      <c r="T197" s="113"/>
      <c r="U197" s="113"/>
      <c r="V197" s="113"/>
      <c r="W197" s="113"/>
    </row>
    <row r="198" spans="1:23" ht="52" hidden="1" customHeight="1" thickBot="1" x14ac:dyDescent="0.25">
      <c r="A198" s="112" t="s">
        <v>2066</v>
      </c>
      <c r="B198" s="112"/>
      <c r="C198" s="113"/>
      <c r="D198" s="113"/>
      <c r="E198" s="113"/>
      <c r="F198" s="113"/>
      <c r="G198" s="113"/>
      <c r="H198" s="113"/>
      <c r="I198" s="113"/>
      <c r="J198" s="113"/>
      <c r="K198" s="113"/>
      <c r="L198" s="113"/>
      <c r="M198" s="113"/>
      <c r="N198" s="113"/>
      <c r="O198" s="113"/>
      <c r="P198" s="113"/>
      <c r="Q198" s="113"/>
      <c r="R198" s="113"/>
      <c r="S198" s="113"/>
      <c r="T198" s="113"/>
      <c r="U198" s="113"/>
      <c r="V198" s="113"/>
      <c r="W198" s="113"/>
    </row>
    <row r="199" spans="1:23" ht="52" hidden="1" customHeight="1" thickBot="1" x14ac:dyDescent="0.25">
      <c r="A199" s="112" t="s">
        <v>2067</v>
      </c>
      <c r="B199" s="112"/>
      <c r="C199" s="113"/>
      <c r="D199" s="113"/>
      <c r="E199" s="113"/>
      <c r="F199" s="113"/>
      <c r="G199" s="113"/>
      <c r="H199" s="113"/>
      <c r="I199" s="113"/>
      <c r="J199" s="113"/>
      <c r="K199" s="113"/>
      <c r="L199" s="113"/>
      <c r="M199" s="113"/>
      <c r="N199" s="113"/>
      <c r="O199" s="113"/>
      <c r="P199" s="113"/>
      <c r="Q199" s="113"/>
      <c r="R199" s="113"/>
      <c r="S199" s="113"/>
      <c r="T199" s="113"/>
      <c r="U199" s="113"/>
      <c r="V199" s="113"/>
      <c r="W199" s="113"/>
    </row>
    <row r="200" spans="1:23" ht="35" customHeight="1" thickBot="1" x14ac:dyDescent="0.25">
      <c r="A200" s="175" t="s">
        <v>2068</v>
      </c>
      <c r="B200" s="176"/>
      <c r="C200" s="177"/>
      <c r="D200" s="177"/>
      <c r="E200" s="177"/>
      <c r="F200" s="177"/>
      <c r="G200" s="177"/>
      <c r="H200" s="177"/>
      <c r="I200" s="177"/>
      <c r="J200" s="177"/>
      <c r="K200" s="177"/>
      <c r="L200" s="177"/>
      <c r="M200" s="177"/>
      <c r="N200" s="177"/>
      <c r="O200" s="177"/>
      <c r="P200" s="177"/>
      <c r="Q200" s="177"/>
      <c r="R200" s="177"/>
      <c r="S200" s="177"/>
      <c r="T200" s="177"/>
      <c r="U200" s="177"/>
      <c r="V200" s="177"/>
      <c r="W200" s="177"/>
    </row>
    <row r="201" spans="1:23" ht="52" customHeight="1" thickBot="1" x14ac:dyDescent="0.25">
      <c r="A201" s="112" t="s">
        <v>1404</v>
      </c>
      <c r="B201" s="112"/>
      <c r="C201" s="113"/>
      <c r="D201" s="113"/>
      <c r="E201" s="113" t="s">
        <v>1889</v>
      </c>
      <c r="F201" s="113" t="s">
        <v>1889</v>
      </c>
      <c r="G201" s="113"/>
      <c r="H201" s="113"/>
      <c r="I201" s="113" t="s">
        <v>2069</v>
      </c>
      <c r="J201" s="113" t="s">
        <v>2070</v>
      </c>
      <c r="K201" s="113" t="s">
        <v>1940</v>
      </c>
      <c r="L201" s="113" t="s">
        <v>2071</v>
      </c>
      <c r="M201" s="113" t="s">
        <v>1890</v>
      </c>
      <c r="N201" s="113" t="s">
        <v>1890</v>
      </c>
      <c r="O201" s="113" t="s">
        <v>2071</v>
      </c>
      <c r="P201" s="113" t="s">
        <v>2072</v>
      </c>
      <c r="Q201" s="113"/>
      <c r="R201" s="113"/>
      <c r="S201" s="113"/>
      <c r="T201" s="113"/>
      <c r="U201" s="113"/>
      <c r="V201" s="113"/>
      <c r="W201" s="113"/>
    </row>
    <row r="202" spans="1:23" ht="52" customHeight="1" thickBot="1" x14ac:dyDescent="0.25">
      <c r="A202" s="112" t="s">
        <v>2073</v>
      </c>
      <c r="B202" s="112"/>
      <c r="C202" s="113"/>
      <c r="D202" s="113"/>
      <c r="E202" s="113"/>
      <c r="F202" s="113"/>
      <c r="G202" s="113"/>
      <c r="H202" s="113"/>
      <c r="I202" s="113" t="s">
        <v>1897</v>
      </c>
      <c r="J202" s="113" t="s">
        <v>1898</v>
      </c>
      <c r="K202" s="113" t="s">
        <v>1974</v>
      </c>
      <c r="L202" s="113" t="s">
        <v>1974</v>
      </c>
      <c r="M202" s="113" t="s">
        <v>1974</v>
      </c>
      <c r="N202" s="113" t="s">
        <v>1974</v>
      </c>
      <c r="O202" s="113" t="s">
        <v>1974</v>
      </c>
      <c r="P202" s="113" t="s">
        <v>1974</v>
      </c>
      <c r="Q202" s="113"/>
      <c r="R202" s="113"/>
      <c r="S202" s="113"/>
      <c r="T202" s="113"/>
      <c r="U202" s="113"/>
      <c r="V202" s="113"/>
      <c r="W202" s="113"/>
    </row>
    <row r="203" spans="1:23" ht="52" customHeight="1" thickBot="1" x14ac:dyDescent="0.25">
      <c r="A203" s="112" t="s">
        <v>2074</v>
      </c>
      <c r="B203" s="112"/>
      <c r="C203" s="113"/>
      <c r="D203" s="113"/>
      <c r="E203" s="113"/>
      <c r="F203" s="113"/>
      <c r="G203" s="113"/>
      <c r="H203" s="113"/>
      <c r="I203" s="113" t="s">
        <v>1903</v>
      </c>
      <c r="J203" s="113" t="s">
        <v>1903</v>
      </c>
      <c r="K203" s="113" t="s">
        <v>1903</v>
      </c>
      <c r="L203" s="113" t="s">
        <v>1903</v>
      </c>
      <c r="M203" s="113" t="s">
        <v>1903</v>
      </c>
      <c r="N203" s="113" t="s">
        <v>1903</v>
      </c>
      <c r="O203" s="113" t="s">
        <v>1903</v>
      </c>
      <c r="P203" s="113" t="s">
        <v>1903</v>
      </c>
      <c r="Q203" s="113"/>
      <c r="R203" s="113"/>
      <c r="S203" s="113"/>
      <c r="T203" s="113"/>
      <c r="U203" s="113"/>
      <c r="V203" s="113"/>
      <c r="W203" s="113"/>
    </row>
    <row r="204" spans="1:23" ht="52" customHeight="1" thickBot="1" x14ac:dyDescent="0.25">
      <c r="A204" s="112" t="s">
        <v>2075</v>
      </c>
      <c r="B204" s="112"/>
      <c r="C204" s="113"/>
      <c r="D204" s="113"/>
      <c r="E204" s="113"/>
      <c r="F204" s="113"/>
      <c r="G204" s="113"/>
      <c r="H204" s="113"/>
      <c r="I204" s="113" t="s">
        <v>1905</v>
      </c>
      <c r="J204" s="113"/>
      <c r="K204" s="113" t="s">
        <v>1905</v>
      </c>
      <c r="L204" s="113" t="s">
        <v>1905</v>
      </c>
      <c r="M204" s="113" t="s">
        <v>1905</v>
      </c>
      <c r="N204" s="113" t="s">
        <v>1905</v>
      </c>
      <c r="O204" s="113" t="s">
        <v>1905</v>
      </c>
      <c r="P204" s="113" t="s">
        <v>1905</v>
      </c>
      <c r="Q204" s="113"/>
      <c r="R204" s="113"/>
      <c r="S204" s="113"/>
      <c r="T204" s="113"/>
      <c r="U204" s="113"/>
      <c r="V204" s="113"/>
      <c r="W204" s="113"/>
    </row>
    <row r="205" spans="1:23" ht="52" hidden="1" customHeight="1" thickBot="1" x14ac:dyDescent="0.25">
      <c r="A205" s="112" t="s">
        <v>1406</v>
      </c>
      <c r="B205" s="112"/>
      <c r="C205" s="113"/>
      <c r="D205" s="113"/>
      <c r="E205" s="113"/>
      <c r="F205" s="113"/>
      <c r="G205" s="113"/>
      <c r="H205" s="113"/>
      <c r="I205" s="113"/>
      <c r="J205" s="113"/>
      <c r="K205" s="113"/>
      <c r="L205" s="113"/>
      <c r="M205" s="113"/>
      <c r="N205" s="113"/>
      <c r="O205" s="113"/>
      <c r="P205" s="113"/>
      <c r="Q205" s="113"/>
      <c r="R205" s="113"/>
      <c r="S205" s="113"/>
      <c r="T205" s="113"/>
      <c r="U205" s="113"/>
      <c r="V205" s="113"/>
      <c r="W205" s="113"/>
    </row>
    <row r="206" spans="1:23" ht="52" hidden="1" customHeight="1" thickBot="1" x14ac:dyDescent="0.25">
      <c r="A206" s="112" t="s">
        <v>2076</v>
      </c>
      <c r="B206" s="112"/>
      <c r="C206" s="113"/>
      <c r="D206" s="113"/>
      <c r="E206" s="113"/>
      <c r="F206" s="113"/>
      <c r="G206" s="113"/>
      <c r="H206" s="113"/>
      <c r="I206" s="113"/>
      <c r="J206" s="113"/>
      <c r="K206" s="113"/>
      <c r="L206" s="113"/>
      <c r="M206" s="113"/>
      <c r="N206" s="113"/>
      <c r="O206" s="113"/>
      <c r="P206" s="113"/>
      <c r="Q206" s="113"/>
      <c r="R206" s="113"/>
      <c r="S206" s="113"/>
      <c r="T206" s="113"/>
      <c r="U206" s="113"/>
      <c r="V206" s="113"/>
      <c r="W206" s="113"/>
    </row>
    <row r="207" spans="1:23" ht="52" hidden="1" customHeight="1" thickBot="1" x14ac:dyDescent="0.25">
      <c r="A207" s="112" t="s">
        <v>2077</v>
      </c>
      <c r="B207" s="112"/>
      <c r="C207" s="113"/>
      <c r="D207" s="113"/>
      <c r="E207" s="113"/>
      <c r="F207" s="113"/>
      <c r="G207" s="113"/>
      <c r="H207" s="113"/>
      <c r="I207" s="113"/>
      <c r="J207" s="113"/>
      <c r="K207" s="113"/>
      <c r="L207" s="113"/>
      <c r="M207" s="113"/>
      <c r="N207" s="113"/>
      <c r="O207" s="113"/>
      <c r="P207" s="113"/>
      <c r="Q207" s="113"/>
      <c r="R207" s="113"/>
      <c r="S207" s="113"/>
      <c r="T207" s="113"/>
      <c r="U207" s="113"/>
      <c r="V207" s="113"/>
      <c r="W207" s="113"/>
    </row>
    <row r="208" spans="1:23" ht="52" hidden="1" customHeight="1" thickBot="1" x14ac:dyDescent="0.25">
      <c r="A208" s="112" t="s">
        <v>2078</v>
      </c>
      <c r="B208" s="112"/>
      <c r="C208" s="113"/>
      <c r="D208" s="113"/>
      <c r="E208" s="113"/>
      <c r="F208" s="113"/>
      <c r="G208" s="113"/>
      <c r="H208" s="113"/>
      <c r="I208" s="113"/>
      <c r="J208" s="113"/>
      <c r="K208" s="113"/>
      <c r="L208" s="113"/>
      <c r="M208" s="113"/>
      <c r="N208" s="113"/>
      <c r="O208" s="113"/>
      <c r="P208" s="113"/>
      <c r="Q208" s="113"/>
      <c r="R208" s="113"/>
      <c r="S208" s="113"/>
      <c r="T208" s="113"/>
      <c r="U208" s="113"/>
      <c r="V208" s="113"/>
      <c r="W208" s="113"/>
    </row>
    <row r="209" spans="1:23" ht="52" hidden="1" customHeight="1" thickBot="1" x14ac:dyDescent="0.25">
      <c r="A209" s="112" t="s">
        <v>1408</v>
      </c>
      <c r="B209" s="112"/>
      <c r="C209" s="113"/>
      <c r="D209" s="113"/>
      <c r="E209" s="113"/>
      <c r="F209" s="113"/>
      <c r="G209" s="113"/>
      <c r="H209" s="113"/>
      <c r="I209" s="113"/>
      <c r="J209" s="113"/>
      <c r="K209" s="113"/>
      <c r="L209" s="113"/>
      <c r="M209" s="113"/>
      <c r="N209" s="113"/>
      <c r="O209" s="113"/>
      <c r="P209" s="113"/>
      <c r="Q209" s="113"/>
      <c r="R209" s="113"/>
      <c r="S209" s="113"/>
      <c r="T209" s="113"/>
      <c r="U209" s="113"/>
      <c r="V209" s="113"/>
      <c r="W209" s="113"/>
    </row>
    <row r="210" spans="1:23" ht="52" hidden="1" customHeight="1" thickBot="1" x14ac:dyDescent="0.25">
      <c r="A210" s="112" t="s">
        <v>2079</v>
      </c>
      <c r="B210" s="112"/>
      <c r="C210" s="113"/>
      <c r="D210" s="113"/>
      <c r="E210" s="113"/>
      <c r="F210" s="113"/>
      <c r="G210" s="113"/>
      <c r="H210" s="113"/>
      <c r="I210" s="113"/>
      <c r="J210" s="113"/>
      <c r="K210" s="113"/>
      <c r="L210" s="113"/>
      <c r="M210" s="113"/>
      <c r="N210" s="113"/>
      <c r="O210" s="113"/>
      <c r="P210" s="113"/>
      <c r="Q210" s="113"/>
      <c r="R210" s="113"/>
      <c r="S210" s="113"/>
      <c r="T210" s="113"/>
      <c r="U210" s="113"/>
      <c r="V210" s="113"/>
      <c r="W210" s="113"/>
    </row>
    <row r="211" spans="1:23" ht="52" hidden="1" customHeight="1" thickBot="1" x14ac:dyDescent="0.25">
      <c r="A211" s="112" t="s">
        <v>2080</v>
      </c>
      <c r="B211" s="112"/>
      <c r="C211" s="113"/>
      <c r="D211" s="113"/>
      <c r="E211" s="113"/>
      <c r="F211" s="113"/>
      <c r="G211" s="113"/>
      <c r="H211" s="113"/>
      <c r="I211" s="113"/>
      <c r="J211" s="113"/>
      <c r="K211" s="113"/>
      <c r="L211" s="113"/>
      <c r="M211" s="113"/>
      <c r="N211" s="113"/>
      <c r="O211" s="113"/>
      <c r="P211" s="113"/>
      <c r="Q211" s="113"/>
      <c r="R211" s="113"/>
      <c r="S211" s="113"/>
      <c r="T211" s="113"/>
      <c r="U211" s="113"/>
      <c r="V211" s="113"/>
      <c r="W211" s="113"/>
    </row>
    <row r="212" spans="1:23" ht="52" hidden="1" customHeight="1" thickBot="1" x14ac:dyDescent="0.25">
      <c r="A212" s="112" t="s">
        <v>2081</v>
      </c>
      <c r="B212" s="112"/>
      <c r="C212" s="113"/>
      <c r="D212" s="113"/>
      <c r="E212" s="113"/>
      <c r="F212" s="113"/>
      <c r="G212" s="113"/>
      <c r="H212" s="113"/>
      <c r="I212" s="113"/>
      <c r="J212" s="113"/>
      <c r="K212" s="113"/>
      <c r="L212" s="113"/>
      <c r="M212" s="113"/>
      <c r="N212" s="113"/>
      <c r="O212" s="113"/>
      <c r="P212" s="113"/>
      <c r="Q212" s="113"/>
      <c r="R212" s="113"/>
      <c r="S212" s="113"/>
      <c r="T212" s="113"/>
      <c r="U212" s="113"/>
      <c r="V212" s="113"/>
      <c r="W212" s="113"/>
    </row>
    <row r="213" spans="1:23" ht="52" hidden="1" customHeight="1" thickBot="1" x14ac:dyDescent="0.25">
      <c r="A213" s="112" t="s">
        <v>1410</v>
      </c>
      <c r="B213" s="112"/>
      <c r="C213" s="113"/>
      <c r="D213" s="113"/>
      <c r="E213" s="113"/>
      <c r="F213" s="113"/>
      <c r="G213" s="113"/>
      <c r="H213" s="113"/>
      <c r="I213" s="113"/>
      <c r="J213" s="113"/>
      <c r="K213" s="113"/>
      <c r="L213" s="113"/>
      <c r="M213" s="113"/>
      <c r="N213" s="113"/>
      <c r="O213" s="113"/>
      <c r="P213" s="113"/>
      <c r="Q213" s="113"/>
      <c r="R213" s="113"/>
      <c r="S213" s="113"/>
      <c r="T213" s="113"/>
      <c r="U213" s="113"/>
      <c r="V213" s="113"/>
      <c r="W213" s="113"/>
    </row>
    <row r="214" spans="1:23" ht="52" hidden="1" customHeight="1" thickBot="1" x14ac:dyDescent="0.25">
      <c r="A214" s="112" t="s">
        <v>2082</v>
      </c>
      <c r="B214" s="112"/>
      <c r="C214" s="113"/>
      <c r="D214" s="113"/>
      <c r="E214" s="113"/>
      <c r="F214" s="113"/>
      <c r="G214" s="113"/>
      <c r="H214" s="113"/>
      <c r="I214" s="113"/>
      <c r="J214" s="113"/>
      <c r="K214" s="113"/>
      <c r="L214" s="113"/>
      <c r="M214" s="113"/>
      <c r="N214" s="113"/>
      <c r="O214" s="113"/>
      <c r="P214" s="113"/>
      <c r="Q214" s="113"/>
      <c r="R214" s="113"/>
      <c r="S214" s="113"/>
      <c r="T214" s="113"/>
      <c r="U214" s="113"/>
      <c r="V214" s="113"/>
      <c r="W214" s="113"/>
    </row>
    <row r="215" spans="1:23" ht="52" hidden="1" customHeight="1" thickBot="1" x14ac:dyDescent="0.25">
      <c r="A215" s="112" t="s">
        <v>2083</v>
      </c>
      <c r="B215" s="112"/>
      <c r="C215" s="113"/>
      <c r="D215" s="113"/>
      <c r="E215" s="113"/>
      <c r="F215" s="113"/>
      <c r="G215" s="113"/>
      <c r="H215" s="113"/>
      <c r="I215" s="113"/>
      <c r="J215" s="113"/>
      <c r="K215" s="113"/>
      <c r="L215" s="113"/>
      <c r="M215" s="113"/>
      <c r="N215" s="113"/>
      <c r="O215" s="113"/>
      <c r="P215" s="113"/>
      <c r="Q215" s="113"/>
      <c r="R215" s="113"/>
      <c r="S215" s="113"/>
      <c r="T215" s="113"/>
      <c r="U215" s="113"/>
      <c r="V215" s="113"/>
      <c r="W215" s="113"/>
    </row>
    <row r="216" spans="1:23" ht="52" hidden="1" customHeight="1" thickBot="1" x14ac:dyDescent="0.25">
      <c r="A216" s="112" t="s">
        <v>2084</v>
      </c>
      <c r="B216" s="112"/>
      <c r="C216" s="113"/>
      <c r="D216" s="113"/>
      <c r="E216" s="113"/>
      <c r="F216" s="113"/>
      <c r="G216" s="113"/>
      <c r="H216" s="113"/>
      <c r="I216" s="113"/>
      <c r="J216" s="113"/>
      <c r="K216" s="113"/>
      <c r="L216" s="113"/>
      <c r="M216" s="113"/>
      <c r="N216" s="113"/>
      <c r="O216" s="113"/>
      <c r="P216" s="113"/>
      <c r="Q216" s="113"/>
      <c r="R216" s="113"/>
      <c r="S216" s="113"/>
      <c r="T216" s="113"/>
      <c r="U216" s="113"/>
      <c r="V216" s="113"/>
      <c r="W216" s="113"/>
    </row>
    <row r="217" spans="1:23" ht="52" hidden="1" customHeight="1" thickBot="1" x14ac:dyDescent="0.25">
      <c r="A217" s="112" t="s">
        <v>1412</v>
      </c>
      <c r="B217" s="112"/>
      <c r="C217" s="113"/>
      <c r="D217" s="113"/>
      <c r="E217" s="113"/>
      <c r="F217" s="113"/>
      <c r="G217" s="113"/>
      <c r="H217" s="113"/>
      <c r="I217" s="113"/>
      <c r="J217" s="113"/>
      <c r="K217" s="113"/>
      <c r="L217" s="113"/>
      <c r="M217" s="113"/>
      <c r="N217" s="113"/>
      <c r="O217" s="113"/>
      <c r="P217" s="113"/>
      <c r="Q217" s="113"/>
      <c r="R217" s="113"/>
      <c r="S217" s="113"/>
      <c r="T217" s="113"/>
      <c r="U217" s="113"/>
      <c r="V217" s="113"/>
      <c r="W217" s="113"/>
    </row>
    <row r="218" spans="1:23" ht="52" hidden="1" customHeight="1" thickBot="1" x14ac:dyDescent="0.25">
      <c r="A218" s="112" t="s">
        <v>2085</v>
      </c>
      <c r="B218" s="112"/>
      <c r="C218" s="113"/>
      <c r="D218" s="113"/>
      <c r="E218" s="113"/>
      <c r="F218" s="113"/>
      <c r="G218" s="113"/>
      <c r="H218" s="113"/>
      <c r="I218" s="113"/>
      <c r="J218" s="113"/>
      <c r="K218" s="113"/>
      <c r="L218" s="113"/>
      <c r="M218" s="113"/>
      <c r="N218" s="113"/>
      <c r="O218" s="113"/>
      <c r="P218" s="113"/>
      <c r="Q218" s="113"/>
      <c r="R218" s="113"/>
      <c r="S218" s="113"/>
      <c r="T218" s="113"/>
      <c r="U218" s="113"/>
      <c r="V218" s="113"/>
      <c r="W218" s="113"/>
    </row>
    <row r="219" spans="1:23" ht="52" hidden="1" customHeight="1" thickBot="1" x14ac:dyDescent="0.25">
      <c r="A219" s="112" t="s">
        <v>2086</v>
      </c>
      <c r="B219" s="112"/>
      <c r="C219" s="113"/>
      <c r="D219" s="113"/>
      <c r="E219" s="113"/>
      <c r="F219" s="113"/>
      <c r="G219" s="113"/>
      <c r="H219" s="113"/>
      <c r="I219" s="113"/>
      <c r="J219" s="113"/>
      <c r="K219" s="113"/>
      <c r="L219" s="113"/>
      <c r="M219" s="113"/>
      <c r="N219" s="113"/>
      <c r="O219" s="113"/>
      <c r="P219" s="113"/>
      <c r="Q219" s="113"/>
      <c r="R219" s="113"/>
      <c r="S219" s="113"/>
      <c r="T219" s="113"/>
      <c r="U219" s="113"/>
      <c r="V219" s="113"/>
      <c r="W219" s="113"/>
    </row>
    <row r="220" spans="1:23" ht="52" hidden="1" customHeight="1" thickBot="1" x14ac:dyDescent="0.25">
      <c r="A220" s="112" t="s">
        <v>2087</v>
      </c>
      <c r="B220" s="112"/>
      <c r="C220" s="113"/>
      <c r="D220" s="113"/>
      <c r="E220" s="113"/>
      <c r="F220" s="113"/>
      <c r="G220" s="113"/>
      <c r="H220" s="113"/>
      <c r="I220" s="113"/>
      <c r="J220" s="113"/>
      <c r="K220" s="113"/>
      <c r="L220" s="113"/>
      <c r="M220" s="113"/>
      <c r="N220" s="113"/>
      <c r="O220" s="113"/>
      <c r="P220" s="113"/>
      <c r="Q220" s="113"/>
      <c r="R220" s="113"/>
      <c r="S220" s="113"/>
      <c r="T220" s="113"/>
      <c r="U220" s="113"/>
      <c r="V220" s="113"/>
      <c r="W220" s="113"/>
    </row>
    <row r="221" spans="1:23" ht="52" hidden="1" customHeight="1" thickBot="1" x14ac:dyDescent="0.25">
      <c r="A221" s="112" t="s">
        <v>1414</v>
      </c>
      <c r="B221" s="112"/>
      <c r="C221" s="113"/>
      <c r="D221" s="113"/>
      <c r="E221" s="113"/>
      <c r="F221" s="113"/>
      <c r="G221" s="113"/>
      <c r="H221" s="113"/>
      <c r="I221" s="113"/>
      <c r="J221" s="113"/>
      <c r="K221" s="113"/>
      <c r="L221" s="113"/>
      <c r="M221" s="113"/>
      <c r="N221" s="113"/>
      <c r="O221" s="113"/>
      <c r="P221" s="113"/>
      <c r="Q221" s="113"/>
      <c r="R221" s="113"/>
      <c r="S221" s="113"/>
      <c r="T221" s="113"/>
      <c r="U221" s="113"/>
      <c r="V221" s="113"/>
      <c r="W221" s="113"/>
    </row>
    <row r="222" spans="1:23" ht="52" hidden="1" customHeight="1" thickBot="1" x14ac:dyDescent="0.25">
      <c r="A222" s="112" t="s">
        <v>2088</v>
      </c>
      <c r="B222" s="112"/>
      <c r="C222" s="113"/>
      <c r="D222" s="113"/>
      <c r="E222" s="113"/>
      <c r="F222" s="113"/>
      <c r="G222" s="113"/>
      <c r="H222" s="113"/>
      <c r="I222" s="113"/>
      <c r="J222" s="113"/>
      <c r="K222" s="113"/>
      <c r="L222" s="113"/>
      <c r="M222" s="113"/>
      <c r="N222" s="113"/>
      <c r="O222" s="113"/>
      <c r="P222" s="113"/>
      <c r="Q222" s="113"/>
      <c r="R222" s="113"/>
      <c r="S222" s="113"/>
      <c r="T222" s="113"/>
      <c r="U222" s="113"/>
      <c r="V222" s="113"/>
      <c r="W222" s="113"/>
    </row>
    <row r="223" spans="1:23" ht="52" hidden="1" customHeight="1" thickBot="1" x14ac:dyDescent="0.25">
      <c r="A223" s="112" t="s">
        <v>2089</v>
      </c>
      <c r="B223" s="112"/>
      <c r="C223" s="113"/>
      <c r="D223" s="113"/>
      <c r="E223" s="113"/>
      <c r="F223" s="113"/>
      <c r="G223" s="113"/>
      <c r="H223" s="113"/>
      <c r="I223" s="113"/>
      <c r="J223" s="113"/>
      <c r="K223" s="113"/>
      <c r="L223" s="113"/>
      <c r="M223" s="113"/>
      <c r="N223" s="113"/>
      <c r="O223" s="113"/>
      <c r="P223" s="113"/>
      <c r="Q223" s="113"/>
      <c r="R223" s="113"/>
      <c r="S223" s="113"/>
      <c r="T223" s="113"/>
      <c r="U223" s="113"/>
      <c r="V223" s="113"/>
      <c r="W223" s="113"/>
    </row>
    <row r="224" spans="1:23" ht="52" hidden="1" customHeight="1" thickBot="1" x14ac:dyDescent="0.25">
      <c r="A224" s="112" t="s">
        <v>2090</v>
      </c>
      <c r="B224" s="112"/>
      <c r="C224" s="113"/>
      <c r="D224" s="113"/>
      <c r="E224" s="113"/>
      <c r="F224" s="113"/>
      <c r="G224" s="113"/>
      <c r="H224" s="113"/>
      <c r="I224" s="113"/>
      <c r="J224" s="113"/>
      <c r="K224" s="113"/>
      <c r="L224" s="113"/>
      <c r="M224" s="113"/>
      <c r="N224" s="113"/>
      <c r="O224" s="113"/>
      <c r="P224" s="113"/>
      <c r="Q224" s="113"/>
      <c r="R224" s="113"/>
      <c r="S224" s="113"/>
      <c r="T224" s="113"/>
      <c r="U224" s="113"/>
      <c r="V224" s="113"/>
      <c r="W224" s="113"/>
    </row>
    <row r="225" spans="1:23" ht="52" hidden="1" customHeight="1" thickBot="1" x14ac:dyDescent="0.25">
      <c r="A225" s="112" t="s">
        <v>1416</v>
      </c>
      <c r="B225" s="112"/>
      <c r="C225" s="113"/>
      <c r="D225" s="113"/>
      <c r="E225" s="113"/>
      <c r="F225" s="113"/>
      <c r="G225" s="113"/>
      <c r="H225" s="113"/>
      <c r="I225" s="113"/>
      <c r="J225" s="113"/>
      <c r="K225" s="113"/>
      <c r="L225" s="113"/>
      <c r="M225" s="113"/>
      <c r="N225" s="113"/>
      <c r="O225" s="113"/>
      <c r="P225" s="113"/>
      <c r="Q225" s="113"/>
      <c r="R225" s="113"/>
      <c r="S225" s="113"/>
      <c r="T225" s="113"/>
      <c r="U225" s="113"/>
      <c r="V225" s="113"/>
      <c r="W225" s="113"/>
    </row>
    <row r="226" spans="1:23" ht="52" hidden="1" customHeight="1" thickBot="1" x14ac:dyDescent="0.25">
      <c r="A226" s="112" t="s">
        <v>2091</v>
      </c>
      <c r="B226" s="112"/>
      <c r="C226" s="113"/>
      <c r="D226" s="113"/>
      <c r="E226" s="113"/>
      <c r="F226" s="113"/>
      <c r="G226" s="113"/>
      <c r="H226" s="113"/>
      <c r="I226" s="113"/>
      <c r="J226" s="113"/>
      <c r="K226" s="113"/>
      <c r="L226" s="113"/>
      <c r="M226" s="113"/>
      <c r="N226" s="113"/>
      <c r="O226" s="113"/>
      <c r="P226" s="113"/>
      <c r="Q226" s="113"/>
      <c r="R226" s="113"/>
      <c r="S226" s="113"/>
      <c r="T226" s="113"/>
      <c r="U226" s="113"/>
      <c r="V226" s="113"/>
      <c r="W226" s="113"/>
    </row>
    <row r="227" spans="1:23" ht="52" hidden="1" customHeight="1" thickBot="1" x14ac:dyDescent="0.25">
      <c r="A227" s="112" t="s">
        <v>2092</v>
      </c>
      <c r="B227" s="112"/>
      <c r="C227" s="113"/>
      <c r="D227" s="113"/>
      <c r="E227" s="113"/>
      <c r="F227" s="113"/>
      <c r="G227" s="113"/>
      <c r="H227" s="113"/>
      <c r="I227" s="113"/>
      <c r="J227" s="113"/>
      <c r="K227" s="113"/>
      <c r="L227" s="113"/>
      <c r="M227" s="113"/>
      <c r="N227" s="113"/>
      <c r="O227" s="113"/>
      <c r="P227" s="113"/>
      <c r="Q227" s="113"/>
      <c r="R227" s="113"/>
      <c r="S227" s="113"/>
      <c r="T227" s="113"/>
      <c r="U227" s="113"/>
      <c r="V227" s="113"/>
      <c r="W227" s="113"/>
    </row>
    <row r="228" spans="1:23" ht="52" hidden="1" customHeight="1" thickBot="1" x14ac:dyDescent="0.25">
      <c r="A228" s="112" t="s">
        <v>2093</v>
      </c>
      <c r="B228" s="112"/>
      <c r="C228" s="113"/>
      <c r="D228" s="113"/>
      <c r="E228" s="113"/>
      <c r="F228" s="113"/>
      <c r="G228" s="113"/>
      <c r="H228" s="113"/>
      <c r="I228" s="113"/>
      <c r="J228" s="113"/>
      <c r="K228" s="113"/>
      <c r="L228" s="113"/>
      <c r="M228" s="113"/>
      <c r="N228" s="113"/>
      <c r="O228" s="113"/>
      <c r="P228" s="113"/>
      <c r="Q228" s="113"/>
      <c r="R228" s="113"/>
      <c r="S228" s="113"/>
      <c r="T228" s="113"/>
      <c r="U228" s="113"/>
      <c r="V228" s="113"/>
      <c r="W228" s="113"/>
    </row>
    <row r="229" spans="1:23" ht="52" hidden="1" customHeight="1" thickBot="1" x14ac:dyDescent="0.25">
      <c r="A229" s="112" t="s">
        <v>1418</v>
      </c>
      <c r="B229" s="112"/>
      <c r="C229" s="113"/>
      <c r="D229" s="113"/>
      <c r="E229" s="113"/>
      <c r="F229" s="113"/>
      <c r="G229" s="113"/>
      <c r="H229" s="113"/>
      <c r="I229" s="113"/>
      <c r="J229" s="113"/>
      <c r="K229" s="113"/>
      <c r="L229" s="113"/>
      <c r="M229" s="113"/>
      <c r="N229" s="113"/>
      <c r="O229" s="113"/>
      <c r="P229" s="113"/>
      <c r="Q229" s="113"/>
      <c r="R229" s="113"/>
      <c r="S229" s="113"/>
      <c r="T229" s="113"/>
      <c r="U229" s="113"/>
      <c r="V229" s="113"/>
      <c r="W229" s="113"/>
    </row>
    <row r="230" spans="1:23" ht="52" hidden="1" customHeight="1" thickBot="1" x14ac:dyDescent="0.25">
      <c r="A230" s="112" t="s">
        <v>2094</v>
      </c>
      <c r="B230" s="112"/>
      <c r="C230" s="113"/>
      <c r="D230" s="113"/>
      <c r="E230" s="113"/>
      <c r="F230" s="113"/>
      <c r="G230" s="113"/>
      <c r="H230" s="113"/>
      <c r="I230" s="113"/>
      <c r="J230" s="113"/>
      <c r="K230" s="113"/>
      <c r="L230" s="113"/>
      <c r="M230" s="113"/>
      <c r="N230" s="113"/>
      <c r="O230" s="113"/>
      <c r="P230" s="113"/>
      <c r="Q230" s="113"/>
      <c r="R230" s="113"/>
      <c r="S230" s="113"/>
      <c r="T230" s="113"/>
      <c r="U230" s="113"/>
      <c r="V230" s="113"/>
      <c r="W230" s="113"/>
    </row>
    <row r="231" spans="1:23" ht="52" hidden="1" customHeight="1" thickBot="1" x14ac:dyDescent="0.25">
      <c r="A231" s="112" t="s">
        <v>2095</v>
      </c>
      <c r="B231" s="112"/>
      <c r="C231" s="113"/>
      <c r="D231" s="113"/>
      <c r="E231" s="113"/>
      <c r="F231" s="113"/>
      <c r="G231" s="113"/>
      <c r="H231" s="113"/>
      <c r="I231" s="113"/>
      <c r="J231" s="113"/>
      <c r="K231" s="113"/>
      <c r="L231" s="113"/>
      <c r="M231" s="113"/>
      <c r="N231" s="113"/>
      <c r="O231" s="113"/>
      <c r="P231" s="113"/>
      <c r="Q231" s="113"/>
      <c r="R231" s="113"/>
      <c r="S231" s="113"/>
      <c r="T231" s="113"/>
      <c r="U231" s="113"/>
      <c r="V231" s="113"/>
      <c r="W231" s="113"/>
    </row>
    <row r="232" spans="1:23" ht="52" hidden="1" customHeight="1" thickBot="1" x14ac:dyDescent="0.25">
      <c r="A232" s="112" t="s">
        <v>2096</v>
      </c>
      <c r="B232" s="112"/>
      <c r="C232" s="113"/>
      <c r="D232" s="113"/>
      <c r="E232" s="113"/>
      <c r="F232" s="113"/>
      <c r="G232" s="113"/>
      <c r="H232" s="113"/>
      <c r="I232" s="113"/>
      <c r="J232" s="113"/>
      <c r="K232" s="113"/>
      <c r="L232" s="113"/>
      <c r="M232" s="113"/>
      <c r="N232" s="113"/>
      <c r="O232" s="113"/>
      <c r="P232" s="113"/>
      <c r="Q232" s="113"/>
      <c r="R232" s="113"/>
      <c r="S232" s="113"/>
      <c r="T232" s="113"/>
      <c r="U232" s="113"/>
      <c r="V232" s="113"/>
      <c r="W232" s="113"/>
    </row>
    <row r="233" spans="1:23" ht="52" hidden="1" customHeight="1" thickBot="1" x14ac:dyDescent="0.25">
      <c r="A233" s="112" t="s">
        <v>1420</v>
      </c>
      <c r="B233" s="112"/>
      <c r="C233" s="113"/>
      <c r="D233" s="113"/>
      <c r="E233" s="113"/>
      <c r="F233" s="113"/>
      <c r="G233" s="113"/>
      <c r="H233" s="113"/>
      <c r="I233" s="113"/>
      <c r="J233" s="113"/>
      <c r="K233" s="113"/>
      <c r="L233" s="113"/>
      <c r="M233" s="113"/>
      <c r="N233" s="113"/>
      <c r="O233" s="113"/>
      <c r="P233" s="113"/>
      <c r="Q233" s="113"/>
      <c r="R233" s="113"/>
      <c r="S233" s="113"/>
      <c r="T233" s="113"/>
      <c r="U233" s="113"/>
      <c r="V233" s="113"/>
      <c r="W233" s="113"/>
    </row>
    <row r="234" spans="1:23" ht="52" hidden="1" customHeight="1" thickBot="1" x14ac:dyDescent="0.25">
      <c r="A234" s="112" t="s">
        <v>2097</v>
      </c>
      <c r="B234" s="112"/>
      <c r="C234" s="113"/>
      <c r="D234" s="113"/>
      <c r="E234" s="113"/>
      <c r="F234" s="113"/>
      <c r="G234" s="113"/>
      <c r="H234" s="113"/>
      <c r="I234" s="113"/>
      <c r="J234" s="113"/>
      <c r="K234" s="113"/>
      <c r="L234" s="113"/>
      <c r="M234" s="113"/>
      <c r="N234" s="113"/>
      <c r="O234" s="113"/>
      <c r="P234" s="113"/>
      <c r="Q234" s="113"/>
      <c r="R234" s="113"/>
      <c r="S234" s="113"/>
      <c r="T234" s="113"/>
      <c r="U234" s="113"/>
      <c r="V234" s="113"/>
      <c r="W234" s="113"/>
    </row>
    <row r="235" spans="1:23" ht="52" hidden="1" customHeight="1" thickBot="1" x14ac:dyDescent="0.25">
      <c r="A235" s="112" t="s">
        <v>2098</v>
      </c>
      <c r="B235" s="112"/>
      <c r="C235" s="113"/>
      <c r="D235" s="113"/>
      <c r="E235" s="113"/>
      <c r="F235" s="113"/>
      <c r="G235" s="113"/>
      <c r="H235" s="113"/>
      <c r="I235" s="113"/>
      <c r="J235" s="113"/>
      <c r="K235" s="113"/>
      <c r="L235" s="113"/>
      <c r="M235" s="113"/>
      <c r="N235" s="113"/>
      <c r="O235" s="113"/>
      <c r="P235" s="113"/>
      <c r="Q235" s="113"/>
      <c r="R235" s="113"/>
      <c r="S235" s="113"/>
      <c r="T235" s="113"/>
      <c r="U235" s="113"/>
      <c r="V235" s="113"/>
      <c r="W235" s="113"/>
    </row>
    <row r="236" spans="1:23" ht="52" hidden="1" customHeight="1" thickBot="1" x14ac:dyDescent="0.25">
      <c r="A236" s="112" t="s">
        <v>2099</v>
      </c>
      <c r="B236" s="112"/>
      <c r="C236" s="113"/>
      <c r="D236" s="113"/>
      <c r="E236" s="113"/>
      <c r="F236" s="113"/>
      <c r="G236" s="113"/>
      <c r="H236" s="113"/>
      <c r="I236" s="113"/>
      <c r="J236" s="113"/>
      <c r="K236" s="113"/>
      <c r="L236" s="113"/>
      <c r="M236" s="113"/>
      <c r="N236" s="113"/>
      <c r="O236" s="113"/>
      <c r="P236" s="113"/>
      <c r="Q236" s="113"/>
      <c r="R236" s="113"/>
      <c r="S236" s="113"/>
      <c r="T236" s="113"/>
      <c r="U236" s="113"/>
      <c r="V236" s="113"/>
      <c r="W236" s="113"/>
    </row>
    <row r="237" spans="1:23" ht="52" hidden="1" customHeight="1" thickBot="1" x14ac:dyDescent="0.25">
      <c r="A237" s="112" t="s">
        <v>1422</v>
      </c>
      <c r="B237" s="112"/>
      <c r="C237" s="113"/>
      <c r="D237" s="113"/>
      <c r="E237" s="113"/>
      <c r="F237" s="113"/>
      <c r="G237" s="113"/>
      <c r="H237" s="113"/>
      <c r="I237" s="113"/>
      <c r="J237" s="113"/>
      <c r="K237" s="113"/>
      <c r="L237" s="113"/>
      <c r="M237" s="113"/>
      <c r="N237" s="113"/>
      <c r="O237" s="113"/>
      <c r="P237" s="113"/>
      <c r="Q237" s="113"/>
      <c r="R237" s="113"/>
      <c r="S237" s="113"/>
      <c r="T237" s="113"/>
      <c r="U237" s="113"/>
      <c r="V237" s="113"/>
      <c r="W237" s="113"/>
    </row>
    <row r="238" spans="1:23" ht="52" hidden="1" customHeight="1" thickBot="1" x14ac:dyDescent="0.25">
      <c r="A238" s="112" t="s">
        <v>2100</v>
      </c>
      <c r="B238" s="112"/>
      <c r="C238" s="113"/>
      <c r="D238" s="113"/>
      <c r="E238" s="113"/>
      <c r="F238" s="113"/>
      <c r="G238" s="113"/>
      <c r="H238" s="113"/>
      <c r="I238" s="113"/>
      <c r="J238" s="113"/>
      <c r="K238" s="113"/>
      <c r="L238" s="113"/>
      <c r="M238" s="113"/>
      <c r="N238" s="113"/>
      <c r="O238" s="113"/>
      <c r="P238" s="113"/>
      <c r="Q238" s="113"/>
      <c r="R238" s="113"/>
      <c r="S238" s="113"/>
      <c r="T238" s="113"/>
      <c r="U238" s="113"/>
      <c r="V238" s="113"/>
      <c r="W238" s="113"/>
    </row>
    <row r="239" spans="1:23" ht="52" hidden="1" customHeight="1" thickBot="1" x14ac:dyDescent="0.25">
      <c r="A239" s="112" t="s">
        <v>2101</v>
      </c>
      <c r="B239" s="112"/>
      <c r="C239" s="113"/>
      <c r="D239" s="113"/>
      <c r="E239" s="113"/>
      <c r="F239" s="113"/>
      <c r="G239" s="113"/>
      <c r="H239" s="113"/>
      <c r="I239" s="113"/>
      <c r="J239" s="113"/>
      <c r="K239" s="113"/>
      <c r="L239" s="113"/>
      <c r="M239" s="113"/>
      <c r="N239" s="113"/>
      <c r="O239" s="113"/>
      <c r="P239" s="113"/>
      <c r="Q239" s="113"/>
      <c r="R239" s="113"/>
      <c r="S239" s="113"/>
      <c r="T239" s="113"/>
      <c r="U239" s="113"/>
      <c r="V239" s="113"/>
      <c r="W239" s="113"/>
    </row>
    <row r="240" spans="1:23" ht="52" hidden="1" customHeight="1" thickBot="1" x14ac:dyDescent="0.25">
      <c r="A240" s="112" t="s">
        <v>2102</v>
      </c>
      <c r="B240" s="112"/>
      <c r="C240" s="113"/>
      <c r="D240" s="113"/>
      <c r="E240" s="113"/>
      <c r="F240" s="113"/>
      <c r="G240" s="113"/>
      <c r="H240" s="113"/>
      <c r="I240" s="113"/>
      <c r="J240" s="113"/>
      <c r="K240" s="113"/>
      <c r="L240" s="113"/>
      <c r="M240" s="113"/>
      <c r="N240" s="113"/>
      <c r="O240" s="113"/>
      <c r="P240" s="113"/>
      <c r="Q240" s="113"/>
      <c r="R240" s="113"/>
      <c r="S240" s="113"/>
      <c r="T240" s="113"/>
      <c r="U240" s="113"/>
      <c r="V240" s="113"/>
      <c r="W240" s="113"/>
    </row>
    <row r="241" spans="1:23" ht="52" hidden="1" customHeight="1" thickBot="1" x14ac:dyDescent="0.25">
      <c r="A241" s="112" t="s">
        <v>1424</v>
      </c>
      <c r="B241" s="112"/>
      <c r="C241" s="113"/>
      <c r="D241" s="113"/>
      <c r="E241" s="113"/>
      <c r="F241" s="113"/>
      <c r="G241" s="113"/>
      <c r="H241" s="113"/>
      <c r="I241" s="113"/>
      <c r="J241" s="113"/>
      <c r="K241" s="113"/>
      <c r="L241" s="113"/>
      <c r="M241" s="113"/>
      <c r="N241" s="113"/>
      <c r="O241" s="113"/>
      <c r="P241" s="113"/>
      <c r="Q241" s="113"/>
      <c r="R241" s="113"/>
      <c r="S241" s="113"/>
      <c r="T241" s="113"/>
      <c r="U241" s="113"/>
      <c r="V241" s="113"/>
      <c r="W241" s="113"/>
    </row>
    <row r="242" spans="1:23" ht="52" hidden="1" customHeight="1" thickBot="1" x14ac:dyDescent="0.25">
      <c r="A242" s="112" t="s">
        <v>2103</v>
      </c>
      <c r="B242" s="112"/>
      <c r="C242" s="113"/>
      <c r="D242" s="113"/>
      <c r="E242" s="113"/>
      <c r="F242" s="113"/>
      <c r="G242" s="113"/>
      <c r="H242" s="113"/>
      <c r="I242" s="113"/>
      <c r="J242" s="113"/>
      <c r="K242" s="113"/>
      <c r="L242" s="113"/>
      <c r="M242" s="113"/>
      <c r="N242" s="113"/>
      <c r="O242" s="113"/>
      <c r="P242" s="113"/>
      <c r="Q242" s="113"/>
      <c r="R242" s="113"/>
      <c r="S242" s="113"/>
      <c r="T242" s="113"/>
      <c r="U242" s="113"/>
      <c r="V242" s="113"/>
      <c r="W242" s="113"/>
    </row>
    <row r="243" spans="1:23" ht="52" hidden="1" customHeight="1" thickBot="1" x14ac:dyDescent="0.25">
      <c r="A243" s="112" t="s">
        <v>2104</v>
      </c>
      <c r="B243" s="112"/>
      <c r="C243" s="113"/>
      <c r="D243" s="113"/>
      <c r="E243" s="113"/>
      <c r="F243" s="113"/>
      <c r="G243" s="113"/>
      <c r="H243" s="113"/>
      <c r="I243" s="113"/>
      <c r="J243" s="113"/>
      <c r="K243" s="113"/>
      <c r="L243" s="113"/>
      <c r="M243" s="113"/>
      <c r="N243" s="113"/>
      <c r="O243" s="113"/>
      <c r="P243" s="113"/>
      <c r="Q243" s="113"/>
      <c r="R243" s="113"/>
      <c r="S243" s="113"/>
      <c r="T243" s="113"/>
      <c r="U243" s="113"/>
      <c r="V243" s="113"/>
      <c r="W243" s="113"/>
    </row>
    <row r="244" spans="1:23" ht="52" hidden="1" customHeight="1" thickBot="1" x14ac:dyDescent="0.25">
      <c r="A244" s="112" t="s">
        <v>2105</v>
      </c>
      <c r="B244" s="112"/>
      <c r="C244" s="113"/>
      <c r="D244" s="113"/>
      <c r="E244" s="113"/>
      <c r="F244" s="113"/>
      <c r="G244" s="113"/>
      <c r="H244" s="113"/>
      <c r="I244" s="113"/>
      <c r="J244" s="113"/>
      <c r="K244" s="113"/>
      <c r="L244" s="113"/>
      <c r="M244" s="113"/>
      <c r="N244" s="113"/>
      <c r="O244" s="113"/>
      <c r="P244" s="113"/>
      <c r="Q244" s="113"/>
      <c r="R244" s="113"/>
      <c r="S244" s="113"/>
      <c r="T244" s="113"/>
      <c r="U244" s="113"/>
      <c r="V244" s="113"/>
      <c r="W244" s="113"/>
    </row>
    <row r="245" spans="1:23" ht="52" hidden="1" customHeight="1" thickBot="1" x14ac:dyDescent="0.25">
      <c r="A245" s="112" t="s">
        <v>1426</v>
      </c>
      <c r="B245" s="112"/>
      <c r="C245" s="113"/>
      <c r="D245" s="113"/>
      <c r="E245" s="113"/>
      <c r="F245" s="113"/>
      <c r="G245" s="113"/>
      <c r="H245" s="113"/>
      <c r="I245" s="113"/>
      <c r="J245" s="113"/>
      <c r="K245" s="113"/>
      <c r="L245" s="113"/>
      <c r="M245" s="113"/>
      <c r="N245" s="113"/>
      <c r="O245" s="113"/>
      <c r="P245" s="113"/>
      <c r="Q245" s="113"/>
      <c r="R245" s="113"/>
      <c r="S245" s="113"/>
      <c r="T245" s="113"/>
      <c r="U245" s="113"/>
      <c r="V245" s="113"/>
      <c r="W245" s="113"/>
    </row>
    <row r="246" spans="1:23" ht="52" hidden="1" customHeight="1" thickBot="1" x14ac:dyDescent="0.25">
      <c r="A246" s="112" t="s">
        <v>2106</v>
      </c>
      <c r="B246" s="112"/>
      <c r="C246" s="113"/>
      <c r="D246" s="113"/>
      <c r="E246" s="113"/>
      <c r="F246" s="113"/>
      <c r="G246" s="113"/>
      <c r="H246" s="113"/>
      <c r="I246" s="113"/>
      <c r="J246" s="113"/>
      <c r="K246" s="113"/>
      <c r="L246" s="113"/>
      <c r="M246" s="113"/>
      <c r="N246" s="113"/>
      <c r="O246" s="113"/>
      <c r="P246" s="113"/>
      <c r="Q246" s="113"/>
      <c r="R246" s="113"/>
      <c r="S246" s="113"/>
      <c r="T246" s="113"/>
      <c r="U246" s="113"/>
      <c r="V246" s="113"/>
      <c r="W246" s="113"/>
    </row>
    <row r="247" spans="1:23" ht="52" hidden="1" customHeight="1" thickBot="1" x14ac:dyDescent="0.25">
      <c r="A247" s="112" t="s">
        <v>2107</v>
      </c>
      <c r="B247" s="112"/>
      <c r="C247" s="113"/>
      <c r="D247" s="113"/>
      <c r="E247" s="113"/>
      <c r="F247" s="113"/>
      <c r="G247" s="113"/>
      <c r="H247" s="113"/>
      <c r="I247" s="113"/>
      <c r="J247" s="113"/>
      <c r="K247" s="113"/>
      <c r="L247" s="113"/>
      <c r="M247" s="113"/>
      <c r="N247" s="113"/>
      <c r="O247" s="113"/>
      <c r="P247" s="113"/>
      <c r="Q247" s="113"/>
      <c r="R247" s="113"/>
      <c r="S247" s="113"/>
      <c r="T247" s="113"/>
      <c r="U247" s="113"/>
      <c r="V247" s="113"/>
      <c r="W247" s="113"/>
    </row>
    <row r="248" spans="1:23" ht="52" hidden="1" customHeight="1" thickBot="1" x14ac:dyDescent="0.25">
      <c r="A248" s="112" t="s">
        <v>2108</v>
      </c>
      <c r="B248" s="112"/>
      <c r="C248" s="113"/>
      <c r="D248" s="113"/>
      <c r="E248" s="113"/>
      <c r="F248" s="113"/>
      <c r="G248" s="113"/>
      <c r="H248" s="113"/>
      <c r="I248" s="113"/>
      <c r="J248" s="113"/>
      <c r="K248" s="113"/>
      <c r="L248" s="113"/>
      <c r="M248" s="113"/>
      <c r="N248" s="113"/>
      <c r="O248" s="113"/>
      <c r="P248" s="113"/>
      <c r="Q248" s="113"/>
      <c r="R248" s="113"/>
      <c r="S248" s="113"/>
      <c r="T248" s="113"/>
      <c r="U248" s="113"/>
      <c r="V248" s="113"/>
      <c r="W248" s="113"/>
    </row>
    <row r="249" spans="1:23" ht="18" customHeight="1" thickBot="1" x14ac:dyDescent="0.25">
      <c r="A249" s="175" t="s">
        <v>2109</v>
      </c>
      <c r="B249" s="176"/>
      <c r="C249" s="177"/>
      <c r="D249" s="177"/>
      <c r="E249" s="177"/>
      <c r="F249" s="177"/>
      <c r="G249" s="177"/>
      <c r="H249" s="177"/>
      <c r="I249" s="177"/>
      <c r="J249" s="177"/>
      <c r="K249" s="177"/>
      <c r="L249" s="177"/>
      <c r="M249" s="177"/>
      <c r="N249" s="177"/>
      <c r="O249" s="177"/>
      <c r="P249" s="177"/>
      <c r="Q249" s="177"/>
      <c r="R249" s="177"/>
      <c r="S249" s="177"/>
      <c r="T249" s="177"/>
      <c r="U249" s="177"/>
      <c r="V249" s="177"/>
      <c r="W249" s="177"/>
    </row>
    <row r="250" spans="1:23" ht="35" hidden="1" customHeight="1" thickBot="1" x14ac:dyDescent="0.25">
      <c r="A250" s="112" t="s">
        <v>1429</v>
      </c>
      <c r="B250" s="112"/>
      <c r="C250" s="113"/>
      <c r="D250" s="113"/>
      <c r="E250" s="113"/>
      <c r="F250" s="113"/>
      <c r="G250" s="113"/>
      <c r="H250" s="113"/>
      <c r="I250" s="113"/>
      <c r="J250" s="113"/>
      <c r="K250" s="113"/>
      <c r="L250" s="113"/>
      <c r="M250" s="113"/>
      <c r="N250" s="113"/>
      <c r="O250" s="113"/>
      <c r="P250" s="113"/>
      <c r="Q250" s="113"/>
      <c r="R250" s="113"/>
      <c r="S250" s="113"/>
      <c r="T250" s="113"/>
      <c r="U250" s="113"/>
      <c r="V250" s="113"/>
      <c r="W250" s="113"/>
    </row>
    <row r="251" spans="1:23" ht="35" hidden="1" customHeight="1" thickBot="1" x14ac:dyDescent="0.25">
      <c r="A251" s="112" t="s">
        <v>2110</v>
      </c>
      <c r="B251" s="112"/>
      <c r="C251" s="113"/>
      <c r="D251" s="113"/>
      <c r="E251" s="113"/>
      <c r="F251" s="113"/>
      <c r="G251" s="113"/>
      <c r="H251" s="113"/>
      <c r="I251" s="113"/>
      <c r="J251" s="113"/>
      <c r="K251" s="113"/>
      <c r="L251" s="113"/>
      <c r="M251" s="113"/>
      <c r="N251" s="113"/>
      <c r="O251" s="113"/>
      <c r="P251" s="113"/>
      <c r="Q251" s="113"/>
      <c r="R251" s="113"/>
      <c r="S251" s="113"/>
      <c r="T251" s="113"/>
      <c r="U251" s="113"/>
      <c r="V251" s="113"/>
      <c r="W251" s="113"/>
    </row>
    <row r="252" spans="1:23" ht="35" hidden="1" customHeight="1" thickBot="1" x14ac:dyDescent="0.25">
      <c r="A252" s="112" t="s">
        <v>2111</v>
      </c>
      <c r="B252" s="112"/>
      <c r="C252" s="113"/>
      <c r="D252" s="113"/>
      <c r="E252" s="113"/>
      <c r="F252" s="113"/>
      <c r="G252" s="113"/>
      <c r="H252" s="113"/>
      <c r="I252" s="113"/>
      <c r="J252" s="113"/>
      <c r="K252" s="113"/>
      <c r="L252" s="113"/>
      <c r="M252" s="113"/>
      <c r="N252" s="113"/>
      <c r="O252" s="113"/>
      <c r="P252" s="113"/>
      <c r="Q252" s="113"/>
      <c r="R252" s="113"/>
      <c r="S252" s="113"/>
      <c r="T252" s="113"/>
      <c r="U252" s="113"/>
      <c r="V252" s="113"/>
      <c r="W252" s="113"/>
    </row>
    <row r="253" spans="1:23" ht="35" hidden="1" customHeight="1" thickBot="1" x14ac:dyDescent="0.25">
      <c r="A253" s="112" t="s">
        <v>2112</v>
      </c>
      <c r="B253" s="112"/>
      <c r="C253" s="113"/>
      <c r="D253" s="113"/>
      <c r="E253" s="113"/>
      <c r="F253" s="113"/>
      <c r="G253" s="113"/>
      <c r="H253" s="113"/>
      <c r="I253" s="113"/>
      <c r="J253" s="113"/>
      <c r="K253" s="113"/>
      <c r="L253" s="113"/>
      <c r="M253" s="113"/>
      <c r="N253" s="113"/>
      <c r="O253" s="113"/>
      <c r="P253" s="113"/>
      <c r="Q253" s="113"/>
      <c r="R253" s="113"/>
      <c r="S253" s="113"/>
      <c r="T253" s="113"/>
      <c r="U253" s="113"/>
      <c r="V253" s="113"/>
      <c r="W253" s="113"/>
    </row>
    <row r="254" spans="1:23" ht="35" hidden="1" customHeight="1" thickBot="1" x14ac:dyDescent="0.25">
      <c r="A254" s="112" t="s">
        <v>1431</v>
      </c>
      <c r="B254" s="112"/>
      <c r="C254" s="113"/>
      <c r="D254" s="113"/>
      <c r="E254" s="113"/>
      <c r="F254" s="113"/>
      <c r="G254" s="113"/>
      <c r="H254" s="113"/>
      <c r="I254" s="113"/>
      <c r="J254" s="113"/>
      <c r="K254" s="113"/>
      <c r="L254" s="113"/>
      <c r="M254" s="113"/>
      <c r="N254" s="113"/>
      <c r="O254" s="113"/>
      <c r="P254" s="113"/>
      <c r="Q254" s="113"/>
      <c r="R254" s="113"/>
      <c r="S254" s="113"/>
      <c r="T254" s="113"/>
      <c r="U254" s="113"/>
      <c r="V254" s="113"/>
      <c r="W254" s="113"/>
    </row>
    <row r="255" spans="1:23" ht="35" hidden="1" customHeight="1" thickBot="1" x14ac:dyDescent="0.25">
      <c r="A255" s="112" t="s">
        <v>2113</v>
      </c>
      <c r="B255" s="112"/>
      <c r="C255" s="113"/>
      <c r="D255" s="113"/>
      <c r="E255" s="113"/>
      <c r="F255" s="113"/>
      <c r="G255" s="113"/>
      <c r="H255" s="113"/>
      <c r="I255" s="113"/>
      <c r="J255" s="113"/>
      <c r="K255" s="113"/>
      <c r="L255" s="113"/>
      <c r="M255" s="113"/>
      <c r="N255" s="113"/>
      <c r="O255" s="113"/>
      <c r="P255" s="113"/>
      <c r="Q255" s="113"/>
      <c r="R255" s="113"/>
      <c r="S255" s="113"/>
      <c r="T255" s="113"/>
      <c r="U255" s="113"/>
      <c r="V255" s="113"/>
      <c r="W255" s="113"/>
    </row>
    <row r="256" spans="1:23" ht="35" hidden="1" customHeight="1" thickBot="1" x14ac:dyDescent="0.25">
      <c r="A256" s="112" t="s">
        <v>2114</v>
      </c>
      <c r="B256" s="112"/>
      <c r="C256" s="113"/>
      <c r="D256" s="113"/>
      <c r="E256" s="113"/>
      <c r="F256" s="113"/>
      <c r="G256" s="113"/>
      <c r="H256" s="113"/>
      <c r="I256" s="113"/>
      <c r="J256" s="113"/>
      <c r="K256" s="113"/>
      <c r="L256" s="113"/>
      <c r="M256" s="113"/>
      <c r="N256" s="113"/>
      <c r="O256" s="113"/>
      <c r="P256" s="113"/>
      <c r="Q256" s="113"/>
      <c r="R256" s="113"/>
      <c r="S256" s="113"/>
      <c r="T256" s="113"/>
      <c r="U256" s="113"/>
      <c r="V256" s="113"/>
      <c r="W256" s="113"/>
    </row>
    <row r="257" spans="1:23" ht="35" hidden="1" customHeight="1" thickBot="1" x14ac:dyDescent="0.25">
      <c r="A257" s="112" t="s">
        <v>2115</v>
      </c>
      <c r="B257" s="112"/>
      <c r="C257" s="113"/>
      <c r="D257" s="113"/>
      <c r="E257" s="113"/>
      <c r="F257" s="113"/>
      <c r="G257" s="113"/>
      <c r="H257" s="113"/>
      <c r="I257" s="113"/>
      <c r="J257" s="113"/>
      <c r="K257" s="113"/>
      <c r="L257" s="113"/>
      <c r="M257" s="113"/>
      <c r="N257" s="113"/>
      <c r="O257" s="113"/>
      <c r="P257" s="113"/>
      <c r="Q257" s="113"/>
      <c r="R257" s="113"/>
      <c r="S257" s="113"/>
      <c r="T257" s="113"/>
      <c r="U257" s="113"/>
      <c r="V257" s="113"/>
      <c r="W257" s="113"/>
    </row>
    <row r="258" spans="1:23" ht="35" hidden="1" customHeight="1" thickBot="1" x14ac:dyDescent="0.25">
      <c r="A258" s="112" t="s">
        <v>1433</v>
      </c>
      <c r="B258" s="112"/>
      <c r="C258" s="113"/>
      <c r="D258" s="113"/>
      <c r="E258" s="113"/>
      <c r="F258" s="113"/>
      <c r="G258" s="113"/>
      <c r="H258" s="113"/>
      <c r="I258" s="113"/>
      <c r="J258" s="113"/>
      <c r="K258" s="113"/>
      <c r="L258" s="113"/>
      <c r="M258" s="113"/>
      <c r="N258" s="113"/>
      <c r="O258" s="113"/>
      <c r="P258" s="113"/>
      <c r="Q258" s="113"/>
      <c r="R258" s="113"/>
      <c r="S258" s="113"/>
      <c r="T258" s="113"/>
      <c r="U258" s="113"/>
      <c r="V258" s="113"/>
      <c r="W258" s="113"/>
    </row>
    <row r="259" spans="1:23" ht="35" hidden="1" customHeight="1" thickBot="1" x14ac:dyDescent="0.25">
      <c r="A259" s="112" t="s">
        <v>2116</v>
      </c>
      <c r="B259" s="112"/>
      <c r="C259" s="113"/>
      <c r="D259" s="113"/>
      <c r="E259" s="113"/>
      <c r="F259" s="113"/>
      <c r="G259" s="113"/>
      <c r="H259" s="113"/>
      <c r="I259" s="113"/>
      <c r="J259" s="113"/>
      <c r="K259" s="113"/>
      <c r="L259" s="113"/>
      <c r="M259" s="113"/>
      <c r="N259" s="113"/>
      <c r="O259" s="113"/>
      <c r="P259" s="113"/>
      <c r="Q259" s="113"/>
      <c r="R259" s="113"/>
      <c r="S259" s="113"/>
      <c r="T259" s="113"/>
      <c r="U259" s="113"/>
      <c r="V259" s="113"/>
      <c r="W259" s="113"/>
    </row>
    <row r="260" spans="1:23" ht="35" hidden="1" customHeight="1" thickBot="1" x14ac:dyDescent="0.25">
      <c r="A260" s="112" t="s">
        <v>2117</v>
      </c>
      <c r="B260" s="112"/>
      <c r="C260" s="113"/>
      <c r="D260" s="113"/>
      <c r="E260" s="113"/>
      <c r="F260" s="113"/>
      <c r="G260" s="113"/>
      <c r="H260" s="113"/>
      <c r="I260" s="113"/>
      <c r="J260" s="113"/>
      <c r="K260" s="113"/>
      <c r="L260" s="113"/>
      <c r="M260" s="113"/>
      <c r="N260" s="113"/>
      <c r="O260" s="113"/>
      <c r="P260" s="113"/>
      <c r="Q260" s="113"/>
      <c r="R260" s="113"/>
      <c r="S260" s="113"/>
      <c r="T260" s="113"/>
      <c r="U260" s="113"/>
      <c r="V260" s="113"/>
      <c r="W260" s="113"/>
    </row>
    <row r="261" spans="1:23" ht="35" hidden="1" customHeight="1" thickBot="1" x14ac:dyDescent="0.25">
      <c r="A261" s="112" t="s">
        <v>2118</v>
      </c>
      <c r="B261" s="112"/>
      <c r="C261" s="113"/>
      <c r="D261" s="113"/>
      <c r="E261" s="113"/>
      <c r="F261" s="113"/>
      <c r="G261" s="113"/>
      <c r="H261" s="113"/>
      <c r="I261" s="113"/>
      <c r="J261" s="113"/>
      <c r="K261" s="113"/>
      <c r="L261" s="113"/>
      <c r="M261" s="113"/>
      <c r="N261" s="113"/>
      <c r="O261" s="113"/>
      <c r="P261" s="113"/>
      <c r="Q261" s="113"/>
      <c r="R261" s="113"/>
      <c r="S261" s="113"/>
      <c r="T261" s="113"/>
      <c r="U261" s="113"/>
      <c r="V261" s="113"/>
      <c r="W261" s="113"/>
    </row>
    <row r="262" spans="1:23" ht="35" hidden="1" customHeight="1" thickBot="1" x14ac:dyDescent="0.25">
      <c r="A262" s="112" t="s">
        <v>1435</v>
      </c>
      <c r="B262" s="112"/>
      <c r="C262" s="113"/>
      <c r="D262" s="113"/>
      <c r="E262" s="113"/>
      <c r="F262" s="113"/>
      <c r="G262" s="113"/>
      <c r="H262" s="113"/>
      <c r="I262" s="113"/>
      <c r="J262" s="113"/>
      <c r="K262" s="113"/>
      <c r="L262" s="113"/>
      <c r="M262" s="113"/>
      <c r="N262" s="113"/>
      <c r="O262" s="113"/>
      <c r="P262" s="113"/>
      <c r="Q262" s="113"/>
      <c r="R262" s="113"/>
      <c r="S262" s="113"/>
      <c r="T262" s="113"/>
      <c r="U262" s="113"/>
      <c r="V262" s="113"/>
      <c r="W262" s="113"/>
    </row>
    <row r="263" spans="1:23" ht="35" hidden="1" customHeight="1" thickBot="1" x14ac:dyDescent="0.25">
      <c r="A263" s="112" t="s">
        <v>2119</v>
      </c>
      <c r="B263" s="112"/>
      <c r="C263" s="113"/>
      <c r="D263" s="113"/>
      <c r="E263" s="113"/>
      <c r="F263" s="113"/>
      <c r="G263" s="113"/>
      <c r="H263" s="113"/>
      <c r="I263" s="113"/>
      <c r="J263" s="113"/>
      <c r="K263" s="113"/>
      <c r="L263" s="113"/>
      <c r="M263" s="113"/>
      <c r="N263" s="113"/>
      <c r="O263" s="113"/>
      <c r="P263" s="113"/>
      <c r="Q263" s="113"/>
      <c r="R263" s="113"/>
      <c r="S263" s="113"/>
      <c r="T263" s="113"/>
      <c r="U263" s="113"/>
      <c r="V263" s="113"/>
      <c r="W263" s="113"/>
    </row>
    <row r="264" spans="1:23" ht="35" hidden="1" customHeight="1" thickBot="1" x14ac:dyDescent="0.25">
      <c r="A264" s="112" t="s">
        <v>2120</v>
      </c>
      <c r="B264" s="112"/>
      <c r="C264" s="113"/>
      <c r="D264" s="113"/>
      <c r="E264" s="113"/>
      <c r="F264" s="113"/>
      <c r="G264" s="113"/>
      <c r="H264" s="113"/>
      <c r="I264" s="113"/>
      <c r="J264" s="113"/>
      <c r="K264" s="113"/>
      <c r="L264" s="113"/>
      <c r="M264" s="113"/>
      <c r="N264" s="113"/>
      <c r="O264" s="113"/>
      <c r="P264" s="113"/>
      <c r="Q264" s="113"/>
      <c r="R264" s="113"/>
      <c r="S264" s="113"/>
      <c r="T264" s="113"/>
      <c r="U264" s="113"/>
      <c r="V264" s="113"/>
      <c r="W264" s="113"/>
    </row>
    <row r="265" spans="1:23" ht="35" hidden="1" customHeight="1" thickBot="1" x14ac:dyDescent="0.25">
      <c r="A265" s="112" t="s">
        <v>2121</v>
      </c>
      <c r="B265" s="112"/>
      <c r="C265" s="113"/>
      <c r="D265" s="113"/>
      <c r="E265" s="113"/>
      <c r="F265" s="113"/>
      <c r="G265" s="113"/>
      <c r="H265" s="113"/>
      <c r="I265" s="113"/>
      <c r="J265" s="113"/>
      <c r="K265" s="113"/>
      <c r="L265" s="113"/>
      <c r="M265" s="113"/>
      <c r="N265" s="113"/>
      <c r="O265" s="113"/>
      <c r="P265" s="113"/>
      <c r="Q265" s="113"/>
      <c r="R265" s="113"/>
      <c r="S265" s="113"/>
      <c r="T265" s="113"/>
      <c r="U265" s="113"/>
      <c r="V265" s="113"/>
      <c r="W265" s="113"/>
    </row>
    <row r="266" spans="1:23" ht="35" hidden="1" customHeight="1" thickBot="1" x14ac:dyDescent="0.25">
      <c r="A266" s="112" t="s">
        <v>1437</v>
      </c>
      <c r="B266" s="112"/>
      <c r="C266" s="113"/>
      <c r="D266" s="113"/>
      <c r="E266" s="113"/>
      <c r="F266" s="113"/>
      <c r="G266" s="113"/>
      <c r="H266" s="113"/>
      <c r="I266" s="113"/>
      <c r="J266" s="113"/>
      <c r="K266" s="113"/>
      <c r="L266" s="113"/>
      <c r="M266" s="113"/>
      <c r="N266" s="113"/>
      <c r="O266" s="113"/>
      <c r="P266" s="113"/>
      <c r="Q266" s="113"/>
      <c r="R266" s="113"/>
      <c r="S266" s="113"/>
      <c r="T266" s="113"/>
      <c r="U266" s="113"/>
      <c r="V266" s="113"/>
      <c r="W266" s="113"/>
    </row>
    <row r="267" spans="1:23" ht="35" hidden="1" customHeight="1" thickBot="1" x14ac:dyDescent="0.25">
      <c r="A267" s="112" t="s">
        <v>2122</v>
      </c>
      <c r="B267" s="112"/>
      <c r="C267" s="113"/>
      <c r="D267" s="113"/>
      <c r="E267" s="113"/>
      <c r="F267" s="113"/>
      <c r="G267" s="113"/>
      <c r="H267" s="113"/>
      <c r="I267" s="113"/>
      <c r="J267" s="113"/>
      <c r="K267" s="113"/>
      <c r="L267" s="113"/>
      <c r="M267" s="113"/>
      <c r="N267" s="113"/>
      <c r="O267" s="113"/>
      <c r="P267" s="113"/>
      <c r="Q267" s="113"/>
      <c r="R267" s="113"/>
      <c r="S267" s="113"/>
      <c r="T267" s="113"/>
      <c r="U267" s="113"/>
      <c r="V267" s="113"/>
      <c r="W267" s="113"/>
    </row>
    <row r="268" spans="1:23" ht="35" hidden="1" customHeight="1" thickBot="1" x14ac:dyDescent="0.25">
      <c r="A268" s="112" t="s">
        <v>2123</v>
      </c>
      <c r="B268" s="112"/>
      <c r="C268" s="113"/>
      <c r="D268" s="113"/>
      <c r="E268" s="113"/>
      <c r="F268" s="113"/>
      <c r="G268" s="113"/>
      <c r="H268" s="113"/>
      <c r="I268" s="113"/>
      <c r="J268" s="113"/>
      <c r="K268" s="113"/>
      <c r="L268" s="113"/>
      <c r="M268" s="113"/>
      <c r="N268" s="113"/>
      <c r="O268" s="113"/>
      <c r="P268" s="113"/>
      <c r="Q268" s="113"/>
      <c r="R268" s="113"/>
      <c r="S268" s="113"/>
      <c r="T268" s="113"/>
      <c r="U268" s="113"/>
      <c r="V268" s="113"/>
      <c r="W268" s="113"/>
    </row>
    <row r="269" spans="1:23" ht="35" hidden="1" customHeight="1" thickBot="1" x14ac:dyDescent="0.25">
      <c r="A269" s="112" t="s">
        <v>2124</v>
      </c>
      <c r="B269" s="112"/>
      <c r="C269" s="113"/>
      <c r="D269" s="113"/>
      <c r="E269" s="113"/>
      <c r="F269" s="113"/>
      <c r="G269" s="113"/>
      <c r="H269" s="113"/>
      <c r="I269" s="113"/>
      <c r="J269" s="113"/>
      <c r="K269" s="113"/>
      <c r="L269" s="113"/>
      <c r="M269" s="113"/>
      <c r="N269" s="113"/>
      <c r="O269" s="113"/>
      <c r="P269" s="113"/>
      <c r="Q269" s="113"/>
      <c r="R269" s="113"/>
      <c r="S269" s="113"/>
      <c r="T269" s="113"/>
      <c r="U269" s="113"/>
      <c r="V269" s="113"/>
      <c r="W269" s="113"/>
    </row>
    <row r="270" spans="1:23" ht="35" hidden="1" customHeight="1" thickBot="1" x14ac:dyDescent="0.25">
      <c r="A270" s="112" t="s">
        <v>1439</v>
      </c>
      <c r="B270" s="112"/>
      <c r="C270" s="113"/>
      <c r="D270" s="113"/>
      <c r="E270" s="113"/>
      <c r="F270" s="113"/>
      <c r="G270" s="113"/>
      <c r="H270" s="113"/>
      <c r="I270" s="113"/>
      <c r="J270" s="113"/>
      <c r="K270" s="113"/>
      <c r="L270" s="113"/>
      <c r="M270" s="113"/>
      <c r="N270" s="113"/>
      <c r="O270" s="113"/>
      <c r="P270" s="113"/>
      <c r="Q270" s="113"/>
      <c r="R270" s="113"/>
      <c r="S270" s="113"/>
      <c r="T270" s="113"/>
      <c r="U270" s="113"/>
      <c r="V270" s="113"/>
      <c r="W270" s="113"/>
    </row>
    <row r="271" spans="1:23" ht="35" hidden="1" customHeight="1" thickBot="1" x14ac:dyDescent="0.25">
      <c r="A271" s="112" t="s">
        <v>2125</v>
      </c>
      <c r="B271" s="112"/>
      <c r="C271" s="113"/>
      <c r="D271" s="113"/>
      <c r="E271" s="113"/>
      <c r="F271" s="113"/>
      <c r="G271" s="113"/>
      <c r="H271" s="113"/>
      <c r="I271" s="113"/>
      <c r="J271" s="113"/>
      <c r="K271" s="113"/>
      <c r="L271" s="113"/>
      <c r="M271" s="113"/>
      <c r="N271" s="113"/>
      <c r="O271" s="113"/>
      <c r="P271" s="113"/>
      <c r="Q271" s="113"/>
      <c r="R271" s="113"/>
      <c r="S271" s="113"/>
      <c r="T271" s="113"/>
      <c r="U271" s="113"/>
      <c r="V271" s="113"/>
      <c r="W271" s="113"/>
    </row>
    <row r="272" spans="1:23" ht="35" hidden="1" customHeight="1" thickBot="1" x14ac:dyDescent="0.25">
      <c r="A272" s="112" t="s">
        <v>2126</v>
      </c>
      <c r="B272" s="112"/>
      <c r="C272" s="113"/>
      <c r="D272" s="113"/>
      <c r="E272" s="113"/>
      <c r="F272" s="113"/>
      <c r="G272" s="113"/>
      <c r="H272" s="113"/>
      <c r="I272" s="113"/>
      <c r="J272" s="113"/>
      <c r="K272" s="113"/>
      <c r="L272" s="113"/>
      <c r="M272" s="113"/>
      <c r="N272" s="113"/>
      <c r="O272" s="113"/>
      <c r="P272" s="113"/>
      <c r="Q272" s="113"/>
      <c r="R272" s="113"/>
      <c r="S272" s="113"/>
      <c r="T272" s="113"/>
      <c r="U272" s="113"/>
      <c r="V272" s="113"/>
      <c r="W272" s="113"/>
    </row>
    <row r="273" spans="1:23" ht="35" hidden="1" customHeight="1" thickBot="1" x14ac:dyDescent="0.25">
      <c r="A273" s="112" t="s">
        <v>2127</v>
      </c>
      <c r="B273" s="112"/>
      <c r="C273" s="113"/>
      <c r="D273" s="113"/>
      <c r="E273" s="113"/>
      <c r="F273" s="113"/>
      <c r="G273" s="113"/>
      <c r="H273" s="113"/>
      <c r="I273" s="113"/>
      <c r="J273" s="113"/>
      <c r="K273" s="113"/>
      <c r="L273" s="113"/>
      <c r="M273" s="113"/>
      <c r="N273" s="113"/>
      <c r="O273" s="113"/>
      <c r="P273" s="113"/>
      <c r="Q273" s="113"/>
      <c r="R273" s="113"/>
      <c r="S273" s="113"/>
      <c r="T273" s="113"/>
      <c r="U273" s="113"/>
      <c r="V273" s="113"/>
      <c r="W273" s="113"/>
    </row>
    <row r="274" spans="1:23" ht="35" hidden="1" customHeight="1" thickBot="1" x14ac:dyDescent="0.25">
      <c r="A274" s="112" t="s">
        <v>1441</v>
      </c>
      <c r="B274" s="112"/>
      <c r="C274" s="113"/>
      <c r="D274" s="113"/>
      <c r="E274" s="113"/>
      <c r="F274" s="113"/>
      <c r="G274" s="113"/>
      <c r="H274" s="113"/>
      <c r="I274" s="113"/>
      <c r="J274" s="113"/>
      <c r="K274" s="113"/>
      <c r="L274" s="113"/>
      <c r="M274" s="113"/>
      <c r="N274" s="113"/>
      <c r="O274" s="113"/>
      <c r="P274" s="113"/>
      <c r="Q274" s="113"/>
      <c r="R274" s="113"/>
      <c r="S274" s="113"/>
      <c r="T274" s="113"/>
      <c r="U274" s="113"/>
      <c r="V274" s="113"/>
      <c r="W274" s="113"/>
    </row>
    <row r="275" spans="1:23" ht="35" hidden="1" customHeight="1" thickBot="1" x14ac:dyDescent="0.25">
      <c r="A275" s="112" t="s">
        <v>2128</v>
      </c>
      <c r="B275" s="112"/>
      <c r="C275" s="113"/>
      <c r="D275" s="113"/>
      <c r="E275" s="113"/>
      <c r="F275" s="113"/>
      <c r="G275" s="113"/>
      <c r="H275" s="113"/>
      <c r="I275" s="113"/>
      <c r="J275" s="113"/>
      <c r="K275" s="113"/>
      <c r="L275" s="113"/>
      <c r="M275" s="113"/>
      <c r="N275" s="113"/>
      <c r="O275" s="113"/>
      <c r="P275" s="113"/>
      <c r="Q275" s="113"/>
      <c r="R275" s="113"/>
      <c r="S275" s="113"/>
      <c r="T275" s="113"/>
      <c r="U275" s="113"/>
      <c r="V275" s="113"/>
      <c r="W275" s="113"/>
    </row>
    <row r="276" spans="1:23" ht="35" hidden="1" customHeight="1" thickBot="1" x14ac:dyDescent="0.25">
      <c r="A276" s="112" t="s">
        <v>2129</v>
      </c>
      <c r="B276" s="112"/>
      <c r="C276" s="113"/>
      <c r="D276" s="113"/>
      <c r="E276" s="113"/>
      <c r="F276" s="113"/>
      <c r="G276" s="113"/>
      <c r="H276" s="113"/>
      <c r="I276" s="113"/>
      <c r="J276" s="113"/>
      <c r="K276" s="113"/>
      <c r="L276" s="113"/>
      <c r="M276" s="113"/>
      <c r="N276" s="113"/>
      <c r="O276" s="113"/>
      <c r="P276" s="113"/>
      <c r="Q276" s="113"/>
      <c r="R276" s="113"/>
      <c r="S276" s="113"/>
      <c r="T276" s="113"/>
      <c r="U276" s="113"/>
      <c r="V276" s="113"/>
      <c r="W276" s="113"/>
    </row>
    <row r="277" spans="1:23" ht="35" hidden="1" customHeight="1" thickBot="1" x14ac:dyDescent="0.25">
      <c r="A277" s="112" t="s">
        <v>2130</v>
      </c>
      <c r="B277" s="112"/>
      <c r="C277" s="113"/>
      <c r="D277" s="113"/>
      <c r="E277" s="113"/>
      <c r="F277" s="113"/>
      <c r="G277" s="113"/>
      <c r="H277" s="113"/>
      <c r="I277" s="113"/>
      <c r="J277" s="113"/>
      <c r="K277" s="113"/>
      <c r="L277" s="113"/>
      <c r="M277" s="113"/>
      <c r="N277" s="113"/>
      <c r="O277" s="113"/>
      <c r="P277" s="113"/>
      <c r="Q277" s="113"/>
      <c r="R277" s="113"/>
      <c r="S277" s="113"/>
      <c r="T277" s="113"/>
      <c r="U277" s="113"/>
      <c r="V277" s="113"/>
      <c r="W277" s="113"/>
    </row>
    <row r="278" spans="1:23" ht="35" hidden="1" customHeight="1" thickBot="1" x14ac:dyDescent="0.25">
      <c r="A278" s="112" t="s">
        <v>1443</v>
      </c>
      <c r="B278" s="112"/>
      <c r="C278" s="113"/>
      <c r="D278" s="113"/>
      <c r="E278" s="113"/>
      <c r="F278" s="113"/>
      <c r="G278" s="113"/>
      <c r="H278" s="113"/>
      <c r="I278" s="113"/>
      <c r="J278" s="113"/>
      <c r="K278" s="113"/>
      <c r="L278" s="113"/>
      <c r="M278" s="113"/>
      <c r="N278" s="113"/>
      <c r="O278" s="113"/>
      <c r="P278" s="113"/>
      <c r="Q278" s="113"/>
      <c r="R278" s="113"/>
      <c r="S278" s="113"/>
      <c r="T278" s="113"/>
      <c r="U278" s="113"/>
      <c r="V278" s="113"/>
      <c r="W278" s="113"/>
    </row>
    <row r="279" spans="1:23" ht="35" hidden="1" customHeight="1" thickBot="1" x14ac:dyDescent="0.25">
      <c r="A279" s="112" t="s">
        <v>2131</v>
      </c>
      <c r="B279" s="112"/>
      <c r="C279" s="113"/>
      <c r="D279" s="113"/>
      <c r="E279" s="113"/>
      <c r="F279" s="113"/>
      <c r="G279" s="113"/>
      <c r="H279" s="113"/>
      <c r="I279" s="113"/>
      <c r="J279" s="113"/>
      <c r="K279" s="113"/>
      <c r="L279" s="113"/>
      <c r="M279" s="113"/>
      <c r="N279" s="113"/>
      <c r="O279" s="113"/>
      <c r="P279" s="113"/>
      <c r="Q279" s="113"/>
      <c r="R279" s="113"/>
      <c r="S279" s="113"/>
      <c r="T279" s="113"/>
      <c r="U279" s="113"/>
      <c r="V279" s="113"/>
      <c r="W279" s="113"/>
    </row>
    <row r="280" spans="1:23" ht="35" hidden="1" customHeight="1" thickBot="1" x14ac:dyDescent="0.25">
      <c r="A280" s="112" t="s">
        <v>2132</v>
      </c>
      <c r="B280" s="112"/>
      <c r="C280" s="113"/>
      <c r="D280" s="113"/>
      <c r="E280" s="113"/>
      <c r="F280" s="113"/>
      <c r="G280" s="113"/>
      <c r="H280" s="113"/>
      <c r="I280" s="113"/>
      <c r="J280" s="113"/>
      <c r="K280" s="113"/>
      <c r="L280" s="113"/>
      <c r="M280" s="113"/>
      <c r="N280" s="113"/>
      <c r="O280" s="113"/>
      <c r="P280" s="113"/>
      <c r="Q280" s="113"/>
      <c r="R280" s="113"/>
      <c r="S280" s="113"/>
      <c r="T280" s="113"/>
      <c r="U280" s="113"/>
      <c r="V280" s="113"/>
      <c r="W280" s="113"/>
    </row>
    <row r="281" spans="1:23" ht="35" hidden="1" customHeight="1" thickBot="1" x14ac:dyDescent="0.25">
      <c r="A281" s="112" t="s">
        <v>2133</v>
      </c>
      <c r="B281" s="112"/>
      <c r="C281" s="113"/>
      <c r="D281" s="113"/>
      <c r="E281" s="113"/>
      <c r="F281" s="113"/>
      <c r="G281" s="113"/>
      <c r="H281" s="113"/>
      <c r="I281" s="113"/>
      <c r="J281" s="113"/>
      <c r="K281" s="113"/>
      <c r="L281" s="113"/>
      <c r="M281" s="113"/>
      <c r="N281" s="113"/>
      <c r="O281" s="113"/>
      <c r="P281" s="113"/>
      <c r="Q281" s="113"/>
      <c r="R281" s="113"/>
      <c r="S281" s="113"/>
      <c r="T281" s="113"/>
      <c r="U281" s="113"/>
      <c r="V281" s="113"/>
      <c r="W281" s="113"/>
    </row>
    <row r="282" spans="1:23" ht="35" hidden="1" customHeight="1" thickBot="1" x14ac:dyDescent="0.25">
      <c r="A282" s="112" t="s">
        <v>1445</v>
      </c>
      <c r="B282" s="112"/>
      <c r="C282" s="113"/>
      <c r="D282" s="113"/>
      <c r="E282" s="113"/>
      <c r="F282" s="113"/>
      <c r="G282" s="113"/>
      <c r="H282" s="113"/>
      <c r="I282" s="113"/>
      <c r="J282" s="113"/>
      <c r="K282" s="113"/>
      <c r="L282" s="113"/>
      <c r="M282" s="113"/>
      <c r="N282" s="113"/>
      <c r="O282" s="113"/>
      <c r="P282" s="113"/>
      <c r="Q282" s="113"/>
      <c r="R282" s="113"/>
      <c r="S282" s="113"/>
      <c r="T282" s="113"/>
      <c r="U282" s="113"/>
      <c r="V282" s="113"/>
      <c r="W282" s="113"/>
    </row>
    <row r="283" spans="1:23" ht="35" hidden="1" customHeight="1" thickBot="1" x14ac:dyDescent="0.25">
      <c r="A283" s="112" t="s">
        <v>2134</v>
      </c>
      <c r="B283" s="112"/>
      <c r="C283" s="113"/>
      <c r="D283" s="113"/>
      <c r="E283" s="113"/>
      <c r="F283" s="113"/>
      <c r="G283" s="113"/>
      <c r="H283" s="113"/>
      <c r="I283" s="113"/>
      <c r="J283" s="113"/>
      <c r="K283" s="113"/>
      <c r="L283" s="113"/>
      <c r="M283" s="113"/>
      <c r="N283" s="113"/>
      <c r="O283" s="113"/>
      <c r="P283" s="113"/>
      <c r="Q283" s="113"/>
      <c r="R283" s="113"/>
      <c r="S283" s="113"/>
      <c r="T283" s="113"/>
      <c r="U283" s="113"/>
      <c r="V283" s="113"/>
      <c r="W283" s="113"/>
    </row>
    <row r="284" spans="1:23" ht="35" hidden="1" customHeight="1" thickBot="1" x14ac:dyDescent="0.25">
      <c r="A284" s="112" t="s">
        <v>2135</v>
      </c>
      <c r="B284" s="112"/>
      <c r="C284" s="113"/>
      <c r="D284" s="113"/>
      <c r="E284" s="113"/>
      <c r="F284" s="113"/>
      <c r="G284" s="113"/>
      <c r="H284" s="113"/>
      <c r="I284" s="113"/>
      <c r="J284" s="113"/>
      <c r="K284" s="113"/>
      <c r="L284" s="113"/>
      <c r="M284" s="113"/>
      <c r="N284" s="113"/>
      <c r="O284" s="113"/>
      <c r="P284" s="113"/>
      <c r="Q284" s="113"/>
      <c r="R284" s="113"/>
      <c r="S284" s="113"/>
      <c r="T284" s="113"/>
      <c r="U284" s="113"/>
      <c r="V284" s="113"/>
      <c r="W284" s="113"/>
    </row>
    <row r="285" spans="1:23" ht="35" hidden="1" customHeight="1" thickBot="1" x14ac:dyDescent="0.25">
      <c r="A285" s="112" t="s">
        <v>2136</v>
      </c>
      <c r="B285" s="112"/>
      <c r="C285" s="113"/>
      <c r="D285" s="113"/>
      <c r="E285" s="113"/>
      <c r="F285" s="113"/>
      <c r="G285" s="113"/>
      <c r="H285" s="113"/>
      <c r="I285" s="113"/>
      <c r="J285" s="113"/>
      <c r="K285" s="113"/>
      <c r="L285" s="113"/>
      <c r="M285" s="113"/>
      <c r="N285" s="113"/>
      <c r="O285" s="113"/>
      <c r="P285" s="113"/>
      <c r="Q285" s="113"/>
      <c r="R285" s="113"/>
      <c r="S285" s="113"/>
      <c r="T285" s="113"/>
      <c r="U285" s="113"/>
      <c r="V285" s="113"/>
      <c r="W285" s="113"/>
    </row>
    <row r="286" spans="1:23" ht="35" hidden="1" customHeight="1" thickBot="1" x14ac:dyDescent="0.25">
      <c r="A286" s="112" t="s">
        <v>1447</v>
      </c>
      <c r="B286" s="112"/>
      <c r="C286" s="113"/>
      <c r="D286" s="113"/>
      <c r="E286" s="113"/>
      <c r="F286" s="113"/>
      <c r="G286" s="113"/>
      <c r="H286" s="113"/>
      <c r="I286" s="113"/>
      <c r="J286" s="113"/>
      <c r="K286" s="113"/>
      <c r="L286" s="113"/>
      <c r="M286" s="113"/>
      <c r="N286" s="113"/>
      <c r="O286" s="113"/>
      <c r="P286" s="113"/>
      <c r="Q286" s="113"/>
      <c r="R286" s="113"/>
      <c r="S286" s="113"/>
      <c r="T286" s="113"/>
      <c r="U286" s="113"/>
      <c r="V286" s="113"/>
      <c r="W286" s="113"/>
    </row>
    <row r="287" spans="1:23" ht="35" hidden="1" customHeight="1" thickBot="1" x14ac:dyDescent="0.25">
      <c r="A287" s="112" t="s">
        <v>2137</v>
      </c>
      <c r="B287" s="112"/>
      <c r="C287" s="113"/>
      <c r="D287" s="113"/>
      <c r="E287" s="113"/>
      <c r="F287" s="113"/>
      <c r="G287" s="113"/>
      <c r="H287" s="113"/>
      <c r="I287" s="113"/>
      <c r="J287" s="113"/>
      <c r="K287" s="113"/>
      <c r="L287" s="113"/>
      <c r="M287" s="113"/>
      <c r="N287" s="113"/>
      <c r="O287" s="113"/>
      <c r="P287" s="113"/>
      <c r="Q287" s="113"/>
      <c r="R287" s="113"/>
      <c r="S287" s="113"/>
      <c r="T287" s="113"/>
      <c r="U287" s="113"/>
      <c r="V287" s="113"/>
      <c r="W287" s="113"/>
    </row>
    <row r="288" spans="1:23" ht="35" hidden="1" customHeight="1" thickBot="1" x14ac:dyDescent="0.25">
      <c r="A288" s="112" t="s">
        <v>2138</v>
      </c>
      <c r="B288" s="112"/>
      <c r="C288" s="113"/>
      <c r="D288" s="113"/>
      <c r="E288" s="113"/>
      <c r="F288" s="113"/>
      <c r="G288" s="113"/>
      <c r="H288" s="113"/>
      <c r="I288" s="113"/>
      <c r="J288" s="113"/>
      <c r="K288" s="113"/>
      <c r="L288" s="113"/>
      <c r="M288" s="113"/>
      <c r="N288" s="113"/>
      <c r="O288" s="113"/>
      <c r="P288" s="113"/>
      <c r="Q288" s="113"/>
      <c r="R288" s="113"/>
      <c r="S288" s="113"/>
      <c r="T288" s="113"/>
      <c r="U288" s="113"/>
      <c r="V288" s="113"/>
      <c r="W288" s="113"/>
    </row>
    <row r="289" spans="1:23" ht="35" hidden="1" customHeight="1" thickBot="1" x14ac:dyDescent="0.25">
      <c r="A289" s="112" t="s">
        <v>2139</v>
      </c>
      <c r="B289" s="112"/>
      <c r="C289" s="113"/>
      <c r="D289" s="113"/>
      <c r="E289" s="113"/>
      <c r="F289" s="113"/>
      <c r="G289" s="113"/>
      <c r="H289" s="113"/>
      <c r="I289" s="113"/>
      <c r="J289" s="113"/>
      <c r="K289" s="113"/>
      <c r="L289" s="113"/>
      <c r="M289" s="113"/>
      <c r="N289" s="113"/>
      <c r="O289" s="113"/>
      <c r="P289" s="113"/>
      <c r="Q289" s="113"/>
      <c r="R289" s="113"/>
      <c r="S289" s="113"/>
      <c r="T289" s="113"/>
      <c r="U289" s="113"/>
      <c r="V289" s="113"/>
      <c r="W289" s="113"/>
    </row>
    <row r="290" spans="1:23" ht="35" hidden="1" customHeight="1" thickBot="1" x14ac:dyDescent="0.25">
      <c r="A290" s="112" t="s">
        <v>1449</v>
      </c>
      <c r="B290" s="112"/>
      <c r="C290" s="113"/>
      <c r="D290" s="113"/>
      <c r="E290" s="113"/>
      <c r="F290" s="113"/>
      <c r="G290" s="113"/>
      <c r="H290" s="113"/>
      <c r="I290" s="113"/>
      <c r="J290" s="113"/>
      <c r="K290" s="113"/>
      <c r="L290" s="113"/>
      <c r="M290" s="113"/>
      <c r="N290" s="113"/>
      <c r="O290" s="113"/>
      <c r="P290" s="113"/>
      <c r="Q290" s="113"/>
      <c r="R290" s="113"/>
      <c r="S290" s="113"/>
      <c r="T290" s="113"/>
      <c r="U290" s="113"/>
      <c r="V290" s="113"/>
      <c r="W290" s="113"/>
    </row>
    <row r="291" spans="1:23" ht="35" hidden="1" customHeight="1" thickBot="1" x14ac:dyDescent="0.25">
      <c r="A291" s="112" t="s">
        <v>2140</v>
      </c>
      <c r="B291" s="112"/>
      <c r="C291" s="113"/>
      <c r="D291" s="113"/>
      <c r="E291" s="113"/>
      <c r="F291" s="113"/>
      <c r="G291" s="113"/>
      <c r="H291" s="113"/>
      <c r="I291" s="113"/>
      <c r="J291" s="113"/>
      <c r="K291" s="113"/>
      <c r="L291" s="113"/>
      <c r="M291" s="113"/>
      <c r="N291" s="113"/>
      <c r="O291" s="113"/>
      <c r="P291" s="113"/>
      <c r="Q291" s="113"/>
      <c r="R291" s="113"/>
      <c r="S291" s="113"/>
      <c r="T291" s="113"/>
      <c r="U291" s="113"/>
      <c r="V291" s="113"/>
      <c r="W291" s="113"/>
    </row>
    <row r="292" spans="1:23" ht="35" hidden="1" customHeight="1" thickBot="1" x14ac:dyDescent="0.25">
      <c r="A292" s="112" t="s">
        <v>2141</v>
      </c>
      <c r="B292" s="112"/>
      <c r="C292" s="113"/>
      <c r="D292" s="113"/>
      <c r="E292" s="113"/>
      <c r="F292" s="113"/>
      <c r="G292" s="113"/>
      <c r="H292" s="113"/>
      <c r="I292" s="113"/>
      <c r="J292" s="113"/>
      <c r="K292" s="113"/>
      <c r="L292" s="113"/>
      <c r="M292" s="113"/>
      <c r="N292" s="113"/>
      <c r="O292" s="113"/>
      <c r="P292" s="113"/>
      <c r="Q292" s="113"/>
      <c r="R292" s="113"/>
      <c r="S292" s="113"/>
      <c r="T292" s="113"/>
      <c r="U292" s="113"/>
      <c r="V292" s="113"/>
      <c r="W292" s="113"/>
    </row>
    <row r="293" spans="1:23" ht="35" hidden="1" customHeight="1" thickBot="1" x14ac:dyDescent="0.25">
      <c r="A293" s="112" t="s">
        <v>2142</v>
      </c>
      <c r="B293" s="112"/>
      <c r="C293" s="113"/>
      <c r="D293" s="113"/>
      <c r="E293" s="113"/>
      <c r="F293" s="113"/>
      <c r="G293" s="113"/>
      <c r="H293" s="113"/>
      <c r="I293" s="113"/>
      <c r="J293" s="113"/>
      <c r="K293" s="113"/>
      <c r="L293" s="113"/>
      <c r="M293" s="113"/>
      <c r="N293" s="113"/>
      <c r="O293" s="113"/>
      <c r="P293" s="113"/>
      <c r="Q293" s="113"/>
      <c r="R293" s="113"/>
      <c r="S293" s="113"/>
      <c r="T293" s="113"/>
      <c r="U293" s="113"/>
      <c r="V293" s="113"/>
      <c r="W293" s="113"/>
    </row>
    <row r="294" spans="1:23" ht="52" hidden="1" customHeight="1" thickBot="1" x14ac:dyDescent="0.25">
      <c r="A294" s="112" t="s">
        <v>1451</v>
      </c>
      <c r="B294" s="112"/>
      <c r="C294" s="113"/>
      <c r="D294" s="113"/>
      <c r="E294" s="113"/>
      <c r="F294" s="113"/>
      <c r="G294" s="113"/>
      <c r="H294" s="113"/>
      <c r="I294" s="113"/>
      <c r="J294" s="113"/>
      <c r="K294" s="113"/>
      <c r="L294" s="113"/>
      <c r="M294" s="113"/>
      <c r="N294" s="113"/>
      <c r="O294" s="113"/>
      <c r="P294" s="113"/>
      <c r="Q294" s="113"/>
      <c r="R294" s="113"/>
      <c r="S294" s="113"/>
      <c r="T294" s="113"/>
      <c r="U294" s="113"/>
      <c r="V294" s="113"/>
      <c r="W294" s="113"/>
    </row>
    <row r="295" spans="1:23" ht="52" hidden="1" customHeight="1" thickBot="1" x14ac:dyDescent="0.25">
      <c r="A295" s="112" t="s">
        <v>2143</v>
      </c>
      <c r="B295" s="112"/>
      <c r="C295" s="113"/>
      <c r="D295" s="113"/>
      <c r="E295" s="113"/>
      <c r="F295" s="113"/>
      <c r="G295" s="113"/>
      <c r="H295" s="113"/>
      <c r="I295" s="113"/>
      <c r="J295" s="113"/>
      <c r="K295" s="113"/>
      <c r="L295" s="113"/>
      <c r="M295" s="113"/>
      <c r="N295" s="113"/>
      <c r="O295" s="113"/>
      <c r="P295" s="113"/>
      <c r="Q295" s="113"/>
      <c r="R295" s="113"/>
      <c r="S295" s="113"/>
      <c r="T295" s="113"/>
      <c r="U295" s="113"/>
      <c r="V295" s="113"/>
      <c r="W295" s="113"/>
    </row>
    <row r="296" spans="1:23" ht="52" hidden="1" customHeight="1" thickBot="1" x14ac:dyDescent="0.25">
      <c r="A296" s="112" t="s">
        <v>2144</v>
      </c>
      <c r="B296" s="112"/>
      <c r="C296" s="113"/>
      <c r="D296" s="113"/>
      <c r="E296" s="113"/>
      <c r="F296" s="113"/>
      <c r="G296" s="113"/>
      <c r="H296" s="113"/>
      <c r="I296" s="113"/>
      <c r="J296" s="113"/>
      <c r="K296" s="113"/>
      <c r="L296" s="113"/>
      <c r="M296" s="113"/>
      <c r="N296" s="113"/>
      <c r="O296" s="113"/>
      <c r="P296" s="113"/>
      <c r="Q296" s="113"/>
      <c r="R296" s="113"/>
      <c r="S296" s="113"/>
      <c r="T296" s="113"/>
      <c r="U296" s="113"/>
      <c r="V296" s="113"/>
      <c r="W296" s="113"/>
    </row>
    <row r="297" spans="1:23" ht="52" hidden="1" customHeight="1" thickBot="1" x14ac:dyDescent="0.25">
      <c r="A297" s="112" t="s">
        <v>2145</v>
      </c>
      <c r="B297" s="112"/>
      <c r="C297" s="113"/>
      <c r="D297" s="113"/>
      <c r="E297" s="113"/>
      <c r="F297" s="113"/>
      <c r="G297" s="113"/>
      <c r="H297" s="113"/>
      <c r="I297" s="113"/>
      <c r="J297" s="113"/>
      <c r="K297" s="113"/>
      <c r="L297" s="113"/>
      <c r="M297" s="113"/>
      <c r="N297" s="113"/>
      <c r="O297" s="113"/>
      <c r="P297" s="113"/>
      <c r="Q297" s="113"/>
      <c r="R297" s="113"/>
      <c r="S297" s="113"/>
      <c r="T297" s="113"/>
      <c r="U297" s="113"/>
      <c r="V297" s="113"/>
      <c r="W297" s="113"/>
    </row>
    <row r="298" spans="1:23" ht="18" customHeight="1" thickBot="1" x14ac:dyDescent="0.25">
      <c r="A298" s="175" t="s">
        <v>2146</v>
      </c>
      <c r="B298" s="176"/>
      <c r="C298" s="177"/>
      <c r="D298" s="177"/>
      <c r="E298" s="177"/>
      <c r="F298" s="177"/>
      <c r="G298" s="177"/>
      <c r="H298" s="177"/>
      <c r="I298" s="177"/>
      <c r="J298" s="177"/>
      <c r="K298" s="177"/>
      <c r="L298" s="177"/>
      <c r="M298" s="177"/>
      <c r="N298" s="177"/>
      <c r="O298" s="177"/>
      <c r="P298" s="177"/>
      <c r="Q298" s="177"/>
      <c r="R298" s="177"/>
      <c r="S298" s="177"/>
      <c r="T298" s="177"/>
      <c r="U298" s="177"/>
      <c r="V298" s="177"/>
      <c r="W298" s="177"/>
    </row>
    <row r="299" spans="1:23" ht="35" customHeight="1" thickBot="1" x14ac:dyDescent="0.25">
      <c r="A299" s="112" t="s">
        <v>1454</v>
      </c>
      <c r="B299" s="112"/>
      <c r="C299" s="113"/>
      <c r="D299" s="113"/>
      <c r="E299" s="113" t="s">
        <v>1889</v>
      </c>
      <c r="F299" s="113" t="s">
        <v>1889</v>
      </c>
      <c r="G299" s="113"/>
      <c r="H299" s="113"/>
      <c r="I299" s="113" t="s">
        <v>2147</v>
      </c>
      <c r="J299" s="113" t="s">
        <v>2148</v>
      </c>
      <c r="K299" s="113"/>
      <c r="L299" s="113"/>
      <c r="M299" s="113"/>
      <c r="N299" s="113"/>
      <c r="O299" s="113"/>
      <c r="P299" s="113"/>
      <c r="Q299" s="113"/>
      <c r="R299" s="113"/>
      <c r="S299" s="113"/>
      <c r="T299" s="113"/>
      <c r="U299" s="113"/>
      <c r="V299" s="113"/>
      <c r="W299" s="113"/>
    </row>
    <row r="300" spans="1:23" ht="35" customHeight="1" thickBot="1" x14ac:dyDescent="0.25">
      <c r="A300" s="112" t="s">
        <v>2149</v>
      </c>
      <c r="B300" s="112"/>
      <c r="C300" s="113"/>
      <c r="D300" s="113"/>
      <c r="E300" s="113"/>
      <c r="F300" s="113"/>
      <c r="G300" s="113"/>
      <c r="H300" s="113"/>
      <c r="I300" s="113" t="s">
        <v>1897</v>
      </c>
      <c r="J300" s="113" t="s">
        <v>1898</v>
      </c>
      <c r="K300" s="113"/>
      <c r="L300" s="113"/>
      <c r="M300" s="113"/>
      <c r="N300" s="113"/>
      <c r="O300" s="113"/>
      <c r="P300" s="113"/>
      <c r="Q300" s="113"/>
      <c r="R300" s="113"/>
      <c r="S300" s="113"/>
      <c r="T300" s="113"/>
      <c r="U300" s="113"/>
      <c r="V300" s="113"/>
      <c r="W300" s="113"/>
    </row>
    <row r="301" spans="1:23" ht="35" customHeight="1" thickBot="1" x14ac:dyDescent="0.25">
      <c r="A301" s="112" t="s">
        <v>2150</v>
      </c>
      <c r="B301" s="112"/>
      <c r="C301" s="113"/>
      <c r="D301" s="113"/>
      <c r="E301" s="113"/>
      <c r="F301" s="113"/>
      <c r="G301" s="113"/>
      <c r="H301" s="113"/>
      <c r="I301" s="113" t="s">
        <v>1903</v>
      </c>
      <c r="J301" s="113" t="s">
        <v>1903</v>
      </c>
      <c r="K301" s="113"/>
      <c r="L301" s="113"/>
      <c r="M301" s="113"/>
      <c r="N301" s="113"/>
      <c r="O301" s="113"/>
      <c r="P301" s="113"/>
      <c r="Q301" s="113"/>
      <c r="R301" s="113"/>
      <c r="S301" s="113"/>
      <c r="T301" s="113"/>
      <c r="U301" s="113"/>
      <c r="V301" s="113"/>
      <c r="W301" s="113"/>
    </row>
    <row r="302" spans="1:23" ht="35" customHeight="1" thickBot="1" x14ac:dyDescent="0.25">
      <c r="A302" s="112" t="s">
        <v>2151</v>
      </c>
      <c r="B302" s="112"/>
      <c r="C302" s="113"/>
      <c r="D302" s="113"/>
      <c r="E302" s="113"/>
      <c r="F302" s="113"/>
      <c r="G302" s="113"/>
      <c r="H302" s="113"/>
      <c r="I302" s="113" t="s">
        <v>1905</v>
      </c>
      <c r="J302" s="113"/>
      <c r="K302" s="113"/>
      <c r="L302" s="113"/>
      <c r="M302" s="113"/>
      <c r="N302" s="113"/>
      <c r="O302" s="113"/>
      <c r="P302" s="113"/>
      <c r="Q302" s="113"/>
      <c r="R302" s="113"/>
      <c r="S302" s="113"/>
      <c r="T302" s="113"/>
      <c r="U302" s="113"/>
      <c r="V302" s="113"/>
      <c r="W302" s="113"/>
    </row>
    <row r="303" spans="1:23" ht="35" hidden="1" customHeight="1" thickBot="1" x14ac:dyDescent="0.25">
      <c r="A303" s="112" t="s">
        <v>1456</v>
      </c>
      <c r="B303" s="112"/>
      <c r="C303" s="113"/>
      <c r="D303" s="113"/>
      <c r="E303" s="113"/>
      <c r="F303" s="113"/>
      <c r="G303" s="113"/>
      <c r="H303" s="113"/>
      <c r="I303" s="113"/>
      <c r="J303" s="113"/>
      <c r="K303" s="113"/>
      <c r="L303" s="113"/>
      <c r="M303" s="113"/>
      <c r="N303" s="113"/>
      <c r="O303" s="113"/>
      <c r="P303" s="113"/>
      <c r="Q303" s="113"/>
      <c r="R303" s="113"/>
      <c r="S303" s="113"/>
      <c r="T303" s="113"/>
      <c r="U303" s="113"/>
      <c r="V303" s="113"/>
      <c r="W303" s="113"/>
    </row>
    <row r="304" spans="1:23" ht="35" hidden="1" customHeight="1" thickBot="1" x14ac:dyDescent="0.25">
      <c r="A304" s="112" t="s">
        <v>2152</v>
      </c>
      <c r="B304" s="112"/>
      <c r="C304" s="113"/>
      <c r="D304" s="113"/>
      <c r="E304" s="113"/>
      <c r="F304" s="113"/>
      <c r="G304" s="113"/>
      <c r="H304" s="113"/>
      <c r="I304" s="113"/>
      <c r="J304" s="113"/>
      <c r="K304" s="113"/>
      <c r="L304" s="113"/>
      <c r="M304" s="113"/>
      <c r="N304" s="113"/>
      <c r="O304" s="113"/>
      <c r="P304" s="113"/>
      <c r="Q304" s="113"/>
      <c r="R304" s="113"/>
      <c r="S304" s="113"/>
      <c r="T304" s="113"/>
      <c r="U304" s="113"/>
      <c r="V304" s="113"/>
      <c r="W304" s="113"/>
    </row>
    <row r="305" spans="1:23" ht="35" hidden="1" customHeight="1" thickBot="1" x14ac:dyDescent="0.25">
      <c r="A305" s="112" t="s">
        <v>2153</v>
      </c>
      <c r="B305" s="112"/>
      <c r="C305" s="113"/>
      <c r="D305" s="113"/>
      <c r="E305" s="113"/>
      <c r="F305" s="113"/>
      <c r="G305" s="113"/>
      <c r="H305" s="113"/>
      <c r="I305" s="113"/>
      <c r="J305" s="113"/>
      <c r="K305" s="113"/>
      <c r="L305" s="113"/>
      <c r="M305" s="113"/>
      <c r="N305" s="113"/>
      <c r="O305" s="113"/>
      <c r="P305" s="113"/>
      <c r="Q305" s="113"/>
      <c r="R305" s="113"/>
      <c r="S305" s="113"/>
      <c r="T305" s="113"/>
      <c r="U305" s="113"/>
      <c r="V305" s="113"/>
      <c r="W305" s="113"/>
    </row>
    <row r="306" spans="1:23" ht="35" hidden="1" customHeight="1" thickBot="1" x14ac:dyDescent="0.25">
      <c r="A306" s="112" t="s">
        <v>2154</v>
      </c>
      <c r="B306" s="112"/>
      <c r="C306" s="113"/>
      <c r="D306" s="113"/>
      <c r="E306" s="113"/>
      <c r="F306" s="113"/>
      <c r="G306" s="113"/>
      <c r="H306" s="113"/>
      <c r="I306" s="113"/>
      <c r="J306" s="113"/>
      <c r="K306" s="113"/>
      <c r="L306" s="113"/>
      <c r="M306" s="113"/>
      <c r="N306" s="113"/>
      <c r="O306" s="113"/>
      <c r="P306" s="113"/>
      <c r="Q306" s="113"/>
      <c r="R306" s="113"/>
      <c r="S306" s="113"/>
      <c r="T306" s="113"/>
      <c r="U306" s="113"/>
      <c r="V306" s="113"/>
      <c r="W306" s="113"/>
    </row>
    <row r="307" spans="1:23" ht="35" hidden="1" customHeight="1" thickBot="1" x14ac:dyDescent="0.25">
      <c r="A307" s="112" t="s">
        <v>1458</v>
      </c>
      <c r="B307" s="112"/>
      <c r="C307" s="113"/>
      <c r="D307" s="113"/>
      <c r="E307" s="113"/>
      <c r="F307" s="113"/>
      <c r="G307" s="113"/>
      <c r="H307" s="113"/>
      <c r="I307" s="113"/>
      <c r="J307" s="113"/>
      <c r="K307" s="113"/>
      <c r="L307" s="113"/>
      <c r="M307" s="113"/>
      <c r="N307" s="113"/>
      <c r="O307" s="113"/>
      <c r="P307" s="113"/>
      <c r="Q307" s="113"/>
      <c r="R307" s="113"/>
      <c r="S307" s="113"/>
      <c r="T307" s="113"/>
      <c r="U307" s="113"/>
      <c r="V307" s="113"/>
      <c r="W307" s="113"/>
    </row>
    <row r="308" spans="1:23" ht="35" hidden="1" customHeight="1" thickBot="1" x14ac:dyDescent="0.25">
      <c r="A308" s="112" t="s">
        <v>2155</v>
      </c>
      <c r="B308" s="112"/>
      <c r="C308" s="113"/>
      <c r="D308" s="113"/>
      <c r="E308" s="113"/>
      <c r="F308" s="113"/>
      <c r="G308" s="113"/>
      <c r="H308" s="113"/>
      <c r="I308" s="113"/>
      <c r="J308" s="113"/>
      <c r="K308" s="113"/>
      <c r="L308" s="113"/>
      <c r="M308" s="113"/>
      <c r="N308" s="113"/>
      <c r="O308" s="113"/>
      <c r="P308" s="113"/>
      <c r="Q308" s="113"/>
      <c r="R308" s="113"/>
      <c r="S308" s="113"/>
      <c r="T308" s="113"/>
      <c r="U308" s="113"/>
      <c r="V308" s="113"/>
      <c r="W308" s="113"/>
    </row>
    <row r="309" spans="1:23" ht="35" hidden="1" customHeight="1" thickBot="1" x14ac:dyDescent="0.25">
      <c r="A309" s="112" t="s">
        <v>2156</v>
      </c>
      <c r="B309" s="112"/>
      <c r="C309" s="113"/>
      <c r="D309" s="113"/>
      <c r="E309" s="113"/>
      <c r="F309" s="113"/>
      <c r="G309" s="113"/>
      <c r="H309" s="113"/>
      <c r="I309" s="113"/>
      <c r="J309" s="113"/>
      <c r="K309" s="113"/>
      <c r="L309" s="113"/>
      <c r="M309" s="113"/>
      <c r="N309" s="113"/>
      <c r="O309" s="113"/>
      <c r="P309" s="113"/>
      <c r="Q309" s="113"/>
      <c r="R309" s="113"/>
      <c r="S309" s="113"/>
      <c r="T309" s="113"/>
      <c r="U309" s="113"/>
      <c r="V309" s="113"/>
      <c r="W309" s="113"/>
    </row>
    <row r="310" spans="1:23" ht="35" hidden="1" customHeight="1" thickBot="1" x14ac:dyDescent="0.25">
      <c r="A310" s="112" t="s">
        <v>2157</v>
      </c>
      <c r="B310" s="112"/>
      <c r="C310" s="113"/>
      <c r="D310" s="113"/>
      <c r="E310" s="113"/>
      <c r="F310" s="113"/>
      <c r="G310" s="113"/>
      <c r="H310" s="113"/>
      <c r="I310" s="113"/>
      <c r="J310" s="113"/>
      <c r="K310" s="113"/>
      <c r="L310" s="113"/>
      <c r="M310" s="113"/>
      <c r="N310" s="113"/>
      <c r="O310" s="113"/>
      <c r="P310" s="113"/>
      <c r="Q310" s="113"/>
      <c r="R310" s="113"/>
      <c r="S310" s="113"/>
      <c r="T310" s="113"/>
      <c r="U310" s="113"/>
      <c r="V310" s="113"/>
      <c r="W310" s="113"/>
    </row>
    <row r="311" spans="1:23" ht="35" hidden="1" customHeight="1" thickBot="1" x14ac:dyDescent="0.25">
      <c r="A311" s="112" t="s">
        <v>1460</v>
      </c>
      <c r="B311" s="112"/>
      <c r="C311" s="113"/>
      <c r="D311" s="113"/>
      <c r="E311" s="113"/>
      <c r="F311" s="113"/>
      <c r="G311" s="113"/>
      <c r="H311" s="113"/>
      <c r="I311" s="113"/>
      <c r="J311" s="113"/>
      <c r="K311" s="113"/>
      <c r="L311" s="113"/>
      <c r="M311" s="113"/>
      <c r="N311" s="113"/>
      <c r="O311" s="113"/>
      <c r="P311" s="113"/>
      <c r="Q311" s="113"/>
      <c r="R311" s="113"/>
      <c r="S311" s="113"/>
      <c r="T311" s="113"/>
      <c r="U311" s="113"/>
      <c r="V311" s="113"/>
      <c r="W311" s="113"/>
    </row>
    <row r="312" spans="1:23" ht="35" hidden="1" customHeight="1" thickBot="1" x14ac:dyDescent="0.25">
      <c r="A312" s="112" t="s">
        <v>2158</v>
      </c>
      <c r="B312" s="112"/>
      <c r="C312" s="113"/>
      <c r="D312" s="113"/>
      <c r="E312" s="113"/>
      <c r="F312" s="113"/>
      <c r="G312" s="113"/>
      <c r="H312" s="113"/>
      <c r="I312" s="113"/>
      <c r="J312" s="113"/>
      <c r="K312" s="113"/>
      <c r="L312" s="113"/>
      <c r="M312" s="113"/>
      <c r="N312" s="113"/>
      <c r="O312" s="113"/>
      <c r="P312" s="113"/>
      <c r="Q312" s="113"/>
      <c r="R312" s="113"/>
      <c r="S312" s="113"/>
      <c r="T312" s="113"/>
      <c r="U312" s="113"/>
      <c r="V312" s="113"/>
      <c r="W312" s="113"/>
    </row>
    <row r="313" spans="1:23" ht="35" hidden="1" customHeight="1" thickBot="1" x14ac:dyDescent="0.25">
      <c r="A313" s="112" t="s">
        <v>2159</v>
      </c>
      <c r="B313" s="112"/>
      <c r="C313" s="113"/>
      <c r="D313" s="113"/>
      <c r="E313" s="113"/>
      <c r="F313" s="113"/>
      <c r="G313" s="113"/>
      <c r="H313" s="113"/>
      <c r="I313" s="113"/>
      <c r="J313" s="113"/>
      <c r="K313" s="113"/>
      <c r="L313" s="113"/>
      <c r="M313" s="113"/>
      <c r="N313" s="113"/>
      <c r="O313" s="113"/>
      <c r="P313" s="113"/>
      <c r="Q313" s="113"/>
      <c r="R313" s="113"/>
      <c r="S313" s="113"/>
      <c r="T313" s="113"/>
      <c r="U313" s="113"/>
      <c r="V313" s="113"/>
      <c r="W313" s="113"/>
    </row>
    <row r="314" spans="1:23" ht="35" hidden="1" customHeight="1" thickBot="1" x14ac:dyDescent="0.25">
      <c r="A314" s="112" t="s">
        <v>2160</v>
      </c>
      <c r="B314" s="112"/>
      <c r="C314" s="113"/>
      <c r="D314" s="113"/>
      <c r="E314" s="113"/>
      <c r="F314" s="113"/>
      <c r="G314" s="113"/>
      <c r="H314" s="113"/>
      <c r="I314" s="113"/>
      <c r="J314" s="113"/>
      <c r="K314" s="113"/>
      <c r="L314" s="113"/>
      <c r="M314" s="113"/>
      <c r="N314" s="113"/>
      <c r="O314" s="113"/>
      <c r="P314" s="113"/>
      <c r="Q314" s="113"/>
      <c r="R314" s="113"/>
      <c r="S314" s="113"/>
      <c r="T314" s="113"/>
      <c r="U314" s="113"/>
      <c r="V314" s="113"/>
      <c r="W314" s="113"/>
    </row>
    <row r="315" spans="1:23" ht="35" hidden="1" customHeight="1" thickBot="1" x14ac:dyDescent="0.25">
      <c r="A315" s="112" t="s">
        <v>1462</v>
      </c>
      <c r="B315" s="112"/>
      <c r="C315" s="113"/>
      <c r="D315" s="113"/>
      <c r="E315" s="113"/>
      <c r="F315" s="113"/>
      <c r="G315" s="113"/>
      <c r="H315" s="113"/>
      <c r="I315" s="113"/>
      <c r="J315" s="113"/>
      <c r="K315" s="113"/>
      <c r="L315" s="113"/>
      <c r="M315" s="113"/>
      <c r="N315" s="113"/>
      <c r="O315" s="113"/>
      <c r="P315" s="113"/>
      <c r="Q315" s="113"/>
      <c r="R315" s="113"/>
      <c r="S315" s="113"/>
      <c r="T315" s="113"/>
      <c r="U315" s="113"/>
      <c r="V315" s="113"/>
      <c r="W315" s="113"/>
    </row>
    <row r="316" spans="1:23" ht="35" hidden="1" customHeight="1" thickBot="1" x14ac:dyDescent="0.25">
      <c r="A316" s="112" t="s">
        <v>2161</v>
      </c>
      <c r="B316" s="112"/>
      <c r="C316" s="113"/>
      <c r="D316" s="113"/>
      <c r="E316" s="113"/>
      <c r="F316" s="113"/>
      <c r="G316" s="113"/>
      <c r="H316" s="113"/>
      <c r="I316" s="113"/>
      <c r="J316" s="113"/>
      <c r="K316" s="113"/>
      <c r="L316" s="113"/>
      <c r="M316" s="113"/>
      <c r="N316" s="113"/>
      <c r="O316" s="113"/>
      <c r="P316" s="113"/>
      <c r="Q316" s="113"/>
      <c r="R316" s="113"/>
      <c r="S316" s="113"/>
      <c r="T316" s="113"/>
      <c r="U316" s="113"/>
      <c r="V316" s="113"/>
      <c r="W316" s="113"/>
    </row>
    <row r="317" spans="1:23" ht="35" hidden="1" customHeight="1" thickBot="1" x14ac:dyDescent="0.25">
      <c r="A317" s="112" t="s">
        <v>2162</v>
      </c>
      <c r="B317" s="112"/>
      <c r="C317" s="113"/>
      <c r="D317" s="113"/>
      <c r="E317" s="113"/>
      <c r="F317" s="113"/>
      <c r="G317" s="113"/>
      <c r="H317" s="113"/>
      <c r="I317" s="113"/>
      <c r="J317" s="113"/>
      <c r="K317" s="113"/>
      <c r="L317" s="113"/>
      <c r="M317" s="113"/>
      <c r="N317" s="113"/>
      <c r="O317" s="113"/>
      <c r="P317" s="113"/>
      <c r="Q317" s="113"/>
      <c r="R317" s="113"/>
      <c r="S317" s="113"/>
      <c r="T317" s="113"/>
      <c r="U317" s="113"/>
      <c r="V317" s="113"/>
      <c r="W317" s="113"/>
    </row>
    <row r="318" spans="1:23" ht="35" hidden="1" customHeight="1" thickBot="1" x14ac:dyDescent="0.25">
      <c r="A318" s="112" t="s">
        <v>2163</v>
      </c>
      <c r="B318" s="112"/>
      <c r="C318" s="113"/>
      <c r="D318" s="113"/>
      <c r="E318" s="113"/>
      <c r="F318" s="113"/>
      <c r="G318" s="113"/>
      <c r="H318" s="113"/>
      <c r="I318" s="113"/>
      <c r="J318" s="113"/>
      <c r="K318" s="113"/>
      <c r="L318" s="113"/>
      <c r="M318" s="113"/>
      <c r="N318" s="113"/>
      <c r="O318" s="113"/>
      <c r="P318" s="113"/>
      <c r="Q318" s="113"/>
      <c r="R318" s="113"/>
      <c r="S318" s="113"/>
      <c r="T318" s="113"/>
      <c r="U318" s="113"/>
      <c r="V318" s="113"/>
      <c r="W318" s="113"/>
    </row>
    <row r="319" spans="1:23" ht="35" hidden="1" customHeight="1" thickBot="1" x14ac:dyDescent="0.25">
      <c r="A319" s="112" t="s">
        <v>1464</v>
      </c>
      <c r="B319" s="112"/>
      <c r="C319" s="113"/>
      <c r="D319" s="113"/>
      <c r="E319" s="113"/>
      <c r="F319" s="113"/>
      <c r="G319" s="113"/>
      <c r="H319" s="113"/>
      <c r="I319" s="113"/>
      <c r="J319" s="113"/>
      <c r="K319" s="113"/>
      <c r="L319" s="113"/>
      <c r="M319" s="113"/>
      <c r="N319" s="113"/>
      <c r="O319" s="113"/>
      <c r="P319" s="113"/>
      <c r="Q319" s="113"/>
      <c r="R319" s="113"/>
      <c r="S319" s="113"/>
      <c r="T319" s="113"/>
      <c r="U319" s="113"/>
      <c r="V319" s="113"/>
      <c r="W319" s="113"/>
    </row>
    <row r="320" spans="1:23" ht="35" hidden="1" customHeight="1" thickBot="1" x14ac:dyDescent="0.25">
      <c r="A320" s="112" t="s">
        <v>2164</v>
      </c>
      <c r="B320" s="112"/>
      <c r="C320" s="113"/>
      <c r="D320" s="113"/>
      <c r="E320" s="113"/>
      <c r="F320" s="113"/>
      <c r="G320" s="113"/>
      <c r="H320" s="113"/>
      <c r="I320" s="113"/>
      <c r="J320" s="113"/>
      <c r="K320" s="113"/>
      <c r="L320" s="113"/>
      <c r="M320" s="113"/>
      <c r="N320" s="113"/>
      <c r="O320" s="113"/>
      <c r="P320" s="113"/>
      <c r="Q320" s="113"/>
      <c r="R320" s="113"/>
      <c r="S320" s="113"/>
      <c r="T320" s="113"/>
      <c r="U320" s="113"/>
      <c r="V320" s="113"/>
      <c r="W320" s="113"/>
    </row>
    <row r="321" spans="1:23" ht="35" hidden="1" customHeight="1" thickBot="1" x14ac:dyDescent="0.25">
      <c r="A321" s="112" t="s">
        <v>2165</v>
      </c>
      <c r="B321" s="112"/>
      <c r="C321" s="113"/>
      <c r="D321" s="113"/>
      <c r="E321" s="113"/>
      <c r="F321" s="113"/>
      <c r="G321" s="113"/>
      <c r="H321" s="113"/>
      <c r="I321" s="113"/>
      <c r="J321" s="113"/>
      <c r="K321" s="113"/>
      <c r="L321" s="113"/>
      <c r="M321" s="113"/>
      <c r="N321" s="113"/>
      <c r="O321" s="113"/>
      <c r="P321" s="113"/>
      <c r="Q321" s="113"/>
      <c r="R321" s="113"/>
      <c r="S321" s="113"/>
      <c r="T321" s="113"/>
      <c r="U321" s="113"/>
      <c r="V321" s="113"/>
      <c r="W321" s="113"/>
    </row>
    <row r="322" spans="1:23" ht="35" hidden="1" customHeight="1" thickBot="1" x14ac:dyDescent="0.25">
      <c r="A322" s="112" t="s">
        <v>2166</v>
      </c>
      <c r="B322" s="112"/>
      <c r="C322" s="113"/>
      <c r="D322" s="113"/>
      <c r="E322" s="113"/>
      <c r="F322" s="113"/>
      <c r="G322" s="113"/>
      <c r="H322" s="113"/>
      <c r="I322" s="113"/>
      <c r="J322" s="113"/>
      <c r="K322" s="113"/>
      <c r="L322" s="113"/>
      <c r="M322" s="113"/>
      <c r="N322" s="113"/>
      <c r="O322" s="113"/>
      <c r="P322" s="113"/>
      <c r="Q322" s="113"/>
      <c r="R322" s="113"/>
      <c r="S322" s="113"/>
      <c r="T322" s="113"/>
      <c r="U322" s="113"/>
      <c r="V322" s="113"/>
      <c r="W322" s="113"/>
    </row>
    <row r="323" spans="1:23" ht="35" hidden="1" customHeight="1" thickBot="1" x14ac:dyDescent="0.25">
      <c r="A323" s="112" t="s">
        <v>1466</v>
      </c>
      <c r="B323" s="112"/>
      <c r="C323" s="113"/>
      <c r="D323" s="113"/>
      <c r="E323" s="113"/>
      <c r="F323" s="113"/>
      <c r="G323" s="113"/>
      <c r="H323" s="113"/>
      <c r="I323" s="113"/>
      <c r="J323" s="113"/>
      <c r="K323" s="113"/>
      <c r="L323" s="113"/>
      <c r="M323" s="113"/>
      <c r="N323" s="113"/>
      <c r="O323" s="113"/>
      <c r="P323" s="113"/>
      <c r="Q323" s="113"/>
      <c r="R323" s="113"/>
      <c r="S323" s="113"/>
      <c r="T323" s="113"/>
      <c r="U323" s="113"/>
      <c r="V323" s="113"/>
      <c r="W323" s="113"/>
    </row>
    <row r="324" spans="1:23" ht="35" hidden="1" customHeight="1" thickBot="1" x14ac:dyDescent="0.25">
      <c r="A324" s="112" t="s">
        <v>2167</v>
      </c>
      <c r="B324" s="112"/>
      <c r="C324" s="113"/>
      <c r="D324" s="113"/>
      <c r="E324" s="113"/>
      <c r="F324" s="113"/>
      <c r="G324" s="113"/>
      <c r="H324" s="113"/>
      <c r="I324" s="113"/>
      <c r="J324" s="113"/>
      <c r="K324" s="113"/>
      <c r="L324" s="113"/>
      <c r="M324" s="113"/>
      <c r="N324" s="113"/>
      <c r="O324" s="113"/>
      <c r="P324" s="113"/>
      <c r="Q324" s="113"/>
      <c r="R324" s="113"/>
      <c r="S324" s="113"/>
      <c r="T324" s="113"/>
      <c r="U324" s="113"/>
      <c r="V324" s="113"/>
      <c r="W324" s="113"/>
    </row>
    <row r="325" spans="1:23" ht="35" hidden="1" customHeight="1" thickBot="1" x14ac:dyDescent="0.25">
      <c r="A325" s="112" t="s">
        <v>2168</v>
      </c>
      <c r="B325" s="112"/>
      <c r="C325" s="113"/>
      <c r="D325" s="113"/>
      <c r="E325" s="113"/>
      <c r="F325" s="113"/>
      <c r="G325" s="113"/>
      <c r="H325" s="113"/>
      <c r="I325" s="113"/>
      <c r="J325" s="113"/>
      <c r="K325" s="113"/>
      <c r="L325" s="113"/>
      <c r="M325" s="113"/>
      <c r="N325" s="113"/>
      <c r="O325" s="113"/>
      <c r="P325" s="113"/>
      <c r="Q325" s="113"/>
      <c r="R325" s="113"/>
      <c r="S325" s="113"/>
      <c r="T325" s="113"/>
      <c r="U325" s="113"/>
      <c r="V325" s="113"/>
      <c r="W325" s="113"/>
    </row>
    <row r="326" spans="1:23" ht="35" hidden="1" customHeight="1" thickBot="1" x14ac:dyDescent="0.25">
      <c r="A326" s="112" t="s">
        <v>2169</v>
      </c>
      <c r="B326" s="112"/>
      <c r="C326" s="113"/>
      <c r="D326" s="113"/>
      <c r="E326" s="113"/>
      <c r="F326" s="113"/>
      <c r="G326" s="113"/>
      <c r="H326" s="113"/>
      <c r="I326" s="113"/>
      <c r="J326" s="113"/>
      <c r="K326" s="113"/>
      <c r="L326" s="113"/>
      <c r="M326" s="113"/>
      <c r="N326" s="113"/>
      <c r="O326" s="113"/>
      <c r="P326" s="113"/>
      <c r="Q326" s="113"/>
      <c r="R326" s="113"/>
      <c r="S326" s="113"/>
      <c r="T326" s="113"/>
      <c r="U326" s="113"/>
      <c r="V326" s="113"/>
      <c r="W326" s="113"/>
    </row>
    <row r="327" spans="1:23" ht="35" hidden="1" customHeight="1" thickBot="1" x14ac:dyDescent="0.25">
      <c r="A327" s="112" t="s">
        <v>1468</v>
      </c>
      <c r="B327" s="112"/>
      <c r="C327" s="113"/>
      <c r="D327" s="113"/>
      <c r="E327" s="113"/>
      <c r="F327" s="113"/>
      <c r="G327" s="113"/>
      <c r="H327" s="113"/>
      <c r="I327" s="113"/>
      <c r="J327" s="113"/>
      <c r="K327" s="113"/>
      <c r="L327" s="113"/>
      <c r="M327" s="113"/>
      <c r="N327" s="113"/>
      <c r="O327" s="113"/>
      <c r="P327" s="113"/>
      <c r="Q327" s="113"/>
      <c r="R327" s="113"/>
      <c r="S327" s="113"/>
      <c r="T327" s="113"/>
      <c r="U327" s="113"/>
      <c r="V327" s="113"/>
      <c r="W327" s="113"/>
    </row>
    <row r="328" spans="1:23" ht="35" hidden="1" customHeight="1" thickBot="1" x14ac:dyDescent="0.25">
      <c r="A328" s="112" t="s">
        <v>2170</v>
      </c>
      <c r="B328" s="112"/>
      <c r="C328" s="113"/>
      <c r="D328" s="113"/>
      <c r="E328" s="113"/>
      <c r="F328" s="113"/>
      <c r="G328" s="113"/>
      <c r="H328" s="113"/>
      <c r="I328" s="113"/>
      <c r="J328" s="113"/>
      <c r="K328" s="113"/>
      <c r="L328" s="113"/>
      <c r="M328" s="113"/>
      <c r="N328" s="113"/>
      <c r="O328" s="113"/>
      <c r="P328" s="113"/>
      <c r="Q328" s="113"/>
      <c r="R328" s="113"/>
      <c r="S328" s="113"/>
      <c r="T328" s="113"/>
      <c r="U328" s="113"/>
      <c r="V328" s="113"/>
      <c r="W328" s="113"/>
    </row>
    <row r="329" spans="1:23" ht="35" hidden="1" customHeight="1" thickBot="1" x14ac:dyDescent="0.25">
      <c r="A329" s="112" t="s">
        <v>2171</v>
      </c>
      <c r="B329" s="112"/>
      <c r="C329" s="113"/>
      <c r="D329" s="113"/>
      <c r="E329" s="113"/>
      <c r="F329" s="113"/>
      <c r="G329" s="113"/>
      <c r="H329" s="113"/>
      <c r="I329" s="113"/>
      <c r="J329" s="113"/>
      <c r="K329" s="113"/>
      <c r="L329" s="113"/>
      <c r="M329" s="113"/>
      <c r="N329" s="113"/>
      <c r="O329" s="113"/>
      <c r="P329" s="113"/>
      <c r="Q329" s="113"/>
      <c r="R329" s="113"/>
      <c r="S329" s="113"/>
      <c r="T329" s="113"/>
      <c r="U329" s="113"/>
      <c r="V329" s="113"/>
      <c r="W329" s="113"/>
    </row>
    <row r="330" spans="1:23" ht="35" hidden="1" customHeight="1" thickBot="1" x14ac:dyDescent="0.25">
      <c r="A330" s="112" t="s">
        <v>2172</v>
      </c>
      <c r="B330" s="112"/>
      <c r="C330" s="113"/>
      <c r="D330" s="113"/>
      <c r="E330" s="113"/>
      <c r="F330" s="113"/>
      <c r="G330" s="113"/>
      <c r="H330" s="113"/>
      <c r="I330" s="113"/>
      <c r="J330" s="113"/>
      <c r="K330" s="113"/>
      <c r="L330" s="113"/>
      <c r="M330" s="113"/>
      <c r="N330" s="113"/>
      <c r="O330" s="113"/>
      <c r="P330" s="113"/>
      <c r="Q330" s="113"/>
      <c r="R330" s="113"/>
      <c r="S330" s="113"/>
      <c r="T330" s="113"/>
      <c r="U330" s="113"/>
      <c r="V330" s="113"/>
      <c r="W330" s="113"/>
    </row>
    <row r="331" spans="1:23" ht="35" hidden="1" customHeight="1" thickBot="1" x14ac:dyDescent="0.25">
      <c r="A331" s="112" t="s">
        <v>1470</v>
      </c>
      <c r="B331" s="112"/>
      <c r="C331" s="113"/>
      <c r="D331" s="113"/>
      <c r="E331" s="113"/>
      <c r="F331" s="113"/>
      <c r="G331" s="113"/>
      <c r="H331" s="113"/>
      <c r="I331" s="113"/>
      <c r="J331" s="113"/>
      <c r="K331" s="113"/>
      <c r="L331" s="113"/>
      <c r="M331" s="113"/>
      <c r="N331" s="113"/>
      <c r="O331" s="113"/>
      <c r="P331" s="113"/>
      <c r="Q331" s="113"/>
      <c r="R331" s="113"/>
      <c r="S331" s="113"/>
      <c r="T331" s="113"/>
      <c r="U331" s="113"/>
      <c r="V331" s="113"/>
      <c r="W331" s="113"/>
    </row>
    <row r="332" spans="1:23" ht="35" hidden="1" customHeight="1" thickBot="1" x14ac:dyDescent="0.25">
      <c r="A332" s="112" t="s">
        <v>2173</v>
      </c>
      <c r="B332" s="112"/>
      <c r="C332" s="113"/>
      <c r="D332" s="113"/>
      <c r="E332" s="113"/>
      <c r="F332" s="113"/>
      <c r="G332" s="113"/>
      <c r="H332" s="113"/>
      <c r="I332" s="113"/>
      <c r="J332" s="113"/>
      <c r="K332" s="113"/>
      <c r="L332" s="113"/>
      <c r="M332" s="113"/>
      <c r="N332" s="113"/>
      <c r="O332" s="113"/>
      <c r="P332" s="113"/>
      <c r="Q332" s="113"/>
      <c r="R332" s="113"/>
      <c r="S332" s="113"/>
      <c r="T332" s="113"/>
      <c r="U332" s="113"/>
      <c r="V332" s="113"/>
      <c r="W332" s="113"/>
    </row>
    <row r="333" spans="1:23" ht="35" hidden="1" customHeight="1" thickBot="1" x14ac:dyDescent="0.25">
      <c r="A333" s="112" t="s">
        <v>2174</v>
      </c>
      <c r="B333" s="112"/>
      <c r="C333" s="113"/>
      <c r="D333" s="113"/>
      <c r="E333" s="113"/>
      <c r="F333" s="113"/>
      <c r="G333" s="113"/>
      <c r="H333" s="113"/>
      <c r="I333" s="113"/>
      <c r="J333" s="113"/>
      <c r="K333" s="113"/>
      <c r="L333" s="113"/>
      <c r="M333" s="113"/>
      <c r="N333" s="113"/>
      <c r="O333" s="113"/>
      <c r="P333" s="113"/>
      <c r="Q333" s="113"/>
      <c r="R333" s="113"/>
      <c r="S333" s="113"/>
      <c r="T333" s="113"/>
      <c r="U333" s="113"/>
      <c r="V333" s="113"/>
      <c r="W333" s="113"/>
    </row>
    <row r="334" spans="1:23" ht="35" hidden="1" customHeight="1" thickBot="1" x14ac:dyDescent="0.25">
      <c r="A334" s="112" t="s">
        <v>2175</v>
      </c>
      <c r="B334" s="112"/>
      <c r="C334" s="113"/>
      <c r="D334" s="113"/>
      <c r="E334" s="113"/>
      <c r="F334" s="113"/>
      <c r="G334" s="113"/>
      <c r="H334" s="113"/>
      <c r="I334" s="113"/>
      <c r="J334" s="113"/>
      <c r="K334" s="113"/>
      <c r="L334" s="113"/>
      <c r="M334" s="113"/>
      <c r="N334" s="113"/>
      <c r="O334" s="113"/>
      <c r="P334" s="113"/>
      <c r="Q334" s="113"/>
      <c r="R334" s="113"/>
      <c r="S334" s="113"/>
      <c r="T334" s="113"/>
      <c r="U334" s="113"/>
      <c r="V334" s="113"/>
      <c r="W334" s="113"/>
    </row>
    <row r="335" spans="1:23" ht="35" hidden="1" customHeight="1" thickBot="1" x14ac:dyDescent="0.25">
      <c r="A335" s="112" t="s">
        <v>1472</v>
      </c>
      <c r="B335" s="112"/>
      <c r="C335" s="113"/>
      <c r="D335" s="113"/>
      <c r="E335" s="113"/>
      <c r="F335" s="113"/>
      <c r="G335" s="113"/>
      <c r="H335" s="113"/>
      <c r="I335" s="113"/>
      <c r="J335" s="113"/>
      <c r="K335" s="113"/>
      <c r="L335" s="113"/>
      <c r="M335" s="113"/>
      <c r="N335" s="113"/>
      <c r="O335" s="113"/>
      <c r="P335" s="113"/>
      <c r="Q335" s="113"/>
      <c r="R335" s="113"/>
      <c r="S335" s="113"/>
      <c r="T335" s="113"/>
      <c r="U335" s="113"/>
      <c r="V335" s="113"/>
      <c r="W335" s="113"/>
    </row>
    <row r="336" spans="1:23" ht="35" hidden="1" customHeight="1" thickBot="1" x14ac:dyDescent="0.25">
      <c r="A336" s="112" t="s">
        <v>2176</v>
      </c>
      <c r="B336" s="112"/>
      <c r="C336" s="113"/>
      <c r="D336" s="113"/>
      <c r="E336" s="113"/>
      <c r="F336" s="113"/>
      <c r="G336" s="113"/>
      <c r="H336" s="113"/>
      <c r="I336" s="113"/>
      <c r="J336" s="113"/>
      <c r="K336" s="113"/>
      <c r="L336" s="113"/>
      <c r="M336" s="113"/>
      <c r="N336" s="113"/>
      <c r="O336" s="113"/>
      <c r="P336" s="113"/>
      <c r="Q336" s="113"/>
      <c r="R336" s="113"/>
      <c r="S336" s="113"/>
      <c r="T336" s="113"/>
      <c r="U336" s="113"/>
      <c r="V336" s="113"/>
      <c r="W336" s="113"/>
    </row>
    <row r="337" spans="1:23" ht="35" hidden="1" customHeight="1" thickBot="1" x14ac:dyDescent="0.25">
      <c r="A337" s="112" t="s">
        <v>2177</v>
      </c>
      <c r="B337" s="112"/>
      <c r="C337" s="113"/>
      <c r="D337" s="113"/>
      <c r="E337" s="113"/>
      <c r="F337" s="113"/>
      <c r="G337" s="113"/>
      <c r="H337" s="113"/>
      <c r="I337" s="113"/>
      <c r="J337" s="113"/>
      <c r="K337" s="113"/>
      <c r="L337" s="113"/>
      <c r="M337" s="113"/>
      <c r="N337" s="113"/>
      <c r="O337" s="113"/>
      <c r="P337" s="113"/>
      <c r="Q337" s="113"/>
      <c r="R337" s="113"/>
      <c r="S337" s="113"/>
      <c r="T337" s="113"/>
      <c r="U337" s="113"/>
      <c r="V337" s="113"/>
      <c r="W337" s="113"/>
    </row>
    <row r="338" spans="1:23" ht="35" hidden="1" customHeight="1" thickBot="1" x14ac:dyDescent="0.25">
      <c r="A338" s="112" t="s">
        <v>2178</v>
      </c>
      <c r="B338" s="112"/>
      <c r="C338" s="113"/>
      <c r="D338" s="113"/>
      <c r="E338" s="113"/>
      <c r="F338" s="113"/>
      <c r="G338" s="113"/>
      <c r="H338" s="113"/>
      <c r="I338" s="113"/>
      <c r="J338" s="113"/>
      <c r="K338" s="113"/>
      <c r="L338" s="113"/>
      <c r="M338" s="113"/>
      <c r="N338" s="113"/>
      <c r="O338" s="113"/>
      <c r="P338" s="113"/>
      <c r="Q338" s="113"/>
      <c r="R338" s="113"/>
      <c r="S338" s="113"/>
      <c r="T338" s="113"/>
      <c r="U338" s="113"/>
      <c r="V338" s="113"/>
      <c r="W338" s="113"/>
    </row>
    <row r="339" spans="1:23" ht="35" hidden="1" customHeight="1" thickBot="1" x14ac:dyDescent="0.25">
      <c r="A339" s="112" t="s">
        <v>1474</v>
      </c>
      <c r="B339" s="112"/>
      <c r="C339" s="113"/>
      <c r="D339" s="113"/>
      <c r="E339" s="113"/>
      <c r="F339" s="113"/>
      <c r="G339" s="113"/>
      <c r="H339" s="113"/>
      <c r="I339" s="113"/>
      <c r="J339" s="113"/>
      <c r="K339" s="113"/>
      <c r="L339" s="113"/>
      <c r="M339" s="113"/>
      <c r="N339" s="113"/>
      <c r="O339" s="113"/>
      <c r="P339" s="113"/>
      <c r="Q339" s="113"/>
      <c r="R339" s="113"/>
      <c r="S339" s="113"/>
      <c r="T339" s="113"/>
      <c r="U339" s="113"/>
      <c r="V339" s="113"/>
      <c r="W339" s="113"/>
    </row>
    <row r="340" spans="1:23" ht="35" hidden="1" customHeight="1" thickBot="1" x14ac:dyDescent="0.25">
      <c r="A340" s="112" t="s">
        <v>2179</v>
      </c>
      <c r="B340" s="112"/>
      <c r="C340" s="113"/>
      <c r="D340" s="113"/>
      <c r="E340" s="113"/>
      <c r="F340" s="113"/>
      <c r="G340" s="113"/>
      <c r="H340" s="113"/>
      <c r="I340" s="113"/>
      <c r="J340" s="113"/>
      <c r="K340" s="113"/>
      <c r="L340" s="113"/>
      <c r="M340" s="113"/>
      <c r="N340" s="113"/>
      <c r="O340" s="113"/>
      <c r="P340" s="113"/>
      <c r="Q340" s="113"/>
      <c r="R340" s="113"/>
      <c r="S340" s="113"/>
      <c r="T340" s="113"/>
      <c r="U340" s="113"/>
      <c r="V340" s="113"/>
      <c r="W340" s="113"/>
    </row>
    <row r="341" spans="1:23" ht="35" hidden="1" customHeight="1" thickBot="1" x14ac:dyDescent="0.25">
      <c r="A341" s="112" t="s">
        <v>2180</v>
      </c>
      <c r="B341" s="112"/>
      <c r="C341" s="113"/>
      <c r="D341" s="113"/>
      <c r="E341" s="113"/>
      <c r="F341" s="113"/>
      <c r="G341" s="113"/>
      <c r="H341" s="113"/>
      <c r="I341" s="113"/>
      <c r="J341" s="113"/>
      <c r="K341" s="113"/>
      <c r="L341" s="113"/>
      <c r="M341" s="113"/>
      <c r="N341" s="113"/>
      <c r="O341" s="113"/>
      <c r="P341" s="113"/>
      <c r="Q341" s="113"/>
      <c r="R341" s="113"/>
      <c r="S341" s="113"/>
      <c r="T341" s="113"/>
      <c r="U341" s="113"/>
      <c r="V341" s="113"/>
      <c r="W341" s="113"/>
    </row>
    <row r="342" spans="1:23" ht="35" hidden="1" customHeight="1" thickBot="1" x14ac:dyDescent="0.25">
      <c r="A342" s="112" t="s">
        <v>2181</v>
      </c>
      <c r="B342" s="112"/>
      <c r="C342" s="113"/>
      <c r="D342" s="113"/>
      <c r="E342" s="113"/>
      <c r="F342" s="113"/>
      <c r="G342" s="113"/>
      <c r="H342" s="113"/>
      <c r="I342" s="113"/>
      <c r="J342" s="113"/>
      <c r="K342" s="113"/>
      <c r="L342" s="113"/>
      <c r="M342" s="113"/>
      <c r="N342" s="113"/>
      <c r="O342" s="113"/>
      <c r="P342" s="113"/>
      <c r="Q342" s="113"/>
      <c r="R342" s="113"/>
      <c r="S342" s="113"/>
      <c r="T342" s="113"/>
      <c r="U342" s="113"/>
      <c r="V342" s="113"/>
      <c r="W342" s="113"/>
    </row>
    <row r="343" spans="1:23" ht="52" hidden="1" customHeight="1" thickBot="1" x14ac:dyDescent="0.25">
      <c r="A343" s="112" t="s">
        <v>1476</v>
      </c>
      <c r="B343" s="112"/>
      <c r="C343" s="113"/>
      <c r="D343" s="113"/>
      <c r="E343" s="113"/>
      <c r="F343" s="113"/>
      <c r="G343" s="113"/>
      <c r="H343" s="113"/>
      <c r="I343" s="113"/>
      <c r="J343" s="113"/>
      <c r="K343" s="113"/>
      <c r="L343" s="113"/>
      <c r="M343" s="113"/>
      <c r="N343" s="113"/>
      <c r="O343" s="113"/>
      <c r="P343" s="113"/>
      <c r="Q343" s="113"/>
      <c r="R343" s="113"/>
      <c r="S343" s="113"/>
      <c r="T343" s="113"/>
      <c r="U343" s="113"/>
      <c r="V343" s="113"/>
      <c r="W343" s="113"/>
    </row>
    <row r="344" spans="1:23" ht="52" hidden="1" customHeight="1" thickBot="1" x14ac:dyDescent="0.25">
      <c r="A344" s="112" t="s">
        <v>2182</v>
      </c>
      <c r="B344" s="112"/>
      <c r="C344" s="113"/>
      <c r="D344" s="113"/>
      <c r="E344" s="113"/>
      <c r="F344" s="113"/>
      <c r="G344" s="113"/>
      <c r="H344" s="113"/>
      <c r="I344" s="113"/>
      <c r="J344" s="113"/>
      <c r="K344" s="113"/>
      <c r="L344" s="113"/>
      <c r="M344" s="113"/>
      <c r="N344" s="113"/>
      <c r="O344" s="113"/>
      <c r="P344" s="113"/>
      <c r="Q344" s="113"/>
      <c r="R344" s="113"/>
      <c r="S344" s="113"/>
      <c r="T344" s="113"/>
      <c r="U344" s="113"/>
      <c r="V344" s="113"/>
      <c r="W344" s="113"/>
    </row>
    <row r="345" spans="1:23" ht="52" hidden="1" customHeight="1" thickBot="1" x14ac:dyDescent="0.25">
      <c r="A345" s="112" t="s">
        <v>2183</v>
      </c>
      <c r="B345" s="112"/>
      <c r="C345" s="113"/>
      <c r="D345" s="113"/>
      <c r="E345" s="113"/>
      <c r="F345" s="113"/>
      <c r="G345" s="113"/>
      <c r="H345" s="113"/>
      <c r="I345" s="113"/>
      <c r="J345" s="113"/>
      <c r="K345" s="113"/>
      <c r="L345" s="113"/>
      <c r="M345" s="113"/>
      <c r="N345" s="113"/>
      <c r="O345" s="113"/>
      <c r="P345" s="113"/>
      <c r="Q345" s="113"/>
      <c r="R345" s="113"/>
      <c r="S345" s="113"/>
      <c r="T345" s="113"/>
      <c r="U345" s="113"/>
      <c r="V345" s="113"/>
      <c r="W345" s="113"/>
    </row>
    <row r="346" spans="1:23" ht="52" hidden="1" customHeight="1" thickBot="1" x14ac:dyDescent="0.25">
      <c r="A346" s="112" t="s">
        <v>2184</v>
      </c>
      <c r="B346" s="112"/>
      <c r="C346" s="113"/>
      <c r="D346" s="113"/>
      <c r="E346" s="113"/>
      <c r="F346" s="113"/>
      <c r="G346" s="113"/>
      <c r="H346" s="113"/>
      <c r="I346" s="113"/>
      <c r="J346" s="113"/>
      <c r="K346" s="113"/>
      <c r="L346" s="113"/>
      <c r="M346" s="113"/>
      <c r="N346" s="113"/>
      <c r="O346" s="113"/>
      <c r="P346" s="113"/>
      <c r="Q346" s="113"/>
      <c r="R346" s="113"/>
      <c r="S346" s="113"/>
      <c r="T346" s="113"/>
      <c r="U346" s="113"/>
      <c r="V346" s="113"/>
      <c r="W346" s="113"/>
    </row>
    <row r="347" spans="1:23" ht="18" customHeight="1" thickBot="1" x14ac:dyDescent="0.25">
      <c r="A347" s="175" t="s">
        <v>2185</v>
      </c>
      <c r="B347" s="176"/>
      <c r="C347" s="177"/>
      <c r="D347" s="177"/>
      <c r="E347" s="177"/>
      <c r="F347" s="177"/>
      <c r="G347" s="177"/>
      <c r="H347" s="177"/>
      <c r="I347" s="177"/>
      <c r="J347" s="177"/>
      <c r="K347" s="177"/>
      <c r="L347" s="177"/>
      <c r="M347" s="177"/>
      <c r="N347" s="177"/>
      <c r="O347" s="177"/>
      <c r="P347" s="177"/>
      <c r="Q347" s="177"/>
      <c r="R347" s="177"/>
      <c r="S347" s="177"/>
      <c r="T347" s="177"/>
      <c r="U347" s="177"/>
      <c r="V347" s="177"/>
      <c r="W347" s="177"/>
    </row>
    <row r="348" spans="1:23" ht="35" hidden="1" customHeight="1" thickBot="1" x14ac:dyDescent="0.25">
      <c r="A348" s="112" t="s">
        <v>1479</v>
      </c>
      <c r="B348" s="112"/>
      <c r="C348" s="113"/>
      <c r="D348" s="113"/>
      <c r="E348" s="113"/>
      <c r="F348" s="113"/>
      <c r="G348" s="113"/>
      <c r="H348" s="113"/>
      <c r="I348" s="113"/>
      <c r="J348" s="113"/>
      <c r="K348" s="113"/>
      <c r="L348" s="113"/>
      <c r="M348" s="113"/>
      <c r="N348" s="113"/>
      <c r="O348" s="113"/>
      <c r="P348" s="113"/>
      <c r="Q348" s="113"/>
      <c r="R348" s="113"/>
      <c r="S348" s="113"/>
      <c r="T348" s="113"/>
      <c r="U348" s="113"/>
      <c r="V348" s="113"/>
      <c r="W348" s="113"/>
    </row>
    <row r="349" spans="1:23" ht="35" hidden="1" customHeight="1" thickBot="1" x14ac:dyDescent="0.25">
      <c r="A349" s="112" t="s">
        <v>2186</v>
      </c>
      <c r="B349" s="112"/>
      <c r="C349" s="113"/>
      <c r="D349" s="113"/>
      <c r="E349" s="113"/>
      <c r="F349" s="113"/>
      <c r="G349" s="113"/>
      <c r="H349" s="113"/>
      <c r="I349" s="113"/>
      <c r="J349" s="113"/>
      <c r="K349" s="113"/>
      <c r="L349" s="113"/>
      <c r="M349" s="113"/>
      <c r="N349" s="113"/>
      <c r="O349" s="113"/>
      <c r="P349" s="113"/>
      <c r="Q349" s="113"/>
      <c r="R349" s="113"/>
      <c r="S349" s="113"/>
      <c r="T349" s="113"/>
      <c r="U349" s="113"/>
      <c r="V349" s="113"/>
      <c r="W349" s="113"/>
    </row>
    <row r="350" spans="1:23" ht="35" hidden="1" customHeight="1" thickBot="1" x14ac:dyDescent="0.25">
      <c r="A350" s="112" t="s">
        <v>2187</v>
      </c>
      <c r="B350" s="112"/>
      <c r="C350" s="113"/>
      <c r="D350" s="113"/>
      <c r="E350" s="113"/>
      <c r="F350" s="113"/>
      <c r="G350" s="113"/>
      <c r="H350" s="113"/>
      <c r="I350" s="113"/>
      <c r="J350" s="113"/>
      <c r="K350" s="113"/>
      <c r="L350" s="113"/>
      <c r="M350" s="113"/>
      <c r="N350" s="113"/>
      <c r="O350" s="113"/>
      <c r="P350" s="113"/>
      <c r="Q350" s="113"/>
      <c r="R350" s="113"/>
      <c r="S350" s="113"/>
      <c r="T350" s="113"/>
      <c r="U350" s="113"/>
      <c r="V350" s="113"/>
      <c r="W350" s="113"/>
    </row>
    <row r="351" spans="1:23" ht="35" hidden="1" customHeight="1" thickBot="1" x14ac:dyDescent="0.25">
      <c r="A351" s="112" t="s">
        <v>2188</v>
      </c>
      <c r="B351" s="112"/>
      <c r="C351" s="113"/>
      <c r="D351" s="113"/>
      <c r="E351" s="113"/>
      <c r="F351" s="113"/>
      <c r="G351" s="113"/>
      <c r="H351" s="113"/>
      <c r="I351" s="113"/>
      <c r="J351" s="113"/>
      <c r="K351" s="113"/>
      <c r="L351" s="113"/>
      <c r="M351" s="113"/>
      <c r="N351" s="113"/>
      <c r="O351" s="113"/>
      <c r="P351" s="113"/>
      <c r="Q351" s="113"/>
      <c r="R351" s="113"/>
      <c r="S351" s="113"/>
      <c r="T351" s="113"/>
      <c r="U351" s="113"/>
      <c r="V351" s="113"/>
      <c r="W351" s="113"/>
    </row>
    <row r="352" spans="1:23" ht="35" hidden="1" customHeight="1" thickBot="1" x14ac:dyDescent="0.25">
      <c r="A352" s="112" t="s">
        <v>1481</v>
      </c>
      <c r="B352" s="112"/>
      <c r="C352" s="113"/>
      <c r="D352" s="113"/>
      <c r="E352" s="113"/>
      <c r="F352" s="113"/>
      <c r="G352" s="113"/>
      <c r="H352" s="113"/>
      <c r="I352" s="113"/>
      <c r="J352" s="113"/>
      <c r="K352" s="113"/>
      <c r="L352" s="113"/>
      <c r="M352" s="113"/>
      <c r="N352" s="113"/>
      <c r="O352" s="113"/>
      <c r="P352" s="113"/>
      <c r="Q352" s="113"/>
      <c r="R352" s="113"/>
      <c r="S352" s="113"/>
      <c r="T352" s="113"/>
      <c r="U352" s="113"/>
      <c r="V352" s="113"/>
      <c r="W352" s="113"/>
    </row>
    <row r="353" spans="1:23" ht="35" hidden="1" customHeight="1" thickBot="1" x14ac:dyDescent="0.25">
      <c r="A353" s="112" t="s">
        <v>2189</v>
      </c>
      <c r="B353" s="112"/>
      <c r="C353" s="113"/>
      <c r="D353" s="113"/>
      <c r="E353" s="113"/>
      <c r="F353" s="113"/>
      <c r="G353" s="113"/>
      <c r="H353" s="113"/>
      <c r="I353" s="113"/>
      <c r="J353" s="113"/>
      <c r="K353" s="113"/>
      <c r="L353" s="113"/>
      <c r="M353" s="113"/>
      <c r="N353" s="113"/>
      <c r="O353" s="113"/>
      <c r="P353" s="113"/>
      <c r="Q353" s="113"/>
      <c r="R353" s="113"/>
      <c r="S353" s="113"/>
      <c r="T353" s="113"/>
      <c r="U353" s="113"/>
      <c r="V353" s="113"/>
      <c r="W353" s="113"/>
    </row>
    <row r="354" spans="1:23" ht="35" hidden="1" customHeight="1" thickBot="1" x14ac:dyDescent="0.25">
      <c r="A354" s="112" t="s">
        <v>2190</v>
      </c>
      <c r="B354" s="112"/>
      <c r="C354" s="113"/>
      <c r="D354" s="113"/>
      <c r="E354" s="113"/>
      <c r="F354" s="113"/>
      <c r="G354" s="113"/>
      <c r="H354" s="113"/>
      <c r="I354" s="113"/>
      <c r="J354" s="113"/>
      <c r="K354" s="113"/>
      <c r="L354" s="113"/>
      <c r="M354" s="113"/>
      <c r="N354" s="113"/>
      <c r="O354" s="113"/>
      <c r="P354" s="113"/>
      <c r="Q354" s="113"/>
      <c r="R354" s="113"/>
      <c r="S354" s="113"/>
      <c r="T354" s="113"/>
      <c r="U354" s="113"/>
      <c r="V354" s="113"/>
      <c r="W354" s="113"/>
    </row>
    <row r="355" spans="1:23" ht="35" hidden="1" customHeight="1" thickBot="1" x14ac:dyDescent="0.25">
      <c r="A355" s="112" t="s">
        <v>2191</v>
      </c>
      <c r="B355" s="112"/>
      <c r="C355" s="113"/>
      <c r="D355" s="113"/>
      <c r="E355" s="113"/>
      <c r="F355" s="113"/>
      <c r="G355" s="113"/>
      <c r="H355" s="113"/>
      <c r="I355" s="113"/>
      <c r="J355" s="113"/>
      <c r="K355" s="113"/>
      <c r="L355" s="113"/>
      <c r="M355" s="113"/>
      <c r="N355" s="113"/>
      <c r="O355" s="113"/>
      <c r="P355" s="113"/>
      <c r="Q355" s="113"/>
      <c r="R355" s="113"/>
      <c r="S355" s="113"/>
      <c r="T355" s="113"/>
      <c r="U355" s="113"/>
      <c r="V355" s="113"/>
      <c r="W355" s="113"/>
    </row>
    <row r="356" spans="1:23" ht="35" hidden="1" customHeight="1" thickBot="1" x14ac:dyDescent="0.25">
      <c r="A356" s="112" t="s">
        <v>1483</v>
      </c>
      <c r="B356" s="112"/>
      <c r="C356" s="113"/>
      <c r="D356" s="113"/>
      <c r="E356" s="113"/>
      <c r="F356" s="113"/>
      <c r="G356" s="113"/>
      <c r="H356" s="113"/>
      <c r="I356" s="113"/>
      <c r="J356" s="113"/>
      <c r="K356" s="113"/>
      <c r="L356" s="113"/>
      <c r="M356" s="113"/>
      <c r="N356" s="113"/>
      <c r="O356" s="113"/>
      <c r="P356" s="113"/>
      <c r="Q356" s="113"/>
      <c r="R356" s="113"/>
      <c r="S356" s="113"/>
      <c r="T356" s="113"/>
      <c r="U356" s="113"/>
      <c r="V356" s="113"/>
      <c r="W356" s="113"/>
    </row>
    <row r="357" spans="1:23" ht="35" hidden="1" customHeight="1" thickBot="1" x14ac:dyDescent="0.25">
      <c r="A357" s="112" t="s">
        <v>2192</v>
      </c>
      <c r="B357" s="112"/>
      <c r="C357" s="113"/>
      <c r="D357" s="113"/>
      <c r="E357" s="113"/>
      <c r="F357" s="113"/>
      <c r="G357" s="113"/>
      <c r="H357" s="113"/>
      <c r="I357" s="113"/>
      <c r="J357" s="113"/>
      <c r="K357" s="113"/>
      <c r="L357" s="113"/>
      <c r="M357" s="113"/>
      <c r="N357" s="113"/>
      <c r="O357" s="113"/>
      <c r="P357" s="113"/>
      <c r="Q357" s="113"/>
      <c r="R357" s="113"/>
      <c r="S357" s="113"/>
      <c r="T357" s="113"/>
      <c r="U357" s="113"/>
      <c r="V357" s="113"/>
      <c r="W357" s="113"/>
    </row>
    <row r="358" spans="1:23" ht="35" hidden="1" customHeight="1" thickBot="1" x14ac:dyDescent="0.25">
      <c r="A358" s="112" t="s">
        <v>2193</v>
      </c>
      <c r="B358" s="112"/>
      <c r="C358" s="113"/>
      <c r="D358" s="113"/>
      <c r="E358" s="113"/>
      <c r="F358" s="113"/>
      <c r="G358" s="113"/>
      <c r="H358" s="113"/>
      <c r="I358" s="113"/>
      <c r="J358" s="113"/>
      <c r="K358" s="113"/>
      <c r="L358" s="113"/>
      <c r="M358" s="113"/>
      <c r="N358" s="113"/>
      <c r="O358" s="113"/>
      <c r="P358" s="113"/>
      <c r="Q358" s="113"/>
      <c r="R358" s="113"/>
      <c r="S358" s="113"/>
      <c r="T358" s="113"/>
      <c r="U358" s="113"/>
      <c r="V358" s="113"/>
      <c r="W358" s="113"/>
    </row>
    <row r="359" spans="1:23" ht="35" hidden="1" customHeight="1" thickBot="1" x14ac:dyDescent="0.25">
      <c r="A359" s="112" t="s">
        <v>2194</v>
      </c>
      <c r="B359" s="112"/>
      <c r="C359" s="113"/>
      <c r="D359" s="113"/>
      <c r="E359" s="113"/>
      <c r="F359" s="113"/>
      <c r="G359" s="113"/>
      <c r="H359" s="113"/>
      <c r="I359" s="113"/>
      <c r="J359" s="113"/>
      <c r="K359" s="113"/>
      <c r="L359" s="113"/>
      <c r="M359" s="113"/>
      <c r="N359" s="113"/>
      <c r="O359" s="113"/>
      <c r="P359" s="113"/>
      <c r="Q359" s="113"/>
      <c r="R359" s="113"/>
      <c r="S359" s="113"/>
      <c r="T359" s="113"/>
      <c r="U359" s="113"/>
      <c r="V359" s="113"/>
      <c r="W359" s="113"/>
    </row>
    <row r="360" spans="1:23" ht="35" hidden="1" customHeight="1" thickBot="1" x14ac:dyDescent="0.25">
      <c r="A360" s="112" t="s">
        <v>1485</v>
      </c>
      <c r="B360" s="112"/>
      <c r="C360" s="113"/>
      <c r="D360" s="113"/>
      <c r="E360" s="113"/>
      <c r="F360" s="113"/>
      <c r="G360" s="113"/>
      <c r="H360" s="113"/>
      <c r="I360" s="113"/>
      <c r="J360" s="113"/>
      <c r="K360" s="113"/>
      <c r="L360" s="113"/>
      <c r="M360" s="113"/>
      <c r="N360" s="113"/>
      <c r="O360" s="113"/>
      <c r="P360" s="113"/>
      <c r="Q360" s="113"/>
      <c r="R360" s="113"/>
      <c r="S360" s="113"/>
      <c r="T360" s="113"/>
      <c r="U360" s="113"/>
      <c r="V360" s="113"/>
      <c r="W360" s="113"/>
    </row>
    <row r="361" spans="1:23" ht="35" hidden="1" customHeight="1" thickBot="1" x14ac:dyDescent="0.25">
      <c r="A361" s="112" t="s">
        <v>2195</v>
      </c>
      <c r="B361" s="112"/>
      <c r="C361" s="113"/>
      <c r="D361" s="113"/>
      <c r="E361" s="113"/>
      <c r="F361" s="113"/>
      <c r="G361" s="113"/>
      <c r="H361" s="113"/>
      <c r="I361" s="113"/>
      <c r="J361" s="113"/>
      <c r="K361" s="113"/>
      <c r="L361" s="113"/>
      <c r="M361" s="113"/>
      <c r="N361" s="113"/>
      <c r="O361" s="113"/>
      <c r="P361" s="113"/>
      <c r="Q361" s="113"/>
      <c r="R361" s="113"/>
      <c r="S361" s="113"/>
      <c r="T361" s="113"/>
      <c r="U361" s="113"/>
      <c r="V361" s="113"/>
      <c r="W361" s="113"/>
    </row>
    <row r="362" spans="1:23" ht="35" hidden="1" customHeight="1" thickBot="1" x14ac:dyDescent="0.25">
      <c r="A362" s="112" t="s">
        <v>2196</v>
      </c>
      <c r="B362" s="112"/>
      <c r="C362" s="113"/>
      <c r="D362" s="113"/>
      <c r="E362" s="113"/>
      <c r="F362" s="113"/>
      <c r="G362" s="113"/>
      <c r="H362" s="113"/>
      <c r="I362" s="113"/>
      <c r="J362" s="113"/>
      <c r="K362" s="113"/>
      <c r="L362" s="113"/>
      <c r="M362" s="113"/>
      <c r="N362" s="113"/>
      <c r="O362" s="113"/>
      <c r="P362" s="113"/>
      <c r="Q362" s="113"/>
      <c r="R362" s="113"/>
      <c r="S362" s="113"/>
      <c r="T362" s="113"/>
      <c r="U362" s="113"/>
      <c r="V362" s="113"/>
      <c r="W362" s="113"/>
    </row>
    <row r="363" spans="1:23" ht="35" hidden="1" customHeight="1" thickBot="1" x14ac:dyDescent="0.25">
      <c r="A363" s="112" t="s">
        <v>2197</v>
      </c>
      <c r="B363" s="112"/>
      <c r="C363" s="113"/>
      <c r="D363" s="113"/>
      <c r="E363" s="113"/>
      <c r="F363" s="113"/>
      <c r="G363" s="113"/>
      <c r="H363" s="113"/>
      <c r="I363" s="113"/>
      <c r="J363" s="113"/>
      <c r="K363" s="113"/>
      <c r="L363" s="113"/>
      <c r="M363" s="113"/>
      <c r="N363" s="113"/>
      <c r="O363" s="113"/>
      <c r="P363" s="113"/>
      <c r="Q363" s="113"/>
      <c r="R363" s="113"/>
      <c r="S363" s="113"/>
      <c r="T363" s="113"/>
      <c r="U363" s="113"/>
      <c r="V363" s="113"/>
      <c r="W363" s="113"/>
    </row>
    <row r="364" spans="1:23" ht="35" hidden="1" customHeight="1" thickBot="1" x14ac:dyDescent="0.25">
      <c r="A364" s="112" t="s">
        <v>1487</v>
      </c>
      <c r="B364" s="112"/>
      <c r="C364" s="113"/>
      <c r="D364" s="113"/>
      <c r="E364" s="113"/>
      <c r="F364" s="113"/>
      <c r="G364" s="113"/>
      <c r="H364" s="113"/>
      <c r="I364" s="113"/>
      <c r="J364" s="113"/>
      <c r="K364" s="113"/>
      <c r="L364" s="113"/>
      <c r="M364" s="113"/>
      <c r="N364" s="113"/>
      <c r="O364" s="113"/>
      <c r="P364" s="113"/>
      <c r="Q364" s="113"/>
      <c r="R364" s="113"/>
      <c r="S364" s="113"/>
      <c r="T364" s="113"/>
      <c r="U364" s="113"/>
      <c r="V364" s="113"/>
      <c r="W364" s="113"/>
    </row>
    <row r="365" spans="1:23" ht="35" hidden="1" customHeight="1" thickBot="1" x14ac:dyDescent="0.25">
      <c r="A365" s="112" t="s">
        <v>2198</v>
      </c>
      <c r="B365" s="112"/>
      <c r="C365" s="113"/>
      <c r="D365" s="113"/>
      <c r="E365" s="113"/>
      <c r="F365" s="113"/>
      <c r="G365" s="113"/>
      <c r="H365" s="113"/>
      <c r="I365" s="113"/>
      <c r="J365" s="113"/>
      <c r="K365" s="113"/>
      <c r="L365" s="113"/>
      <c r="M365" s="113"/>
      <c r="N365" s="113"/>
      <c r="O365" s="113"/>
      <c r="P365" s="113"/>
      <c r="Q365" s="113"/>
      <c r="R365" s="113"/>
      <c r="S365" s="113"/>
      <c r="T365" s="113"/>
      <c r="U365" s="113"/>
      <c r="V365" s="113"/>
      <c r="W365" s="113"/>
    </row>
    <row r="366" spans="1:23" ht="35" hidden="1" customHeight="1" thickBot="1" x14ac:dyDescent="0.25">
      <c r="A366" s="112" t="s">
        <v>2199</v>
      </c>
      <c r="B366" s="112"/>
      <c r="C366" s="113"/>
      <c r="D366" s="113"/>
      <c r="E366" s="113"/>
      <c r="F366" s="113"/>
      <c r="G366" s="113"/>
      <c r="H366" s="113"/>
      <c r="I366" s="113"/>
      <c r="J366" s="113"/>
      <c r="K366" s="113"/>
      <c r="L366" s="113"/>
      <c r="M366" s="113"/>
      <c r="N366" s="113"/>
      <c r="O366" s="113"/>
      <c r="P366" s="113"/>
      <c r="Q366" s="113"/>
      <c r="R366" s="113"/>
      <c r="S366" s="113"/>
      <c r="T366" s="113"/>
      <c r="U366" s="113"/>
      <c r="V366" s="113"/>
      <c r="W366" s="113"/>
    </row>
    <row r="367" spans="1:23" ht="35" hidden="1" customHeight="1" thickBot="1" x14ac:dyDescent="0.25">
      <c r="A367" s="112" t="s">
        <v>2200</v>
      </c>
      <c r="B367" s="112"/>
      <c r="C367" s="113"/>
      <c r="D367" s="113"/>
      <c r="E367" s="113"/>
      <c r="F367" s="113"/>
      <c r="G367" s="113"/>
      <c r="H367" s="113"/>
      <c r="I367" s="113"/>
      <c r="J367" s="113"/>
      <c r="K367" s="113"/>
      <c r="L367" s="113"/>
      <c r="M367" s="113"/>
      <c r="N367" s="113"/>
      <c r="O367" s="113"/>
      <c r="P367" s="113"/>
      <c r="Q367" s="113"/>
      <c r="R367" s="113"/>
      <c r="S367" s="113"/>
      <c r="T367" s="113"/>
      <c r="U367" s="113"/>
      <c r="V367" s="113"/>
      <c r="W367" s="113"/>
    </row>
    <row r="368" spans="1:23" ht="35" hidden="1" customHeight="1" thickBot="1" x14ac:dyDescent="0.25">
      <c r="A368" s="112" t="s">
        <v>1489</v>
      </c>
      <c r="B368" s="112"/>
      <c r="C368" s="113"/>
      <c r="D368" s="113"/>
      <c r="E368" s="113"/>
      <c r="F368" s="113"/>
      <c r="G368" s="113"/>
      <c r="H368" s="113"/>
      <c r="I368" s="113"/>
      <c r="J368" s="113"/>
      <c r="K368" s="113"/>
      <c r="L368" s="113"/>
      <c r="M368" s="113"/>
      <c r="N368" s="113"/>
      <c r="O368" s="113"/>
      <c r="P368" s="113"/>
      <c r="Q368" s="113"/>
      <c r="R368" s="113"/>
      <c r="S368" s="113"/>
      <c r="T368" s="113"/>
      <c r="U368" s="113"/>
      <c r="V368" s="113"/>
      <c r="W368" s="113"/>
    </row>
    <row r="369" spans="1:23" ht="35" hidden="1" customHeight="1" thickBot="1" x14ac:dyDescent="0.25">
      <c r="A369" s="112" t="s">
        <v>2201</v>
      </c>
      <c r="B369" s="112"/>
      <c r="C369" s="113"/>
      <c r="D369" s="113"/>
      <c r="E369" s="113"/>
      <c r="F369" s="113"/>
      <c r="G369" s="113"/>
      <c r="H369" s="113"/>
      <c r="I369" s="113"/>
      <c r="J369" s="113"/>
      <c r="K369" s="113"/>
      <c r="L369" s="113"/>
      <c r="M369" s="113"/>
      <c r="N369" s="113"/>
      <c r="O369" s="113"/>
      <c r="P369" s="113"/>
      <c r="Q369" s="113"/>
      <c r="R369" s="113"/>
      <c r="S369" s="113"/>
      <c r="T369" s="113"/>
      <c r="U369" s="113"/>
      <c r="V369" s="113"/>
      <c r="W369" s="113"/>
    </row>
    <row r="370" spans="1:23" ht="35" hidden="1" customHeight="1" thickBot="1" x14ac:dyDescent="0.25">
      <c r="A370" s="112" t="s">
        <v>2202</v>
      </c>
      <c r="B370" s="112"/>
      <c r="C370" s="113"/>
      <c r="D370" s="113"/>
      <c r="E370" s="113"/>
      <c r="F370" s="113"/>
      <c r="G370" s="113"/>
      <c r="H370" s="113"/>
      <c r="I370" s="113"/>
      <c r="J370" s="113"/>
      <c r="K370" s="113"/>
      <c r="L370" s="113"/>
      <c r="M370" s="113"/>
      <c r="N370" s="113"/>
      <c r="O370" s="113"/>
      <c r="P370" s="113"/>
      <c r="Q370" s="113"/>
      <c r="R370" s="113"/>
      <c r="S370" s="113"/>
      <c r="T370" s="113"/>
      <c r="U370" s="113"/>
      <c r="V370" s="113"/>
      <c r="W370" s="113"/>
    </row>
    <row r="371" spans="1:23" ht="35" hidden="1" customHeight="1" thickBot="1" x14ac:dyDescent="0.25">
      <c r="A371" s="112" t="s">
        <v>2203</v>
      </c>
      <c r="B371" s="112"/>
      <c r="C371" s="113"/>
      <c r="D371" s="113"/>
      <c r="E371" s="113"/>
      <c r="F371" s="113"/>
      <c r="G371" s="113"/>
      <c r="H371" s="113"/>
      <c r="I371" s="113"/>
      <c r="J371" s="113"/>
      <c r="K371" s="113"/>
      <c r="L371" s="113"/>
      <c r="M371" s="113"/>
      <c r="N371" s="113"/>
      <c r="O371" s="113"/>
      <c r="P371" s="113"/>
      <c r="Q371" s="113"/>
      <c r="R371" s="113"/>
      <c r="S371" s="113"/>
      <c r="T371" s="113"/>
      <c r="U371" s="113"/>
      <c r="V371" s="113"/>
      <c r="W371" s="113"/>
    </row>
    <row r="372" spans="1:23" ht="35" hidden="1" customHeight="1" thickBot="1" x14ac:dyDescent="0.25">
      <c r="A372" s="112" t="s">
        <v>1491</v>
      </c>
      <c r="B372" s="112"/>
      <c r="C372" s="113"/>
      <c r="D372" s="113"/>
      <c r="E372" s="113"/>
      <c r="F372" s="113"/>
      <c r="G372" s="113"/>
      <c r="H372" s="113"/>
      <c r="I372" s="113"/>
      <c r="J372" s="113"/>
      <c r="K372" s="113"/>
      <c r="L372" s="113"/>
      <c r="M372" s="113"/>
      <c r="N372" s="113"/>
      <c r="O372" s="113"/>
      <c r="P372" s="113"/>
      <c r="Q372" s="113"/>
      <c r="R372" s="113"/>
      <c r="S372" s="113"/>
      <c r="T372" s="113"/>
      <c r="U372" s="113"/>
      <c r="V372" s="113"/>
      <c r="W372" s="113"/>
    </row>
    <row r="373" spans="1:23" ht="35" hidden="1" customHeight="1" thickBot="1" x14ac:dyDescent="0.25">
      <c r="A373" s="112" t="s">
        <v>2204</v>
      </c>
      <c r="B373" s="112"/>
      <c r="C373" s="113"/>
      <c r="D373" s="113"/>
      <c r="E373" s="113"/>
      <c r="F373" s="113"/>
      <c r="G373" s="113"/>
      <c r="H373" s="113"/>
      <c r="I373" s="113"/>
      <c r="J373" s="113"/>
      <c r="K373" s="113"/>
      <c r="L373" s="113"/>
      <c r="M373" s="113"/>
      <c r="N373" s="113"/>
      <c r="O373" s="113"/>
      <c r="P373" s="113"/>
      <c r="Q373" s="113"/>
      <c r="R373" s="113"/>
      <c r="S373" s="113"/>
      <c r="T373" s="113"/>
      <c r="U373" s="113"/>
      <c r="V373" s="113"/>
      <c r="W373" s="113"/>
    </row>
    <row r="374" spans="1:23" ht="35" hidden="1" customHeight="1" thickBot="1" x14ac:dyDescent="0.25">
      <c r="A374" s="112" t="s">
        <v>2205</v>
      </c>
      <c r="B374" s="112"/>
      <c r="C374" s="113"/>
      <c r="D374" s="113"/>
      <c r="E374" s="113"/>
      <c r="F374" s="113"/>
      <c r="G374" s="113"/>
      <c r="H374" s="113"/>
      <c r="I374" s="113"/>
      <c r="J374" s="113"/>
      <c r="K374" s="113"/>
      <c r="L374" s="113"/>
      <c r="M374" s="113"/>
      <c r="N374" s="113"/>
      <c r="O374" s="113"/>
      <c r="P374" s="113"/>
      <c r="Q374" s="113"/>
      <c r="R374" s="113"/>
      <c r="S374" s="113"/>
      <c r="T374" s="113"/>
      <c r="U374" s="113"/>
      <c r="V374" s="113"/>
      <c r="W374" s="113"/>
    </row>
    <row r="375" spans="1:23" ht="35" hidden="1" customHeight="1" thickBot="1" x14ac:dyDescent="0.25">
      <c r="A375" s="112" t="s">
        <v>2206</v>
      </c>
      <c r="B375" s="112"/>
      <c r="C375" s="113"/>
      <c r="D375" s="113"/>
      <c r="E375" s="113"/>
      <c r="F375" s="113"/>
      <c r="G375" s="113"/>
      <c r="H375" s="113"/>
      <c r="I375" s="113"/>
      <c r="J375" s="113"/>
      <c r="K375" s="113"/>
      <c r="L375" s="113"/>
      <c r="M375" s="113"/>
      <c r="N375" s="113"/>
      <c r="O375" s="113"/>
      <c r="P375" s="113"/>
      <c r="Q375" s="113"/>
      <c r="R375" s="113"/>
      <c r="S375" s="113"/>
      <c r="T375" s="113"/>
      <c r="U375" s="113"/>
      <c r="V375" s="113"/>
      <c r="W375" s="113"/>
    </row>
    <row r="376" spans="1:23" ht="35" hidden="1" customHeight="1" thickBot="1" x14ac:dyDescent="0.25">
      <c r="A376" s="112" t="s">
        <v>1493</v>
      </c>
      <c r="B376" s="112"/>
      <c r="C376" s="113"/>
      <c r="D376" s="113"/>
      <c r="E376" s="113"/>
      <c r="F376" s="113"/>
      <c r="G376" s="113"/>
      <c r="H376" s="113"/>
      <c r="I376" s="113"/>
      <c r="J376" s="113"/>
      <c r="K376" s="113"/>
      <c r="L376" s="113"/>
      <c r="M376" s="113"/>
      <c r="N376" s="113"/>
      <c r="O376" s="113"/>
      <c r="P376" s="113"/>
      <c r="Q376" s="113"/>
      <c r="R376" s="113"/>
      <c r="S376" s="113"/>
      <c r="T376" s="113"/>
      <c r="U376" s="113"/>
      <c r="V376" s="113"/>
      <c r="W376" s="113"/>
    </row>
    <row r="377" spans="1:23" ht="35" hidden="1" customHeight="1" thickBot="1" x14ac:dyDescent="0.25">
      <c r="A377" s="112" t="s">
        <v>2207</v>
      </c>
      <c r="B377" s="112"/>
      <c r="C377" s="113"/>
      <c r="D377" s="113"/>
      <c r="E377" s="113"/>
      <c r="F377" s="113"/>
      <c r="G377" s="113"/>
      <c r="H377" s="113"/>
      <c r="I377" s="113"/>
      <c r="J377" s="113"/>
      <c r="K377" s="113"/>
      <c r="L377" s="113"/>
      <c r="M377" s="113"/>
      <c r="N377" s="113"/>
      <c r="O377" s="113"/>
      <c r="P377" s="113"/>
      <c r="Q377" s="113"/>
      <c r="R377" s="113"/>
      <c r="S377" s="113"/>
      <c r="T377" s="113"/>
      <c r="U377" s="113"/>
      <c r="V377" s="113"/>
      <c r="W377" s="113"/>
    </row>
    <row r="378" spans="1:23" ht="35" hidden="1" customHeight="1" thickBot="1" x14ac:dyDescent="0.25">
      <c r="A378" s="112" t="s">
        <v>2208</v>
      </c>
      <c r="B378" s="112"/>
      <c r="C378" s="113"/>
      <c r="D378" s="113"/>
      <c r="E378" s="113"/>
      <c r="F378" s="113"/>
      <c r="G378" s="113"/>
      <c r="H378" s="113"/>
      <c r="I378" s="113"/>
      <c r="J378" s="113"/>
      <c r="K378" s="113"/>
      <c r="L378" s="113"/>
      <c r="M378" s="113"/>
      <c r="N378" s="113"/>
      <c r="O378" s="113"/>
      <c r="P378" s="113"/>
      <c r="Q378" s="113"/>
      <c r="R378" s="113"/>
      <c r="S378" s="113"/>
      <c r="T378" s="113"/>
      <c r="U378" s="113"/>
      <c r="V378" s="113"/>
      <c r="W378" s="113"/>
    </row>
    <row r="379" spans="1:23" ht="35" hidden="1" customHeight="1" thickBot="1" x14ac:dyDescent="0.25">
      <c r="A379" s="112" t="s">
        <v>2209</v>
      </c>
      <c r="B379" s="112"/>
      <c r="C379" s="113"/>
      <c r="D379" s="113"/>
      <c r="E379" s="113"/>
      <c r="F379" s="113"/>
      <c r="G379" s="113"/>
      <c r="H379" s="113"/>
      <c r="I379" s="113"/>
      <c r="J379" s="113"/>
      <c r="K379" s="113"/>
      <c r="L379" s="113"/>
      <c r="M379" s="113"/>
      <c r="N379" s="113"/>
      <c r="O379" s="113"/>
      <c r="P379" s="113"/>
      <c r="Q379" s="113"/>
      <c r="R379" s="113"/>
      <c r="S379" s="113"/>
      <c r="T379" s="113"/>
      <c r="U379" s="113"/>
      <c r="V379" s="113"/>
      <c r="W379" s="113"/>
    </row>
    <row r="380" spans="1:23" ht="35" hidden="1" customHeight="1" thickBot="1" x14ac:dyDescent="0.25">
      <c r="A380" s="112" t="s">
        <v>1495</v>
      </c>
      <c r="B380" s="112"/>
      <c r="C380" s="113"/>
      <c r="D380" s="113"/>
      <c r="E380" s="113"/>
      <c r="F380" s="113"/>
      <c r="G380" s="113"/>
      <c r="H380" s="113"/>
      <c r="I380" s="113"/>
      <c r="J380" s="113"/>
      <c r="K380" s="113"/>
      <c r="L380" s="113"/>
      <c r="M380" s="113"/>
      <c r="N380" s="113"/>
      <c r="O380" s="113"/>
      <c r="P380" s="113"/>
      <c r="Q380" s="113"/>
      <c r="R380" s="113"/>
      <c r="S380" s="113"/>
      <c r="T380" s="113"/>
      <c r="U380" s="113"/>
      <c r="V380" s="113"/>
      <c r="W380" s="113"/>
    </row>
    <row r="381" spans="1:23" ht="35" hidden="1" customHeight="1" thickBot="1" x14ac:dyDescent="0.25">
      <c r="A381" s="112" t="s">
        <v>2210</v>
      </c>
      <c r="B381" s="112"/>
      <c r="C381" s="113"/>
      <c r="D381" s="113"/>
      <c r="E381" s="113"/>
      <c r="F381" s="113"/>
      <c r="G381" s="113"/>
      <c r="H381" s="113"/>
      <c r="I381" s="113"/>
      <c r="J381" s="113"/>
      <c r="K381" s="113"/>
      <c r="L381" s="113"/>
      <c r="M381" s="113"/>
      <c r="N381" s="113"/>
      <c r="O381" s="113"/>
      <c r="P381" s="113"/>
      <c r="Q381" s="113"/>
      <c r="R381" s="113"/>
      <c r="S381" s="113"/>
      <c r="T381" s="113"/>
      <c r="U381" s="113"/>
      <c r="V381" s="113"/>
      <c r="W381" s="113"/>
    </row>
    <row r="382" spans="1:23" ht="35" hidden="1" customHeight="1" thickBot="1" x14ac:dyDescent="0.25">
      <c r="A382" s="112" t="s">
        <v>2211</v>
      </c>
      <c r="B382" s="112"/>
      <c r="C382" s="113"/>
      <c r="D382" s="113"/>
      <c r="E382" s="113"/>
      <c r="F382" s="113"/>
      <c r="G382" s="113"/>
      <c r="H382" s="113"/>
      <c r="I382" s="113"/>
      <c r="J382" s="113"/>
      <c r="K382" s="113"/>
      <c r="L382" s="113"/>
      <c r="M382" s="113"/>
      <c r="N382" s="113"/>
      <c r="O382" s="113"/>
      <c r="P382" s="113"/>
      <c r="Q382" s="113"/>
      <c r="R382" s="113"/>
      <c r="S382" s="113"/>
      <c r="T382" s="113"/>
      <c r="U382" s="113"/>
      <c r="V382" s="113"/>
      <c r="W382" s="113"/>
    </row>
    <row r="383" spans="1:23" ht="35" hidden="1" customHeight="1" thickBot="1" x14ac:dyDescent="0.25">
      <c r="A383" s="112" t="s">
        <v>2212</v>
      </c>
      <c r="B383" s="112"/>
      <c r="C383" s="113"/>
      <c r="D383" s="113"/>
      <c r="E383" s="113"/>
      <c r="F383" s="113"/>
      <c r="G383" s="113"/>
      <c r="H383" s="113"/>
      <c r="I383" s="113"/>
      <c r="J383" s="113"/>
      <c r="K383" s="113"/>
      <c r="L383" s="113"/>
      <c r="M383" s="113"/>
      <c r="N383" s="113"/>
      <c r="O383" s="113"/>
      <c r="P383" s="113"/>
      <c r="Q383" s="113"/>
      <c r="R383" s="113"/>
      <c r="S383" s="113"/>
      <c r="T383" s="113"/>
      <c r="U383" s="113"/>
      <c r="V383" s="113"/>
      <c r="W383" s="113"/>
    </row>
    <row r="384" spans="1:23" ht="35" hidden="1" customHeight="1" thickBot="1" x14ac:dyDescent="0.25">
      <c r="A384" s="112" t="s">
        <v>1497</v>
      </c>
      <c r="B384" s="112"/>
      <c r="C384" s="113"/>
      <c r="D384" s="113"/>
      <c r="E384" s="113"/>
      <c r="F384" s="113"/>
      <c r="G384" s="113"/>
      <c r="H384" s="113"/>
      <c r="I384" s="113"/>
      <c r="J384" s="113"/>
      <c r="K384" s="113"/>
      <c r="L384" s="113"/>
      <c r="M384" s="113"/>
      <c r="N384" s="113"/>
      <c r="O384" s="113"/>
      <c r="P384" s="113"/>
      <c r="Q384" s="113"/>
      <c r="R384" s="113"/>
      <c r="S384" s="113"/>
      <c r="T384" s="113"/>
      <c r="U384" s="113"/>
      <c r="V384" s="113"/>
      <c r="W384" s="113"/>
    </row>
    <row r="385" spans="1:23" ht="35" hidden="1" customHeight="1" thickBot="1" x14ac:dyDescent="0.25">
      <c r="A385" s="112" t="s">
        <v>2213</v>
      </c>
      <c r="B385" s="112"/>
      <c r="C385" s="113"/>
      <c r="D385" s="113"/>
      <c r="E385" s="113"/>
      <c r="F385" s="113"/>
      <c r="G385" s="113"/>
      <c r="H385" s="113"/>
      <c r="I385" s="113"/>
      <c r="J385" s="113"/>
      <c r="K385" s="113"/>
      <c r="L385" s="113"/>
      <c r="M385" s="113"/>
      <c r="N385" s="113"/>
      <c r="O385" s="113"/>
      <c r="P385" s="113"/>
      <c r="Q385" s="113"/>
      <c r="R385" s="113"/>
      <c r="S385" s="113"/>
      <c r="T385" s="113"/>
      <c r="U385" s="113"/>
      <c r="V385" s="113"/>
      <c r="W385" s="113"/>
    </row>
    <row r="386" spans="1:23" ht="35" hidden="1" customHeight="1" thickBot="1" x14ac:dyDescent="0.25">
      <c r="A386" s="112" t="s">
        <v>2214</v>
      </c>
      <c r="B386" s="112"/>
      <c r="C386" s="113"/>
      <c r="D386" s="113"/>
      <c r="E386" s="113"/>
      <c r="F386" s="113"/>
      <c r="G386" s="113"/>
      <c r="H386" s="113"/>
      <c r="I386" s="113"/>
      <c r="J386" s="113"/>
      <c r="K386" s="113"/>
      <c r="L386" s="113"/>
      <c r="M386" s="113"/>
      <c r="N386" s="113"/>
      <c r="O386" s="113"/>
      <c r="P386" s="113"/>
      <c r="Q386" s="113"/>
      <c r="R386" s="113"/>
      <c r="S386" s="113"/>
      <c r="T386" s="113"/>
      <c r="U386" s="113"/>
      <c r="V386" s="113"/>
      <c r="W386" s="113"/>
    </row>
    <row r="387" spans="1:23" ht="35" hidden="1" customHeight="1" thickBot="1" x14ac:dyDescent="0.25">
      <c r="A387" s="112" t="s">
        <v>2215</v>
      </c>
      <c r="B387" s="112"/>
      <c r="C387" s="113"/>
      <c r="D387" s="113"/>
      <c r="E387" s="113"/>
      <c r="F387" s="113"/>
      <c r="G387" s="113"/>
      <c r="H387" s="113"/>
      <c r="I387" s="113"/>
      <c r="J387" s="113"/>
      <c r="K387" s="113"/>
      <c r="L387" s="113"/>
      <c r="M387" s="113"/>
      <c r="N387" s="113"/>
      <c r="O387" s="113"/>
      <c r="P387" s="113"/>
      <c r="Q387" s="113"/>
      <c r="R387" s="113"/>
      <c r="S387" s="113"/>
      <c r="T387" s="113"/>
      <c r="U387" s="113"/>
      <c r="V387" s="113"/>
      <c r="W387" s="113"/>
    </row>
    <row r="388" spans="1:23" ht="35" hidden="1" customHeight="1" thickBot="1" x14ac:dyDescent="0.25">
      <c r="A388" s="112" t="s">
        <v>1499</v>
      </c>
      <c r="B388" s="112"/>
      <c r="C388" s="113"/>
      <c r="D388" s="113"/>
      <c r="E388" s="113"/>
      <c r="F388" s="113"/>
      <c r="G388" s="113"/>
      <c r="H388" s="113"/>
      <c r="I388" s="113"/>
      <c r="J388" s="113"/>
      <c r="K388" s="113"/>
      <c r="L388" s="113"/>
      <c r="M388" s="113"/>
      <c r="N388" s="113"/>
      <c r="O388" s="113"/>
      <c r="P388" s="113"/>
      <c r="Q388" s="113"/>
      <c r="R388" s="113"/>
      <c r="S388" s="113"/>
      <c r="T388" s="113"/>
      <c r="U388" s="113"/>
      <c r="V388" s="113"/>
      <c r="W388" s="113"/>
    </row>
    <row r="389" spans="1:23" ht="35" hidden="1" customHeight="1" thickBot="1" x14ac:dyDescent="0.25">
      <c r="A389" s="112" t="s">
        <v>2216</v>
      </c>
      <c r="B389" s="112"/>
      <c r="C389" s="113"/>
      <c r="D389" s="113"/>
      <c r="E389" s="113"/>
      <c r="F389" s="113"/>
      <c r="G389" s="113"/>
      <c r="H389" s="113"/>
      <c r="I389" s="113"/>
      <c r="J389" s="113"/>
      <c r="K389" s="113"/>
      <c r="L389" s="113"/>
      <c r="M389" s="113"/>
      <c r="N389" s="113"/>
      <c r="O389" s="113"/>
      <c r="P389" s="113"/>
      <c r="Q389" s="113"/>
      <c r="R389" s="113"/>
      <c r="S389" s="113"/>
      <c r="T389" s="113"/>
      <c r="U389" s="113"/>
      <c r="V389" s="113"/>
      <c r="W389" s="113"/>
    </row>
    <row r="390" spans="1:23" ht="35" hidden="1" customHeight="1" thickBot="1" x14ac:dyDescent="0.25">
      <c r="A390" s="112" t="s">
        <v>2217</v>
      </c>
      <c r="B390" s="112"/>
      <c r="C390" s="113"/>
      <c r="D390" s="113"/>
      <c r="E390" s="113"/>
      <c r="F390" s="113"/>
      <c r="G390" s="113"/>
      <c r="H390" s="113"/>
      <c r="I390" s="113"/>
      <c r="J390" s="113"/>
      <c r="K390" s="113"/>
      <c r="L390" s="113"/>
      <c r="M390" s="113"/>
      <c r="N390" s="113"/>
      <c r="O390" s="113"/>
      <c r="P390" s="113"/>
      <c r="Q390" s="113"/>
      <c r="R390" s="113"/>
      <c r="S390" s="113"/>
      <c r="T390" s="113"/>
      <c r="U390" s="113"/>
      <c r="V390" s="113"/>
      <c r="W390" s="113"/>
    </row>
    <row r="391" spans="1:23" ht="35" hidden="1" customHeight="1" thickBot="1" x14ac:dyDescent="0.25">
      <c r="A391" s="112" t="s">
        <v>2218</v>
      </c>
      <c r="B391" s="112"/>
      <c r="C391" s="113"/>
      <c r="D391" s="113"/>
      <c r="E391" s="113"/>
      <c r="F391" s="113"/>
      <c r="G391" s="113"/>
      <c r="H391" s="113"/>
      <c r="I391" s="113"/>
      <c r="J391" s="113"/>
      <c r="K391" s="113"/>
      <c r="L391" s="113"/>
      <c r="M391" s="113"/>
      <c r="N391" s="113"/>
      <c r="O391" s="113"/>
      <c r="P391" s="113"/>
      <c r="Q391" s="113"/>
      <c r="R391" s="113"/>
      <c r="S391" s="113"/>
      <c r="T391" s="113"/>
      <c r="U391" s="113"/>
      <c r="V391" s="113"/>
      <c r="W391" s="113"/>
    </row>
    <row r="392" spans="1:23" ht="52" hidden="1" customHeight="1" thickBot="1" x14ac:dyDescent="0.25">
      <c r="A392" s="112" t="s">
        <v>1501</v>
      </c>
      <c r="B392" s="112"/>
      <c r="C392" s="113"/>
      <c r="D392" s="113"/>
      <c r="E392" s="113"/>
      <c r="F392" s="113"/>
      <c r="G392" s="113"/>
      <c r="H392" s="113"/>
      <c r="I392" s="113"/>
      <c r="J392" s="113"/>
      <c r="K392" s="113"/>
      <c r="L392" s="113"/>
      <c r="M392" s="113"/>
      <c r="N392" s="113"/>
      <c r="O392" s="113"/>
      <c r="P392" s="113"/>
      <c r="Q392" s="113"/>
      <c r="R392" s="113"/>
      <c r="S392" s="113"/>
      <c r="T392" s="113"/>
      <c r="U392" s="113"/>
      <c r="V392" s="113"/>
      <c r="W392" s="113"/>
    </row>
    <row r="393" spans="1:23" ht="52" hidden="1" customHeight="1" thickBot="1" x14ac:dyDescent="0.25">
      <c r="A393" s="112" t="s">
        <v>2219</v>
      </c>
      <c r="B393" s="112"/>
      <c r="C393" s="113"/>
      <c r="D393" s="113"/>
      <c r="E393" s="113"/>
      <c r="F393" s="113"/>
      <c r="G393" s="113"/>
      <c r="H393" s="113"/>
      <c r="I393" s="113"/>
      <c r="J393" s="113"/>
      <c r="K393" s="113"/>
      <c r="L393" s="113"/>
      <c r="M393" s="113"/>
      <c r="N393" s="113"/>
      <c r="O393" s="113"/>
      <c r="P393" s="113"/>
      <c r="Q393" s="113"/>
      <c r="R393" s="113"/>
      <c r="S393" s="113"/>
      <c r="T393" s="113"/>
      <c r="U393" s="113"/>
      <c r="V393" s="113"/>
      <c r="W393" s="113"/>
    </row>
    <row r="394" spans="1:23" ht="52" hidden="1" customHeight="1" thickBot="1" x14ac:dyDescent="0.25">
      <c r="A394" s="112" t="s">
        <v>2220</v>
      </c>
      <c r="B394" s="112"/>
      <c r="C394" s="113"/>
      <c r="D394" s="113"/>
      <c r="E394" s="113"/>
      <c r="F394" s="113"/>
      <c r="G394" s="113"/>
      <c r="H394" s="113"/>
      <c r="I394" s="113"/>
      <c r="J394" s="113"/>
      <c r="K394" s="113"/>
      <c r="L394" s="113"/>
      <c r="M394" s="113"/>
      <c r="N394" s="113"/>
      <c r="O394" s="113"/>
      <c r="P394" s="113"/>
      <c r="Q394" s="113"/>
      <c r="R394" s="113"/>
      <c r="S394" s="113"/>
      <c r="T394" s="113"/>
      <c r="U394" s="113"/>
      <c r="V394" s="113"/>
      <c r="W394" s="113"/>
    </row>
    <row r="395" spans="1:23" ht="52" hidden="1" customHeight="1" thickBot="1" x14ac:dyDescent="0.25">
      <c r="A395" s="112" t="s">
        <v>2221</v>
      </c>
      <c r="B395" s="112"/>
      <c r="C395" s="113"/>
      <c r="D395" s="113"/>
      <c r="E395" s="113"/>
      <c r="F395" s="113"/>
      <c r="G395" s="113"/>
      <c r="H395" s="113"/>
      <c r="I395" s="113"/>
      <c r="J395" s="113"/>
      <c r="K395" s="113"/>
      <c r="L395" s="113"/>
      <c r="M395" s="113"/>
      <c r="N395" s="113"/>
      <c r="O395" s="113"/>
      <c r="P395" s="113"/>
      <c r="Q395" s="113"/>
      <c r="R395" s="113"/>
      <c r="S395" s="113"/>
      <c r="T395" s="113"/>
      <c r="U395" s="113"/>
      <c r="V395" s="113"/>
      <c r="W395" s="113"/>
    </row>
    <row r="396" spans="1:23" ht="35" customHeight="1" thickBot="1" x14ac:dyDescent="0.25">
      <c r="A396" s="175" t="s">
        <v>2222</v>
      </c>
      <c r="B396" s="176"/>
      <c r="C396" s="177"/>
      <c r="D396" s="177"/>
      <c r="E396" s="177"/>
      <c r="F396" s="177"/>
      <c r="G396" s="177"/>
      <c r="H396" s="177"/>
      <c r="I396" s="177"/>
      <c r="J396" s="177"/>
      <c r="K396" s="177"/>
      <c r="L396" s="177"/>
      <c r="M396" s="177"/>
      <c r="N396" s="177"/>
      <c r="O396" s="177"/>
      <c r="P396" s="177"/>
      <c r="Q396" s="177"/>
      <c r="R396" s="177"/>
      <c r="S396" s="177"/>
      <c r="T396" s="177"/>
      <c r="U396" s="177"/>
      <c r="V396" s="177"/>
      <c r="W396" s="177"/>
    </row>
    <row r="397" spans="1:23" ht="52" hidden="1" customHeight="1" thickBot="1" x14ac:dyDescent="0.25">
      <c r="A397" s="112" t="s">
        <v>1504</v>
      </c>
      <c r="B397" s="112"/>
      <c r="C397" s="113"/>
      <c r="D397" s="113"/>
      <c r="E397" s="113"/>
      <c r="F397" s="113"/>
      <c r="G397" s="113"/>
      <c r="H397" s="113"/>
      <c r="I397" s="113"/>
      <c r="J397" s="113"/>
      <c r="K397" s="113"/>
      <c r="L397" s="113"/>
      <c r="M397" s="113"/>
      <c r="N397" s="113"/>
      <c r="O397" s="113"/>
      <c r="P397" s="113"/>
      <c r="Q397" s="113"/>
      <c r="R397" s="113"/>
      <c r="S397" s="113"/>
      <c r="T397" s="113"/>
      <c r="U397" s="113"/>
      <c r="V397" s="113"/>
      <c r="W397" s="113"/>
    </row>
    <row r="398" spans="1:23" ht="52" hidden="1" customHeight="1" thickBot="1" x14ac:dyDescent="0.25">
      <c r="A398" s="112" t="s">
        <v>2223</v>
      </c>
      <c r="B398" s="112"/>
      <c r="C398" s="113"/>
      <c r="D398" s="113"/>
      <c r="E398" s="113"/>
      <c r="F398" s="113"/>
      <c r="G398" s="113"/>
      <c r="H398" s="113"/>
      <c r="I398" s="113"/>
      <c r="J398" s="113"/>
      <c r="K398" s="113"/>
      <c r="L398" s="113"/>
      <c r="M398" s="113"/>
      <c r="N398" s="113"/>
      <c r="O398" s="113"/>
      <c r="P398" s="113"/>
      <c r="Q398" s="113"/>
      <c r="R398" s="113"/>
      <c r="S398" s="113"/>
      <c r="T398" s="113"/>
      <c r="U398" s="113"/>
      <c r="V398" s="113"/>
      <c r="W398" s="113"/>
    </row>
    <row r="399" spans="1:23" ht="52" hidden="1" customHeight="1" thickBot="1" x14ac:dyDescent="0.25">
      <c r="A399" s="112" t="s">
        <v>2224</v>
      </c>
      <c r="B399" s="112"/>
      <c r="C399" s="113"/>
      <c r="D399" s="113"/>
      <c r="E399" s="113"/>
      <c r="F399" s="113"/>
      <c r="G399" s="113"/>
      <c r="H399" s="113"/>
      <c r="I399" s="113"/>
      <c r="J399" s="113"/>
      <c r="K399" s="113"/>
      <c r="L399" s="113"/>
      <c r="M399" s="113"/>
      <c r="N399" s="113"/>
      <c r="O399" s="113"/>
      <c r="P399" s="113"/>
      <c r="Q399" s="113"/>
      <c r="R399" s="113"/>
      <c r="S399" s="113"/>
      <c r="T399" s="113"/>
      <c r="U399" s="113"/>
      <c r="V399" s="113"/>
      <c r="W399" s="113"/>
    </row>
    <row r="400" spans="1:23" ht="52" hidden="1" customHeight="1" thickBot="1" x14ac:dyDescent="0.25">
      <c r="A400" s="112" t="s">
        <v>2225</v>
      </c>
      <c r="B400" s="112"/>
      <c r="C400" s="113"/>
      <c r="D400" s="113"/>
      <c r="E400" s="113"/>
      <c r="F400" s="113"/>
      <c r="G400" s="113"/>
      <c r="H400" s="113"/>
      <c r="I400" s="113"/>
      <c r="J400" s="113"/>
      <c r="K400" s="113"/>
      <c r="L400" s="113"/>
      <c r="M400" s="113"/>
      <c r="N400" s="113"/>
      <c r="O400" s="113"/>
      <c r="P400" s="113"/>
      <c r="Q400" s="113"/>
      <c r="R400" s="113"/>
      <c r="S400" s="113"/>
      <c r="T400" s="113"/>
      <c r="U400" s="113"/>
      <c r="V400" s="113"/>
      <c r="W400" s="113"/>
    </row>
    <row r="401" spans="1:23" ht="52" hidden="1" customHeight="1" thickBot="1" x14ac:dyDescent="0.25">
      <c r="A401" s="112" t="s">
        <v>1506</v>
      </c>
      <c r="B401" s="112"/>
      <c r="C401" s="113"/>
      <c r="D401" s="113"/>
      <c r="E401" s="113"/>
      <c r="F401" s="113"/>
      <c r="G401" s="113"/>
      <c r="H401" s="113"/>
      <c r="I401" s="113"/>
      <c r="J401" s="113"/>
      <c r="K401" s="113"/>
      <c r="L401" s="113"/>
      <c r="M401" s="113"/>
      <c r="N401" s="113"/>
      <c r="O401" s="113"/>
      <c r="P401" s="113"/>
      <c r="Q401" s="113"/>
      <c r="R401" s="113"/>
      <c r="S401" s="113"/>
      <c r="T401" s="113"/>
      <c r="U401" s="113"/>
      <c r="V401" s="113"/>
      <c r="W401" s="113"/>
    </row>
    <row r="402" spans="1:23" ht="52" hidden="1" customHeight="1" thickBot="1" x14ac:dyDescent="0.25">
      <c r="A402" s="112" t="s">
        <v>2226</v>
      </c>
      <c r="B402" s="112"/>
      <c r="C402" s="113"/>
      <c r="D402" s="113"/>
      <c r="E402" s="113"/>
      <c r="F402" s="113"/>
      <c r="G402" s="113"/>
      <c r="H402" s="113"/>
      <c r="I402" s="113"/>
      <c r="J402" s="113"/>
      <c r="K402" s="113"/>
      <c r="L402" s="113"/>
      <c r="M402" s="113"/>
      <c r="N402" s="113"/>
      <c r="O402" s="113"/>
      <c r="P402" s="113"/>
      <c r="Q402" s="113"/>
      <c r="R402" s="113"/>
      <c r="S402" s="113"/>
      <c r="T402" s="113"/>
      <c r="U402" s="113"/>
      <c r="V402" s="113"/>
      <c r="W402" s="113"/>
    </row>
    <row r="403" spans="1:23" ht="52" hidden="1" customHeight="1" thickBot="1" x14ac:dyDescent="0.25">
      <c r="A403" s="112" t="s">
        <v>2227</v>
      </c>
      <c r="B403" s="112"/>
      <c r="C403" s="113"/>
      <c r="D403" s="113"/>
      <c r="E403" s="113"/>
      <c r="F403" s="113"/>
      <c r="G403" s="113"/>
      <c r="H403" s="113"/>
      <c r="I403" s="113"/>
      <c r="J403" s="113"/>
      <c r="K403" s="113"/>
      <c r="L403" s="113"/>
      <c r="M403" s="113"/>
      <c r="N403" s="113"/>
      <c r="O403" s="113"/>
      <c r="P403" s="113"/>
      <c r="Q403" s="113"/>
      <c r="R403" s="113"/>
      <c r="S403" s="113"/>
      <c r="T403" s="113"/>
      <c r="U403" s="113"/>
      <c r="V403" s="113"/>
      <c r="W403" s="113"/>
    </row>
    <row r="404" spans="1:23" ht="52" hidden="1" customHeight="1" thickBot="1" x14ac:dyDescent="0.25">
      <c r="A404" s="112" t="s">
        <v>2228</v>
      </c>
      <c r="B404" s="112"/>
      <c r="C404" s="113"/>
      <c r="D404" s="113"/>
      <c r="E404" s="113"/>
      <c r="F404" s="113"/>
      <c r="G404" s="113"/>
      <c r="H404" s="113"/>
      <c r="I404" s="113"/>
      <c r="J404" s="113"/>
      <c r="K404" s="113"/>
      <c r="L404" s="113"/>
      <c r="M404" s="113"/>
      <c r="N404" s="113"/>
      <c r="O404" s="113"/>
      <c r="P404" s="113"/>
      <c r="Q404" s="113"/>
      <c r="R404" s="113"/>
      <c r="S404" s="113"/>
      <c r="T404" s="113"/>
      <c r="U404" s="113"/>
      <c r="V404" s="113"/>
      <c r="W404" s="113"/>
    </row>
    <row r="405" spans="1:23" ht="52" hidden="1" customHeight="1" thickBot="1" x14ac:dyDescent="0.25">
      <c r="A405" s="112" t="s">
        <v>1508</v>
      </c>
      <c r="B405" s="112"/>
      <c r="C405" s="113"/>
      <c r="D405" s="113"/>
      <c r="E405" s="113"/>
      <c r="F405" s="113"/>
      <c r="G405" s="113"/>
      <c r="H405" s="113"/>
      <c r="I405" s="113"/>
      <c r="J405" s="113"/>
      <c r="K405" s="113"/>
      <c r="L405" s="113"/>
      <c r="M405" s="113"/>
      <c r="N405" s="113"/>
      <c r="O405" s="113"/>
      <c r="P405" s="113"/>
      <c r="Q405" s="113"/>
      <c r="R405" s="113"/>
      <c r="S405" s="113"/>
      <c r="T405" s="113"/>
      <c r="U405" s="113"/>
      <c r="V405" s="113"/>
      <c r="W405" s="113"/>
    </row>
    <row r="406" spans="1:23" ht="52" hidden="1" customHeight="1" thickBot="1" x14ac:dyDescent="0.25">
      <c r="A406" s="112" t="s">
        <v>2229</v>
      </c>
      <c r="B406" s="112"/>
      <c r="C406" s="113"/>
      <c r="D406" s="113"/>
      <c r="E406" s="113"/>
      <c r="F406" s="113"/>
      <c r="G406" s="113"/>
      <c r="H406" s="113"/>
      <c r="I406" s="113"/>
      <c r="J406" s="113"/>
      <c r="K406" s="113"/>
      <c r="L406" s="113"/>
      <c r="M406" s="113"/>
      <c r="N406" s="113"/>
      <c r="O406" s="113"/>
      <c r="P406" s="113"/>
      <c r="Q406" s="113"/>
      <c r="R406" s="113"/>
      <c r="S406" s="113"/>
      <c r="T406" s="113"/>
      <c r="U406" s="113"/>
      <c r="V406" s="113"/>
      <c r="W406" s="113"/>
    </row>
    <row r="407" spans="1:23" ht="52" hidden="1" customHeight="1" thickBot="1" x14ac:dyDescent="0.25">
      <c r="A407" s="112" t="s">
        <v>2230</v>
      </c>
      <c r="B407" s="112"/>
      <c r="C407" s="113"/>
      <c r="D407" s="113"/>
      <c r="E407" s="113"/>
      <c r="F407" s="113"/>
      <c r="G407" s="113"/>
      <c r="H407" s="113"/>
      <c r="I407" s="113"/>
      <c r="J407" s="113"/>
      <c r="K407" s="113"/>
      <c r="L407" s="113"/>
      <c r="M407" s="113"/>
      <c r="N407" s="113"/>
      <c r="O407" s="113"/>
      <c r="P407" s="113"/>
      <c r="Q407" s="113"/>
      <c r="R407" s="113"/>
      <c r="S407" s="113"/>
      <c r="T407" s="113"/>
      <c r="U407" s="113"/>
      <c r="V407" s="113"/>
      <c r="W407" s="113"/>
    </row>
    <row r="408" spans="1:23" ht="52" hidden="1" customHeight="1" thickBot="1" x14ac:dyDescent="0.25">
      <c r="A408" s="112" t="s">
        <v>2231</v>
      </c>
      <c r="B408" s="112"/>
      <c r="C408" s="113"/>
      <c r="D408" s="113"/>
      <c r="E408" s="113"/>
      <c r="F408" s="113"/>
      <c r="G408" s="113"/>
      <c r="H408" s="113"/>
      <c r="I408" s="113"/>
      <c r="J408" s="113"/>
      <c r="K408" s="113"/>
      <c r="L408" s="113"/>
      <c r="M408" s="113"/>
      <c r="N408" s="113"/>
      <c r="O408" s="113"/>
      <c r="P408" s="113"/>
      <c r="Q408" s="113"/>
      <c r="R408" s="113"/>
      <c r="S408" s="113"/>
      <c r="T408" s="113"/>
      <c r="U408" s="113"/>
      <c r="V408" s="113"/>
      <c r="W408" s="113"/>
    </row>
    <row r="409" spans="1:23" ht="52" hidden="1" customHeight="1" thickBot="1" x14ac:dyDescent="0.25">
      <c r="A409" s="112" t="s">
        <v>1510</v>
      </c>
      <c r="B409" s="112"/>
      <c r="C409" s="113"/>
      <c r="D409" s="113"/>
      <c r="E409" s="113"/>
      <c r="F409" s="113"/>
      <c r="G409" s="113"/>
      <c r="H409" s="113"/>
      <c r="I409" s="113"/>
      <c r="J409" s="113"/>
      <c r="K409" s="113"/>
      <c r="L409" s="113"/>
      <c r="M409" s="113"/>
      <c r="N409" s="113"/>
      <c r="O409" s="113"/>
      <c r="P409" s="113"/>
      <c r="Q409" s="113"/>
      <c r="R409" s="113"/>
      <c r="S409" s="113"/>
      <c r="T409" s="113"/>
      <c r="U409" s="113"/>
      <c r="V409" s="113"/>
      <c r="W409" s="113"/>
    </row>
    <row r="410" spans="1:23" ht="52" hidden="1" customHeight="1" thickBot="1" x14ac:dyDescent="0.25">
      <c r="A410" s="112" t="s">
        <v>2232</v>
      </c>
      <c r="B410" s="112"/>
      <c r="C410" s="113"/>
      <c r="D410" s="113"/>
      <c r="E410" s="113"/>
      <c r="F410" s="113"/>
      <c r="G410" s="113"/>
      <c r="H410" s="113"/>
      <c r="I410" s="113"/>
      <c r="J410" s="113"/>
      <c r="K410" s="113"/>
      <c r="L410" s="113"/>
      <c r="M410" s="113"/>
      <c r="N410" s="113"/>
      <c r="O410" s="113"/>
      <c r="P410" s="113"/>
      <c r="Q410" s="113"/>
      <c r="R410" s="113"/>
      <c r="S410" s="113"/>
      <c r="T410" s="113"/>
      <c r="U410" s="113"/>
      <c r="V410" s="113"/>
      <c r="W410" s="113"/>
    </row>
    <row r="411" spans="1:23" ht="52" hidden="1" customHeight="1" thickBot="1" x14ac:dyDescent="0.25">
      <c r="A411" s="112" t="s">
        <v>2233</v>
      </c>
      <c r="B411" s="112"/>
      <c r="C411" s="113"/>
      <c r="D411" s="113"/>
      <c r="E411" s="113"/>
      <c r="F411" s="113"/>
      <c r="G411" s="113"/>
      <c r="H411" s="113"/>
      <c r="I411" s="113"/>
      <c r="J411" s="113"/>
      <c r="K411" s="113"/>
      <c r="L411" s="113"/>
      <c r="M411" s="113"/>
      <c r="N411" s="113"/>
      <c r="O411" s="113"/>
      <c r="P411" s="113"/>
      <c r="Q411" s="113"/>
      <c r="R411" s="113"/>
      <c r="S411" s="113"/>
      <c r="T411" s="113"/>
      <c r="U411" s="113"/>
      <c r="V411" s="113"/>
      <c r="W411" s="113"/>
    </row>
    <row r="412" spans="1:23" ht="52" hidden="1" customHeight="1" thickBot="1" x14ac:dyDescent="0.25">
      <c r="A412" s="112" t="s">
        <v>2234</v>
      </c>
      <c r="B412" s="112"/>
      <c r="C412" s="113"/>
      <c r="D412" s="113"/>
      <c r="E412" s="113"/>
      <c r="F412" s="113"/>
      <c r="G412" s="113"/>
      <c r="H412" s="113"/>
      <c r="I412" s="113"/>
      <c r="J412" s="113"/>
      <c r="K412" s="113"/>
      <c r="L412" s="113"/>
      <c r="M412" s="113"/>
      <c r="N412" s="113"/>
      <c r="O412" s="113"/>
      <c r="P412" s="113"/>
      <c r="Q412" s="113"/>
      <c r="R412" s="113"/>
      <c r="S412" s="113"/>
      <c r="T412" s="113"/>
      <c r="U412" s="113"/>
      <c r="V412" s="113"/>
      <c r="W412" s="113"/>
    </row>
    <row r="413" spans="1:23" ht="52" hidden="1" customHeight="1" thickBot="1" x14ac:dyDescent="0.25">
      <c r="A413" s="112" t="s">
        <v>1512</v>
      </c>
      <c r="B413" s="112"/>
      <c r="C413" s="113"/>
      <c r="D413" s="113"/>
      <c r="E413" s="113"/>
      <c r="F413" s="113"/>
      <c r="G413" s="113"/>
      <c r="H413" s="113"/>
      <c r="I413" s="113"/>
      <c r="J413" s="113"/>
      <c r="K413" s="113"/>
      <c r="L413" s="113"/>
      <c r="M413" s="113"/>
      <c r="N413" s="113"/>
      <c r="O413" s="113"/>
      <c r="P413" s="113"/>
      <c r="Q413" s="113"/>
      <c r="R413" s="113"/>
      <c r="S413" s="113"/>
      <c r="T413" s="113"/>
      <c r="U413" s="113"/>
      <c r="V413" s="113"/>
      <c r="W413" s="113"/>
    </row>
    <row r="414" spans="1:23" ht="52" hidden="1" customHeight="1" thickBot="1" x14ac:dyDescent="0.25">
      <c r="A414" s="112" t="s">
        <v>2235</v>
      </c>
      <c r="B414" s="112"/>
      <c r="C414" s="113"/>
      <c r="D414" s="113"/>
      <c r="E414" s="113"/>
      <c r="F414" s="113"/>
      <c r="G414" s="113"/>
      <c r="H414" s="113"/>
      <c r="I414" s="113"/>
      <c r="J414" s="113"/>
      <c r="K414" s="113"/>
      <c r="L414" s="113"/>
      <c r="M414" s="113"/>
      <c r="N414" s="113"/>
      <c r="O414" s="113"/>
      <c r="P414" s="113"/>
      <c r="Q414" s="113"/>
      <c r="R414" s="113"/>
      <c r="S414" s="113"/>
      <c r="T414" s="113"/>
      <c r="U414" s="113"/>
      <c r="V414" s="113"/>
      <c r="W414" s="113"/>
    </row>
    <row r="415" spans="1:23" ht="52" hidden="1" customHeight="1" thickBot="1" x14ac:dyDescent="0.25">
      <c r="A415" s="112" t="s">
        <v>2236</v>
      </c>
      <c r="B415" s="112"/>
      <c r="C415" s="113"/>
      <c r="D415" s="113"/>
      <c r="E415" s="113"/>
      <c r="F415" s="113"/>
      <c r="G415" s="113"/>
      <c r="H415" s="113"/>
      <c r="I415" s="113"/>
      <c r="J415" s="113"/>
      <c r="K415" s="113"/>
      <c r="L415" s="113"/>
      <c r="M415" s="113"/>
      <c r="N415" s="113"/>
      <c r="O415" s="113"/>
      <c r="P415" s="113"/>
      <c r="Q415" s="113"/>
      <c r="R415" s="113"/>
      <c r="S415" s="113"/>
      <c r="T415" s="113"/>
      <c r="U415" s="113"/>
      <c r="V415" s="113"/>
      <c r="W415" s="113"/>
    </row>
    <row r="416" spans="1:23" ht="52" hidden="1" customHeight="1" thickBot="1" x14ac:dyDescent="0.25">
      <c r="A416" s="112" t="s">
        <v>2237</v>
      </c>
      <c r="B416" s="112"/>
      <c r="C416" s="113"/>
      <c r="D416" s="113"/>
      <c r="E416" s="113"/>
      <c r="F416" s="113"/>
      <c r="G416" s="113"/>
      <c r="H416" s="113"/>
      <c r="I416" s="113"/>
      <c r="J416" s="113"/>
      <c r="K416" s="113"/>
      <c r="L416" s="113"/>
      <c r="M416" s="113"/>
      <c r="N416" s="113"/>
      <c r="O416" s="113"/>
      <c r="P416" s="113"/>
      <c r="Q416" s="113"/>
      <c r="R416" s="113"/>
      <c r="S416" s="113"/>
      <c r="T416" s="113"/>
      <c r="U416" s="113"/>
      <c r="V416" s="113"/>
      <c r="W416" s="113"/>
    </row>
    <row r="417" spans="1:23" ht="52" hidden="1" customHeight="1" thickBot="1" x14ac:dyDescent="0.25">
      <c r="A417" s="112" t="s">
        <v>1514</v>
      </c>
      <c r="B417" s="112"/>
      <c r="C417" s="113"/>
      <c r="D417" s="113"/>
      <c r="E417" s="113"/>
      <c r="F417" s="113"/>
      <c r="G417" s="113"/>
      <c r="H417" s="113"/>
      <c r="I417" s="113"/>
      <c r="J417" s="113"/>
      <c r="K417" s="113"/>
      <c r="L417" s="113"/>
      <c r="M417" s="113"/>
      <c r="N417" s="113"/>
      <c r="O417" s="113"/>
      <c r="P417" s="113"/>
      <c r="Q417" s="113"/>
      <c r="R417" s="113"/>
      <c r="S417" s="113"/>
      <c r="T417" s="113"/>
      <c r="U417" s="113"/>
      <c r="V417" s="113"/>
      <c r="W417" s="113"/>
    </row>
    <row r="418" spans="1:23" ht="52" hidden="1" customHeight="1" thickBot="1" x14ac:dyDescent="0.25">
      <c r="A418" s="112" t="s">
        <v>2238</v>
      </c>
      <c r="B418" s="112"/>
      <c r="C418" s="113"/>
      <c r="D418" s="113"/>
      <c r="E418" s="113"/>
      <c r="F418" s="113"/>
      <c r="G418" s="113"/>
      <c r="H418" s="113"/>
      <c r="I418" s="113"/>
      <c r="J418" s="113"/>
      <c r="K418" s="113"/>
      <c r="L418" s="113"/>
      <c r="M418" s="113"/>
      <c r="N418" s="113"/>
      <c r="O418" s="113"/>
      <c r="P418" s="113"/>
      <c r="Q418" s="113"/>
      <c r="R418" s="113"/>
      <c r="S418" s="113"/>
      <c r="T418" s="113"/>
      <c r="U418" s="113"/>
      <c r="V418" s="113"/>
      <c r="W418" s="113"/>
    </row>
    <row r="419" spans="1:23" ht="52" hidden="1" customHeight="1" thickBot="1" x14ac:dyDescent="0.25">
      <c r="A419" s="112" t="s">
        <v>2239</v>
      </c>
      <c r="B419" s="112"/>
      <c r="C419" s="113"/>
      <c r="D419" s="113"/>
      <c r="E419" s="113"/>
      <c r="F419" s="113"/>
      <c r="G419" s="113"/>
      <c r="H419" s="113"/>
      <c r="I419" s="113"/>
      <c r="J419" s="113"/>
      <c r="K419" s="113"/>
      <c r="L419" s="113"/>
      <c r="M419" s="113"/>
      <c r="N419" s="113"/>
      <c r="O419" s="113"/>
      <c r="P419" s="113"/>
      <c r="Q419" s="113"/>
      <c r="R419" s="113"/>
      <c r="S419" s="113"/>
      <c r="T419" s="113"/>
      <c r="U419" s="113"/>
      <c r="V419" s="113"/>
      <c r="W419" s="113"/>
    </row>
    <row r="420" spans="1:23" ht="52" hidden="1" customHeight="1" thickBot="1" x14ac:dyDescent="0.25">
      <c r="A420" s="112" t="s">
        <v>2240</v>
      </c>
      <c r="B420" s="112"/>
      <c r="C420" s="113"/>
      <c r="D420" s="113"/>
      <c r="E420" s="113"/>
      <c r="F420" s="113"/>
      <c r="G420" s="113"/>
      <c r="H420" s="113"/>
      <c r="I420" s="113"/>
      <c r="J420" s="113"/>
      <c r="K420" s="113"/>
      <c r="L420" s="113"/>
      <c r="M420" s="113"/>
      <c r="N420" s="113"/>
      <c r="O420" s="113"/>
      <c r="P420" s="113"/>
      <c r="Q420" s="113"/>
      <c r="R420" s="113"/>
      <c r="S420" s="113"/>
      <c r="T420" s="113"/>
      <c r="U420" s="113"/>
      <c r="V420" s="113"/>
      <c r="W420" s="113"/>
    </row>
    <row r="421" spans="1:23" ht="52" hidden="1" customHeight="1" thickBot="1" x14ac:dyDescent="0.25">
      <c r="A421" s="112" t="s">
        <v>1516</v>
      </c>
      <c r="B421" s="112"/>
      <c r="C421" s="113"/>
      <c r="D421" s="113"/>
      <c r="E421" s="113"/>
      <c r="F421" s="113"/>
      <c r="G421" s="113"/>
      <c r="H421" s="113"/>
      <c r="I421" s="113"/>
      <c r="J421" s="113"/>
      <c r="K421" s="113"/>
      <c r="L421" s="113"/>
      <c r="M421" s="113"/>
      <c r="N421" s="113"/>
      <c r="O421" s="113"/>
      <c r="P421" s="113"/>
      <c r="Q421" s="113"/>
      <c r="R421" s="113"/>
      <c r="S421" s="113"/>
      <c r="T421" s="113"/>
      <c r="U421" s="113"/>
      <c r="V421" s="113"/>
      <c r="W421" s="113"/>
    </row>
    <row r="422" spans="1:23" ht="52" hidden="1" customHeight="1" thickBot="1" x14ac:dyDescent="0.25">
      <c r="A422" s="112" t="s">
        <v>2241</v>
      </c>
      <c r="B422" s="112"/>
      <c r="C422" s="113"/>
      <c r="D422" s="113"/>
      <c r="E422" s="113"/>
      <c r="F422" s="113"/>
      <c r="G422" s="113"/>
      <c r="H422" s="113"/>
      <c r="I422" s="113"/>
      <c r="J422" s="113"/>
      <c r="K422" s="113"/>
      <c r="L422" s="113"/>
      <c r="M422" s="113"/>
      <c r="N422" s="113"/>
      <c r="O422" s="113"/>
      <c r="P422" s="113"/>
      <c r="Q422" s="113"/>
      <c r="R422" s="113"/>
      <c r="S422" s="113"/>
      <c r="T422" s="113"/>
      <c r="U422" s="113"/>
      <c r="V422" s="113"/>
      <c r="W422" s="113"/>
    </row>
    <row r="423" spans="1:23" ht="52" hidden="1" customHeight="1" thickBot="1" x14ac:dyDescent="0.25">
      <c r="A423" s="112" t="s">
        <v>2242</v>
      </c>
      <c r="B423" s="112"/>
      <c r="C423" s="113"/>
      <c r="D423" s="113"/>
      <c r="E423" s="113"/>
      <c r="F423" s="113"/>
      <c r="G423" s="113"/>
      <c r="H423" s="113"/>
      <c r="I423" s="113"/>
      <c r="J423" s="113"/>
      <c r="K423" s="113"/>
      <c r="L423" s="113"/>
      <c r="M423" s="113"/>
      <c r="N423" s="113"/>
      <c r="O423" s="113"/>
      <c r="P423" s="113"/>
      <c r="Q423" s="113"/>
      <c r="R423" s="113"/>
      <c r="S423" s="113"/>
      <c r="T423" s="113"/>
      <c r="U423" s="113"/>
      <c r="V423" s="113"/>
      <c r="W423" s="113"/>
    </row>
    <row r="424" spans="1:23" ht="52" hidden="1" customHeight="1" thickBot="1" x14ac:dyDescent="0.25">
      <c r="A424" s="112" t="s">
        <v>2243</v>
      </c>
      <c r="B424" s="112"/>
      <c r="C424" s="113"/>
      <c r="D424" s="113"/>
      <c r="E424" s="113"/>
      <c r="F424" s="113"/>
      <c r="G424" s="113"/>
      <c r="H424" s="113"/>
      <c r="I424" s="113"/>
      <c r="J424" s="113"/>
      <c r="K424" s="113"/>
      <c r="L424" s="113"/>
      <c r="M424" s="113"/>
      <c r="N424" s="113"/>
      <c r="O424" s="113"/>
      <c r="P424" s="113"/>
      <c r="Q424" s="113"/>
      <c r="R424" s="113"/>
      <c r="S424" s="113"/>
      <c r="T424" s="113"/>
      <c r="U424" s="113"/>
      <c r="V424" s="113"/>
      <c r="W424" s="113"/>
    </row>
    <row r="425" spans="1:23" ht="52" hidden="1" customHeight="1" thickBot="1" x14ac:dyDescent="0.25">
      <c r="A425" s="112" t="s">
        <v>1518</v>
      </c>
      <c r="B425" s="112"/>
      <c r="C425" s="113"/>
      <c r="D425" s="113"/>
      <c r="E425" s="113"/>
      <c r="F425" s="113"/>
      <c r="G425" s="113"/>
      <c r="H425" s="113"/>
      <c r="I425" s="113"/>
      <c r="J425" s="113"/>
      <c r="K425" s="113"/>
      <c r="L425" s="113"/>
      <c r="M425" s="113"/>
      <c r="N425" s="113"/>
      <c r="O425" s="113"/>
      <c r="P425" s="113"/>
      <c r="Q425" s="113"/>
      <c r="R425" s="113"/>
      <c r="S425" s="113"/>
      <c r="T425" s="113"/>
      <c r="U425" s="113"/>
      <c r="V425" s="113"/>
      <c r="W425" s="113"/>
    </row>
    <row r="426" spans="1:23" ht="52" hidden="1" customHeight="1" thickBot="1" x14ac:dyDescent="0.25">
      <c r="A426" s="112" t="s">
        <v>2244</v>
      </c>
      <c r="B426" s="112"/>
      <c r="C426" s="113"/>
      <c r="D426" s="113"/>
      <c r="E426" s="113"/>
      <c r="F426" s="113"/>
      <c r="G426" s="113"/>
      <c r="H426" s="113"/>
      <c r="I426" s="113"/>
      <c r="J426" s="113"/>
      <c r="K426" s="113"/>
      <c r="L426" s="113"/>
      <c r="M426" s="113"/>
      <c r="N426" s="113"/>
      <c r="O426" s="113"/>
      <c r="P426" s="113"/>
      <c r="Q426" s="113"/>
      <c r="R426" s="113"/>
      <c r="S426" s="113"/>
      <c r="T426" s="113"/>
      <c r="U426" s="113"/>
      <c r="V426" s="113"/>
      <c r="W426" s="113"/>
    </row>
    <row r="427" spans="1:23" ht="52" hidden="1" customHeight="1" thickBot="1" x14ac:dyDescent="0.25">
      <c r="A427" s="112" t="s">
        <v>2245</v>
      </c>
      <c r="B427" s="112"/>
      <c r="C427" s="113"/>
      <c r="D427" s="113"/>
      <c r="E427" s="113"/>
      <c r="F427" s="113"/>
      <c r="G427" s="113"/>
      <c r="H427" s="113"/>
      <c r="I427" s="113"/>
      <c r="J427" s="113"/>
      <c r="K427" s="113"/>
      <c r="L427" s="113"/>
      <c r="M427" s="113"/>
      <c r="N427" s="113"/>
      <c r="O427" s="113"/>
      <c r="P427" s="113"/>
      <c r="Q427" s="113"/>
      <c r="R427" s="113"/>
      <c r="S427" s="113"/>
      <c r="T427" s="113"/>
      <c r="U427" s="113"/>
      <c r="V427" s="113"/>
      <c r="W427" s="113"/>
    </row>
    <row r="428" spans="1:23" ht="52" hidden="1" customHeight="1" thickBot="1" x14ac:dyDescent="0.25">
      <c r="A428" s="112" t="s">
        <v>2246</v>
      </c>
      <c r="B428" s="112"/>
      <c r="C428" s="113"/>
      <c r="D428" s="113"/>
      <c r="E428" s="113"/>
      <c r="F428" s="113"/>
      <c r="G428" s="113"/>
      <c r="H428" s="113"/>
      <c r="I428" s="113"/>
      <c r="J428" s="113"/>
      <c r="K428" s="113"/>
      <c r="L428" s="113"/>
      <c r="M428" s="113"/>
      <c r="N428" s="113"/>
      <c r="O428" s="113"/>
      <c r="P428" s="113"/>
      <c r="Q428" s="113"/>
      <c r="R428" s="113"/>
      <c r="S428" s="113"/>
      <c r="T428" s="113"/>
      <c r="U428" s="113"/>
      <c r="V428" s="113"/>
      <c r="W428" s="113"/>
    </row>
    <row r="429" spans="1:23" ht="52" hidden="1" customHeight="1" thickBot="1" x14ac:dyDescent="0.25">
      <c r="A429" s="112" t="s">
        <v>1520</v>
      </c>
      <c r="B429" s="112"/>
      <c r="C429" s="113"/>
      <c r="D429" s="113"/>
      <c r="E429" s="113"/>
      <c r="F429" s="113"/>
      <c r="G429" s="113"/>
      <c r="H429" s="113"/>
      <c r="I429" s="113"/>
      <c r="J429" s="113"/>
      <c r="K429" s="113"/>
      <c r="L429" s="113"/>
      <c r="M429" s="113"/>
      <c r="N429" s="113"/>
      <c r="O429" s="113"/>
      <c r="P429" s="113"/>
      <c r="Q429" s="113"/>
      <c r="R429" s="113"/>
      <c r="S429" s="113"/>
      <c r="T429" s="113"/>
      <c r="U429" s="113"/>
      <c r="V429" s="113"/>
      <c r="W429" s="113"/>
    </row>
    <row r="430" spans="1:23" ht="52" hidden="1" customHeight="1" thickBot="1" x14ac:dyDescent="0.25">
      <c r="A430" s="112" t="s">
        <v>2247</v>
      </c>
      <c r="B430" s="112"/>
      <c r="C430" s="113"/>
      <c r="D430" s="113"/>
      <c r="E430" s="113"/>
      <c r="F430" s="113"/>
      <c r="G430" s="113"/>
      <c r="H430" s="113"/>
      <c r="I430" s="113"/>
      <c r="J430" s="113"/>
      <c r="K430" s="113"/>
      <c r="L430" s="113"/>
      <c r="M430" s="113"/>
      <c r="N430" s="113"/>
      <c r="O430" s="113"/>
      <c r="P430" s="113"/>
      <c r="Q430" s="113"/>
      <c r="R430" s="113"/>
      <c r="S430" s="113"/>
      <c r="T430" s="113"/>
      <c r="U430" s="113"/>
      <c r="V430" s="113"/>
      <c r="W430" s="113"/>
    </row>
    <row r="431" spans="1:23" ht="52" hidden="1" customHeight="1" thickBot="1" x14ac:dyDescent="0.25">
      <c r="A431" s="112" t="s">
        <v>2248</v>
      </c>
      <c r="B431" s="112"/>
      <c r="C431" s="113"/>
      <c r="D431" s="113"/>
      <c r="E431" s="113"/>
      <c r="F431" s="113"/>
      <c r="G431" s="113"/>
      <c r="H431" s="113"/>
      <c r="I431" s="113"/>
      <c r="J431" s="113"/>
      <c r="K431" s="113"/>
      <c r="L431" s="113"/>
      <c r="M431" s="113"/>
      <c r="N431" s="113"/>
      <c r="O431" s="113"/>
      <c r="P431" s="113"/>
      <c r="Q431" s="113"/>
      <c r="R431" s="113"/>
      <c r="S431" s="113"/>
      <c r="T431" s="113"/>
      <c r="U431" s="113"/>
      <c r="V431" s="113"/>
      <c r="W431" s="113"/>
    </row>
    <row r="432" spans="1:23" ht="52" hidden="1" customHeight="1" thickBot="1" x14ac:dyDescent="0.25">
      <c r="A432" s="112" t="s">
        <v>2249</v>
      </c>
      <c r="B432" s="112"/>
      <c r="C432" s="113"/>
      <c r="D432" s="113"/>
      <c r="E432" s="113"/>
      <c r="F432" s="113"/>
      <c r="G432" s="113"/>
      <c r="H432" s="113"/>
      <c r="I432" s="113"/>
      <c r="J432" s="113"/>
      <c r="K432" s="113"/>
      <c r="L432" s="113"/>
      <c r="M432" s="113"/>
      <c r="N432" s="113"/>
      <c r="O432" s="113"/>
      <c r="P432" s="113"/>
      <c r="Q432" s="113"/>
      <c r="R432" s="113"/>
      <c r="S432" s="113"/>
      <c r="T432" s="113"/>
      <c r="U432" s="113"/>
      <c r="V432" s="113"/>
      <c r="W432" s="113"/>
    </row>
    <row r="433" spans="1:23" ht="52" hidden="1" customHeight="1" thickBot="1" x14ac:dyDescent="0.25">
      <c r="A433" s="112" t="s">
        <v>1522</v>
      </c>
      <c r="B433" s="112"/>
      <c r="C433" s="113"/>
      <c r="D433" s="113"/>
      <c r="E433" s="113"/>
      <c r="F433" s="113"/>
      <c r="G433" s="113"/>
      <c r="H433" s="113"/>
      <c r="I433" s="113"/>
      <c r="J433" s="113"/>
      <c r="K433" s="113"/>
      <c r="L433" s="113"/>
      <c r="M433" s="113"/>
      <c r="N433" s="113"/>
      <c r="O433" s="113"/>
      <c r="P433" s="113"/>
      <c r="Q433" s="113"/>
      <c r="R433" s="113"/>
      <c r="S433" s="113"/>
      <c r="T433" s="113"/>
      <c r="U433" s="113"/>
      <c r="V433" s="113"/>
      <c r="W433" s="113"/>
    </row>
    <row r="434" spans="1:23" ht="52" hidden="1" customHeight="1" thickBot="1" x14ac:dyDescent="0.25">
      <c r="A434" s="112" t="s">
        <v>2250</v>
      </c>
      <c r="B434" s="112"/>
      <c r="C434" s="113"/>
      <c r="D434" s="113"/>
      <c r="E434" s="113"/>
      <c r="F434" s="113"/>
      <c r="G434" s="113"/>
      <c r="H434" s="113"/>
      <c r="I434" s="113"/>
      <c r="J434" s="113"/>
      <c r="K434" s="113"/>
      <c r="L434" s="113"/>
      <c r="M434" s="113"/>
      <c r="N434" s="113"/>
      <c r="O434" s="113"/>
      <c r="P434" s="113"/>
      <c r="Q434" s="113"/>
      <c r="R434" s="113"/>
      <c r="S434" s="113"/>
      <c r="T434" s="113"/>
      <c r="U434" s="113"/>
      <c r="V434" s="113"/>
      <c r="W434" s="113"/>
    </row>
    <row r="435" spans="1:23" ht="52" hidden="1" customHeight="1" thickBot="1" x14ac:dyDescent="0.25">
      <c r="A435" s="112" t="s">
        <v>2251</v>
      </c>
      <c r="B435" s="112"/>
      <c r="C435" s="113"/>
      <c r="D435" s="113"/>
      <c r="E435" s="113"/>
      <c r="F435" s="113"/>
      <c r="G435" s="113"/>
      <c r="H435" s="113"/>
      <c r="I435" s="113"/>
      <c r="J435" s="113"/>
      <c r="K435" s="113"/>
      <c r="L435" s="113"/>
      <c r="M435" s="113"/>
      <c r="N435" s="113"/>
      <c r="O435" s="113"/>
      <c r="P435" s="113"/>
      <c r="Q435" s="113"/>
      <c r="R435" s="113"/>
      <c r="S435" s="113"/>
      <c r="T435" s="113"/>
      <c r="U435" s="113"/>
      <c r="V435" s="113"/>
      <c r="W435" s="113"/>
    </row>
    <row r="436" spans="1:23" ht="52" hidden="1" customHeight="1" thickBot="1" x14ac:dyDescent="0.25">
      <c r="A436" s="112" t="s">
        <v>2252</v>
      </c>
      <c r="B436" s="112"/>
      <c r="C436" s="113"/>
      <c r="D436" s="113"/>
      <c r="E436" s="113"/>
      <c r="F436" s="113"/>
      <c r="G436" s="113"/>
      <c r="H436" s="113"/>
      <c r="I436" s="113"/>
      <c r="J436" s="113"/>
      <c r="K436" s="113"/>
      <c r="L436" s="113"/>
      <c r="M436" s="113"/>
      <c r="N436" s="113"/>
      <c r="O436" s="113"/>
      <c r="P436" s="113"/>
      <c r="Q436" s="113"/>
      <c r="R436" s="113"/>
      <c r="S436" s="113"/>
      <c r="T436" s="113"/>
      <c r="U436" s="113"/>
      <c r="V436" s="113"/>
      <c r="W436" s="113"/>
    </row>
    <row r="437" spans="1:23" ht="52" hidden="1" customHeight="1" thickBot="1" x14ac:dyDescent="0.25">
      <c r="A437" s="112" t="s">
        <v>1524</v>
      </c>
      <c r="B437" s="112"/>
      <c r="C437" s="113"/>
      <c r="D437" s="113"/>
      <c r="E437" s="113"/>
      <c r="F437" s="113"/>
      <c r="G437" s="113"/>
      <c r="H437" s="113"/>
      <c r="I437" s="113"/>
      <c r="J437" s="113"/>
      <c r="K437" s="113"/>
      <c r="L437" s="113"/>
      <c r="M437" s="113"/>
      <c r="N437" s="113"/>
      <c r="O437" s="113"/>
      <c r="P437" s="113"/>
      <c r="Q437" s="113"/>
      <c r="R437" s="113"/>
      <c r="S437" s="113"/>
      <c r="T437" s="113"/>
      <c r="U437" s="113"/>
      <c r="V437" s="113"/>
      <c r="W437" s="113"/>
    </row>
    <row r="438" spans="1:23" ht="52" hidden="1" customHeight="1" thickBot="1" x14ac:dyDescent="0.25">
      <c r="A438" s="112" t="s">
        <v>2253</v>
      </c>
      <c r="B438" s="112"/>
      <c r="C438" s="113"/>
      <c r="D438" s="113"/>
      <c r="E438" s="113"/>
      <c r="F438" s="113"/>
      <c r="G438" s="113"/>
      <c r="H438" s="113"/>
      <c r="I438" s="113"/>
      <c r="J438" s="113"/>
      <c r="K438" s="113"/>
      <c r="L438" s="113"/>
      <c r="M438" s="113"/>
      <c r="N438" s="113"/>
      <c r="O438" s="113"/>
      <c r="P438" s="113"/>
      <c r="Q438" s="113"/>
      <c r="R438" s="113"/>
      <c r="S438" s="113"/>
      <c r="T438" s="113"/>
      <c r="U438" s="113"/>
      <c r="V438" s="113"/>
      <c r="W438" s="113"/>
    </row>
    <row r="439" spans="1:23" ht="52" hidden="1" customHeight="1" thickBot="1" x14ac:dyDescent="0.25">
      <c r="A439" s="112" t="s">
        <v>2254</v>
      </c>
      <c r="B439" s="112"/>
      <c r="C439" s="113"/>
      <c r="D439" s="113"/>
      <c r="E439" s="113"/>
      <c r="F439" s="113"/>
      <c r="G439" s="113"/>
      <c r="H439" s="113"/>
      <c r="I439" s="113"/>
      <c r="J439" s="113"/>
      <c r="K439" s="113"/>
      <c r="L439" s="113"/>
      <c r="M439" s="113"/>
      <c r="N439" s="113"/>
      <c r="O439" s="113"/>
      <c r="P439" s="113"/>
      <c r="Q439" s="113"/>
      <c r="R439" s="113"/>
      <c r="S439" s="113"/>
      <c r="T439" s="113"/>
      <c r="U439" s="113"/>
      <c r="V439" s="113"/>
      <c r="W439" s="113"/>
    </row>
    <row r="440" spans="1:23" ht="52" hidden="1" customHeight="1" thickBot="1" x14ac:dyDescent="0.25">
      <c r="A440" s="112" t="s">
        <v>2255</v>
      </c>
      <c r="B440" s="112"/>
      <c r="C440" s="113"/>
      <c r="D440" s="113"/>
      <c r="E440" s="113"/>
      <c r="F440" s="113"/>
      <c r="G440" s="113"/>
      <c r="H440" s="113"/>
      <c r="I440" s="113"/>
      <c r="J440" s="113"/>
      <c r="K440" s="113"/>
      <c r="L440" s="113"/>
      <c r="M440" s="113"/>
      <c r="N440" s="113"/>
      <c r="O440" s="113"/>
      <c r="P440" s="113"/>
      <c r="Q440" s="113"/>
      <c r="R440" s="113"/>
      <c r="S440" s="113"/>
      <c r="T440" s="113"/>
      <c r="U440" s="113"/>
      <c r="V440" s="113"/>
      <c r="W440" s="113"/>
    </row>
    <row r="441" spans="1:23" ht="52" hidden="1" customHeight="1" thickBot="1" x14ac:dyDescent="0.25">
      <c r="A441" s="112" t="s">
        <v>1526</v>
      </c>
      <c r="B441" s="112"/>
      <c r="C441" s="113"/>
      <c r="D441" s="113"/>
      <c r="E441" s="113"/>
      <c r="F441" s="113"/>
      <c r="G441" s="113"/>
      <c r="H441" s="113"/>
      <c r="I441" s="113"/>
      <c r="J441" s="113"/>
      <c r="K441" s="113"/>
      <c r="L441" s="113"/>
      <c r="M441" s="113"/>
      <c r="N441" s="113"/>
      <c r="O441" s="113"/>
      <c r="P441" s="113"/>
      <c r="Q441" s="113"/>
      <c r="R441" s="113"/>
      <c r="S441" s="113"/>
      <c r="T441" s="113"/>
      <c r="U441" s="113"/>
      <c r="V441" s="113"/>
      <c r="W441" s="113"/>
    </row>
    <row r="442" spans="1:23" ht="52" hidden="1" customHeight="1" thickBot="1" x14ac:dyDescent="0.25">
      <c r="A442" s="112" t="s">
        <v>2256</v>
      </c>
      <c r="B442" s="112"/>
      <c r="C442" s="113"/>
      <c r="D442" s="113"/>
      <c r="E442" s="113"/>
      <c r="F442" s="113"/>
      <c r="G442" s="113"/>
      <c r="H442" s="113"/>
      <c r="I442" s="113"/>
      <c r="J442" s="113"/>
      <c r="K442" s="113"/>
      <c r="L442" s="113"/>
      <c r="M442" s="113"/>
      <c r="N442" s="113"/>
      <c r="O442" s="113"/>
      <c r="P442" s="113"/>
      <c r="Q442" s="113"/>
      <c r="R442" s="113"/>
      <c r="S442" s="113"/>
      <c r="T442" s="113"/>
      <c r="U442" s="113"/>
      <c r="V442" s="113"/>
      <c r="W442" s="113"/>
    </row>
    <row r="443" spans="1:23" ht="52" hidden="1" customHeight="1" thickBot="1" x14ac:dyDescent="0.25">
      <c r="A443" s="112" t="s">
        <v>2257</v>
      </c>
      <c r="B443" s="112"/>
      <c r="C443" s="113"/>
      <c r="D443" s="113"/>
      <c r="E443" s="113"/>
      <c r="F443" s="113"/>
      <c r="G443" s="113"/>
      <c r="H443" s="113"/>
      <c r="I443" s="113"/>
      <c r="J443" s="113"/>
      <c r="K443" s="113"/>
      <c r="L443" s="113"/>
      <c r="M443" s="113"/>
      <c r="N443" s="113"/>
      <c r="O443" s="113"/>
      <c r="P443" s="113"/>
      <c r="Q443" s="113"/>
      <c r="R443" s="113"/>
      <c r="S443" s="113"/>
      <c r="T443" s="113"/>
      <c r="U443" s="113"/>
      <c r="V443" s="113"/>
      <c r="W443" s="113"/>
    </row>
    <row r="444" spans="1:23" ht="52" hidden="1" customHeight="1" thickBot="1" x14ac:dyDescent="0.25">
      <c r="A444" s="112" t="s">
        <v>2258</v>
      </c>
      <c r="B444" s="112"/>
      <c r="C444" s="113"/>
      <c r="D444" s="113"/>
      <c r="E444" s="113"/>
      <c r="F444" s="113"/>
      <c r="G444" s="113"/>
      <c r="H444" s="113"/>
      <c r="I444" s="113"/>
      <c r="J444" s="113"/>
      <c r="K444" s="113"/>
      <c r="L444" s="113"/>
      <c r="M444" s="113"/>
      <c r="N444" s="113"/>
      <c r="O444" s="113"/>
      <c r="P444" s="113"/>
      <c r="Q444" s="113"/>
      <c r="R444" s="113"/>
      <c r="S444" s="113"/>
      <c r="T444" s="113"/>
      <c r="U444" s="113"/>
      <c r="V444" s="113"/>
      <c r="W444" s="113"/>
    </row>
    <row r="445" spans="1:23" ht="18" customHeight="1" thickBot="1" x14ac:dyDescent="0.25">
      <c r="A445" s="175" t="s">
        <v>2259</v>
      </c>
      <c r="B445" s="176"/>
      <c r="C445" s="177"/>
      <c r="D445" s="177"/>
      <c r="E445" s="177"/>
      <c r="F445" s="177"/>
      <c r="G445" s="177"/>
      <c r="H445" s="177"/>
      <c r="I445" s="177"/>
      <c r="J445" s="177"/>
      <c r="K445" s="177"/>
      <c r="L445" s="177"/>
      <c r="M445" s="177"/>
      <c r="N445" s="177"/>
      <c r="O445" s="177"/>
      <c r="P445" s="177"/>
      <c r="Q445" s="177"/>
      <c r="R445" s="177"/>
      <c r="S445" s="177"/>
      <c r="T445" s="177"/>
      <c r="U445" s="177"/>
      <c r="V445" s="177"/>
      <c r="W445" s="177"/>
    </row>
    <row r="446" spans="1:23" ht="52" hidden="1" customHeight="1" thickBot="1" x14ac:dyDescent="0.25">
      <c r="A446" s="112" t="s">
        <v>1529</v>
      </c>
      <c r="B446" s="112"/>
      <c r="C446" s="113"/>
      <c r="D446" s="113"/>
      <c r="E446" s="113"/>
      <c r="F446" s="113"/>
      <c r="G446" s="113"/>
      <c r="H446" s="113"/>
      <c r="I446" s="113"/>
      <c r="J446" s="113"/>
      <c r="K446" s="113"/>
      <c r="L446" s="113"/>
      <c r="M446" s="113"/>
      <c r="N446" s="113"/>
      <c r="O446" s="113"/>
      <c r="P446" s="113"/>
      <c r="Q446" s="113"/>
      <c r="R446" s="113"/>
      <c r="S446" s="113"/>
      <c r="T446" s="113"/>
      <c r="U446" s="113"/>
      <c r="V446" s="113"/>
      <c r="W446" s="113"/>
    </row>
    <row r="447" spans="1:23" ht="52" hidden="1" customHeight="1" thickBot="1" x14ac:dyDescent="0.25">
      <c r="A447" s="112" t="s">
        <v>2260</v>
      </c>
      <c r="B447" s="112"/>
      <c r="C447" s="113"/>
      <c r="D447" s="113"/>
      <c r="E447" s="113"/>
      <c r="F447" s="113"/>
      <c r="G447" s="113"/>
      <c r="H447" s="113"/>
      <c r="I447" s="113"/>
      <c r="J447" s="113"/>
      <c r="K447" s="113"/>
      <c r="L447" s="113"/>
      <c r="M447" s="113"/>
      <c r="N447" s="113"/>
      <c r="O447" s="113"/>
      <c r="P447" s="113"/>
      <c r="Q447" s="113"/>
      <c r="R447" s="113"/>
      <c r="S447" s="113"/>
      <c r="T447" s="113"/>
      <c r="U447" s="113"/>
      <c r="V447" s="113"/>
      <c r="W447" s="113"/>
    </row>
    <row r="448" spans="1:23" ht="52" hidden="1" customHeight="1" thickBot="1" x14ac:dyDescent="0.25">
      <c r="A448" s="112" t="s">
        <v>2261</v>
      </c>
      <c r="B448" s="112"/>
      <c r="C448" s="113"/>
      <c r="D448" s="113"/>
      <c r="E448" s="113"/>
      <c r="F448" s="113"/>
      <c r="G448" s="113"/>
      <c r="H448" s="113"/>
      <c r="I448" s="113"/>
      <c r="J448" s="113"/>
      <c r="K448" s="113"/>
      <c r="L448" s="113"/>
      <c r="M448" s="113"/>
      <c r="N448" s="113"/>
      <c r="O448" s="113"/>
      <c r="P448" s="113"/>
      <c r="Q448" s="113"/>
      <c r="R448" s="113"/>
      <c r="S448" s="113"/>
      <c r="T448" s="113"/>
      <c r="U448" s="113"/>
      <c r="V448" s="113"/>
      <c r="W448" s="113"/>
    </row>
    <row r="449" spans="1:23" ht="52" hidden="1" customHeight="1" thickBot="1" x14ac:dyDescent="0.25">
      <c r="A449" s="112" t="s">
        <v>2262</v>
      </c>
      <c r="B449" s="112"/>
      <c r="C449" s="113"/>
      <c r="D449" s="113"/>
      <c r="E449" s="113"/>
      <c r="F449" s="113"/>
      <c r="G449" s="113"/>
      <c r="H449" s="113"/>
      <c r="I449" s="113"/>
      <c r="J449" s="113"/>
      <c r="K449" s="113"/>
      <c r="L449" s="113"/>
      <c r="M449" s="113"/>
      <c r="N449" s="113"/>
      <c r="O449" s="113"/>
      <c r="P449" s="113"/>
      <c r="Q449" s="113"/>
      <c r="R449" s="113"/>
      <c r="S449" s="113"/>
      <c r="T449" s="113"/>
      <c r="U449" s="113"/>
      <c r="V449" s="113"/>
      <c r="W449" s="113"/>
    </row>
    <row r="450" spans="1:23" ht="52" hidden="1" customHeight="1" thickBot="1" x14ac:dyDescent="0.25">
      <c r="A450" s="112" t="s">
        <v>1531</v>
      </c>
      <c r="B450" s="112"/>
      <c r="C450" s="113"/>
      <c r="D450" s="113"/>
      <c r="E450" s="113"/>
      <c r="F450" s="113"/>
      <c r="G450" s="113"/>
      <c r="H450" s="113"/>
      <c r="I450" s="113"/>
      <c r="J450" s="113"/>
      <c r="K450" s="113"/>
      <c r="L450" s="113"/>
      <c r="M450" s="113"/>
      <c r="N450" s="113"/>
      <c r="O450" s="113"/>
      <c r="P450" s="113"/>
      <c r="Q450" s="113"/>
      <c r="R450" s="113"/>
      <c r="S450" s="113"/>
      <c r="T450" s="113"/>
      <c r="U450" s="113"/>
      <c r="V450" s="113"/>
      <c r="W450" s="113"/>
    </row>
    <row r="451" spans="1:23" ht="52" hidden="1" customHeight="1" thickBot="1" x14ac:dyDescent="0.25">
      <c r="A451" s="112" t="s">
        <v>2263</v>
      </c>
      <c r="B451" s="112"/>
      <c r="C451" s="113"/>
      <c r="D451" s="113"/>
      <c r="E451" s="113"/>
      <c r="F451" s="113"/>
      <c r="G451" s="113"/>
      <c r="H451" s="113"/>
      <c r="I451" s="113"/>
      <c r="J451" s="113"/>
      <c r="K451" s="113"/>
      <c r="L451" s="113"/>
      <c r="M451" s="113"/>
      <c r="N451" s="113"/>
      <c r="O451" s="113"/>
      <c r="P451" s="113"/>
      <c r="Q451" s="113"/>
      <c r="R451" s="113"/>
      <c r="S451" s="113"/>
      <c r="T451" s="113"/>
      <c r="U451" s="113"/>
      <c r="V451" s="113"/>
      <c r="W451" s="113"/>
    </row>
    <row r="452" spans="1:23" ht="52" hidden="1" customHeight="1" thickBot="1" x14ac:dyDescent="0.25">
      <c r="A452" s="112" t="s">
        <v>2264</v>
      </c>
      <c r="B452" s="112"/>
      <c r="C452" s="113"/>
      <c r="D452" s="113"/>
      <c r="E452" s="113"/>
      <c r="F452" s="113"/>
      <c r="G452" s="113"/>
      <c r="H452" s="113"/>
      <c r="I452" s="113"/>
      <c r="J452" s="113"/>
      <c r="K452" s="113"/>
      <c r="L452" s="113"/>
      <c r="M452" s="113"/>
      <c r="N452" s="113"/>
      <c r="O452" s="113"/>
      <c r="P452" s="113"/>
      <c r="Q452" s="113"/>
      <c r="R452" s="113"/>
      <c r="S452" s="113"/>
      <c r="T452" s="113"/>
      <c r="U452" s="113"/>
      <c r="V452" s="113"/>
      <c r="W452" s="113"/>
    </row>
    <row r="453" spans="1:23" ht="52" hidden="1" customHeight="1" thickBot="1" x14ac:dyDescent="0.25">
      <c r="A453" s="112" t="s">
        <v>2265</v>
      </c>
      <c r="B453" s="112"/>
      <c r="C453" s="113"/>
      <c r="D453" s="113"/>
      <c r="E453" s="113"/>
      <c r="F453" s="113"/>
      <c r="G453" s="113"/>
      <c r="H453" s="113"/>
      <c r="I453" s="113"/>
      <c r="J453" s="113"/>
      <c r="K453" s="113"/>
      <c r="L453" s="113"/>
      <c r="M453" s="113"/>
      <c r="N453" s="113"/>
      <c r="O453" s="113"/>
      <c r="P453" s="113"/>
      <c r="Q453" s="113"/>
      <c r="R453" s="113"/>
      <c r="S453" s="113"/>
      <c r="T453" s="113"/>
      <c r="U453" s="113"/>
      <c r="V453" s="113"/>
      <c r="W453" s="113"/>
    </row>
    <row r="454" spans="1:23" ht="52" hidden="1" customHeight="1" thickBot="1" x14ac:dyDescent="0.25">
      <c r="A454" s="112" t="s">
        <v>1533</v>
      </c>
      <c r="B454" s="112"/>
      <c r="C454" s="113"/>
      <c r="D454" s="113"/>
      <c r="E454" s="113"/>
      <c r="F454" s="113"/>
      <c r="G454" s="113"/>
      <c r="H454" s="113"/>
      <c r="I454" s="113"/>
      <c r="J454" s="113"/>
      <c r="K454" s="113"/>
      <c r="L454" s="113"/>
      <c r="M454" s="113"/>
      <c r="N454" s="113"/>
      <c r="O454" s="113"/>
      <c r="P454" s="113"/>
      <c r="Q454" s="113"/>
      <c r="R454" s="113"/>
      <c r="S454" s="113"/>
      <c r="T454" s="113"/>
      <c r="U454" s="113"/>
      <c r="V454" s="113"/>
      <c r="W454" s="113"/>
    </row>
    <row r="455" spans="1:23" ht="52" hidden="1" customHeight="1" thickBot="1" x14ac:dyDescent="0.25">
      <c r="A455" s="112" t="s">
        <v>2266</v>
      </c>
      <c r="B455" s="112"/>
      <c r="C455" s="113"/>
      <c r="D455" s="113"/>
      <c r="E455" s="113"/>
      <c r="F455" s="113"/>
      <c r="G455" s="113"/>
      <c r="H455" s="113"/>
      <c r="I455" s="113"/>
      <c r="J455" s="113"/>
      <c r="K455" s="113"/>
      <c r="L455" s="113"/>
      <c r="M455" s="113"/>
      <c r="N455" s="113"/>
      <c r="O455" s="113"/>
      <c r="P455" s="113"/>
      <c r="Q455" s="113"/>
      <c r="R455" s="113"/>
      <c r="S455" s="113"/>
      <c r="T455" s="113"/>
      <c r="U455" s="113"/>
      <c r="V455" s="113"/>
      <c r="W455" s="113"/>
    </row>
    <row r="456" spans="1:23" ht="52" hidden="1" customHeight="1" thickBot="1" x14ac:dyDescent="0.25">
      <c r="A456" s="112" t="s">
        <v>2267</v>
      </c>
      <c r="B456" s="112"/>
      <c r="C456" s="113"/>
      <c r="D456" s="113"/>
      <c r="E456" s="113"/>
      <c r="F456" s="113"/>
      <c r="G456" s="113"/>
      <c r="H456" s="113"/>
      <c r="I456" s="113"/>
      <c r="J456" s="113"/>
      <c r="K456" s="113"/>
      <c r="L456" s="113"/>
      <c r="M456" s="113"/>
      <c r="N456" s="113"/>
      <c r="O456" s="113"/>
      <c r="P456" s="113"/>
      <c r="Q456" s="113"/>
      <c r="R456" s="113"/>
      <c r="S456" s="113"/>
      <c r="T456" s="113"/>
      <c r="U456" s="113"/>
      <c r="V456" s="113"/>
      <c r="W456" s="113"/>
    </row>
    <row r="457" spans="1:23" ht="52" hidden="1" customHeight="1" thickBot="1" x14ac:dyDescent="0.25">
      <c r="A457" s="112" t="s">
        <v>2268</v>
      </c>
      <c r="B457" s="112"/>
      <c r="C457" s="113"/>
      <c r="D457" s="113"/>
      <c r="E457" s="113"/>
      <c r="F457" s="113"/>
      <c r="G457" s="113"/>
      <c r="H457" s="113"/>
      <c r="I457" s="113"/>
      <c r="J457" s="113"/>
      <c r="K457" s="113"/>
      <c r="L457" s="113"/>
      <c r="M457" s="113"/>
      <c r="N457" s="113"/>
      <c r="O457" s="113"/>
      <c r="P457" s="113"/>
      <c r="Q457" s="113"/>
      <c r="R457" s="113"/>
      <c r="S457" s="113"/>
      <c r="T457" s="113"/>
      <c r="U457" s="113"/>
      <c r="V457" s="113"/>
      <c r="W457" s="113"/>
    </row>
    <row r="458" spans="1:23" ht="52" hidden="1" customHeight="1" thickBot="1" x14ac:dyDescent="0.25">
      <c r="A458" s="112" t="s">
        <v>1535</v>
      </c>
      <c r="B458" s="112"/>
      <c r="C458" s="113"/>
      <c r="D458" s="113"/>
      <c r="E458" s="113"/>
      <c r="F458" s="113"/>
      <c r="G458" s="113"/>
      <c r="H458" s="113"/>
      <c r="I458" s="113"/>
      <c r="J458" s="113"/>
      <c r="K458" s="113"/>
      <c r="L458" s="113"/>
      <c r="M458" s="113"/>
      <c r="N458" s="113"/>
      <c r="O458" s="113"/>
      <c r="P458" s="113"/>
      <c r="Q458" s="113"/>
      <c r="R458" s="113"/>
      <c r="S458" s="113"/>
      <c r="T458" s="113"/>
      <c r="U458" s="113"/>
      <c r="V458" s="113"/>
      <c r="W458" s="113"/>
    </row>
    <row r="459" spans="1:23" ht="52" hidden="1" customHeight="1" thickBot="1" x14ac:dyDescent="0.25">
      <c r="A459" s="112" t="s">
        <v>2269</v>
      </c>
      <c r="B459" s="112"/>
      <c r="C459" s="113"/>
      <c r="D459" s="113"/>
      <c r="E459" s="113"/>
      <c r="F459" s="113"/>
      <c r="G459" s="113"/>
      <c r="H459" s="113"/>
      <c r="I459" s="113"/>
      <c r="J459" s="113"/>
      <c r="K459" s="113"/>
      <c r="L459" s="113"/>
      <c r="M459" s="113"/>
      <c r="N459" s="113"/>
      <c r="O459" s="113"/>
      <c r="P459" s="113"/>
      <c r="Q459" s="113"/>
      <c r="R459" s="113"/>
      <c r="S459" s="113"/>
      <c r="T459" s="113"/>
      <c r="U459" s="113"/>
      <c r="V459" s="113"/>
      <c r="W459" s="113"/>
    </row>
    <row r="460" spans="1:23" ht="52" hidden="1" customHeight="1" thickBot="1" x14ac:dyDescent="0.25">
      <c r="A460" s="112" t="s">
        <v>2270</v>
      </c>
      <c r="B460" s="112"/>
      <c r="C460" s="113"/>
      <c r="D460" s="113"/>
      <c r="E460" s="113"/>
      <c r="F460" s="113"/>
      <c r="G460" s="113"/>
      <c r="H460" s="113"/>
      <c r="I460" s="113"/>
      <c r="J460" s="113"/>
      <c r="K460" s="113"/>
      <c r="L460" s="113"/>
      <c r="M460" s="113"/>
      <c r="N460" s="113"/>
      <c r="O460" s="113"/>
      <c r="P460" s="113"/>
      <c r="Q460" s="113"/>
      <c r="R460" s="113"/>
      <c r="S460" s="113"/>
      <c r="T460" s="113"/>
      <c r="U460" s="113"/>
      <c r="V460" s="113"/>
      <c r="W460" s="113"/>
    </row>
    <row r="461" spans="1:23" ht="52" hidden="1" customHeight="1" thickBot="1" x14ac:dyDescent="0.25">
      <c r="A461" s="112" t="s">
        <v>2271</v>
      </c>
      <c r="B461" s="112"/>
      <c r="C461" s="113"/>
      <c r="D461" s="113"/>
      <c r="E461" s="113"/>
      <c r="F461" s="113"/>
      <c r="G461" s="113"/>
      <c r="H461" s="113"/>
      <c r="I461" s="113"/>
      <c r="J461" s="113"/>
      <c r="K461" s="113"/>
      <c r="L461" s="113"/>
      <c r="M461" s="113"/>
      <c r="N461" s="113"/>
      <c r="O461" s="113"/>
      <c r="P461" s="113"/>
      <c r="Q461" s="113"/>
      <c r="R461" s="113"/>
      <c r="S461" s="113"/>
      <c r="T461" s="113"/>
      <c r="U461" s="113"/>
      <c r="V461" s="113"/>
      <c r="W461" s="113"/>
    </row>
    <row r="462" spans="1:23" ht="52" hidden="1" customHeight="1" thickBot="1" x14ac:dyDescent="0.25">
      <c r="A462" s="112" t="s">
        <v>1537</v>
      </c>
      <c r="B462" s="112"/>
      <c r="C462" s="113"/>
      <c r="D462" s="113"/>
      <c r="E462" s="113"/>
      <c r="F462" s="113"/>
      <c r="G462" s="113"/>
      <c r="H462" s="113"/>
      <c r="I462" s="113"/>
      <c r="J462" s="113"/>
      <c r="K462" s="113"/>
      <c r="L462" s="113"/>
      <c r="M462" s="113"/>
      <c r="N462" s="113"/>
      <c r="O462" s="113"/>
      <c r="P462" s="113"/>
      <c r="Q462" s="113"/>
      <c r="R462" s="113"/>
      <c r="S462" s="113"/>
      <c r="T462" s="113"/>
      <c r="U462" s="113"/>
      <c r="V462" s="113"/>
      <c r="W462" s="113"/>
    </row>
    <row r="463" spans="1:23" ht="52" hidden="1" customHeight="1" thickBot="1" x14ac:dyDescent="0.25">
      <c r="A463" s="112" t="s">
        <v>2272</v>
      </c>
      <c r="B463" s="112"/>
      <c r="C463" s="113"/>
      <c r="D463" s="113"/>
      <c r="E463" s="113"/>
      <c r="F463" s="113"/>
      <c r="G463" s="113"/>
      <c r="H463" s="113"/>
      <c r="I463" s="113"/>
      <c r="J463" s="113"/>
      <c r="K463" s="113"/>
      <c r="L463" s="113"/>
      <c r="M463" s="113"/>
      <c r="N463" s="113"/>
      <c r="O463" s="113"/>
      <c r="P463" s="113"/>
      <c r="Q463" s="113"/>
      <c r="R463" s="113"/>
      <c r="S463" s="113"/>
      <c r="T463" s="113"/>
      <c r="U463" s="113"/>
      <c r="V463" s="113"/>
      <c r="W463" s="113"/>
    </row>
    <row r="464" spans="1:23" ht="52" hidden="1" customHeight="1" thickBot="1" x14ac:dyDescent="0.25">
      <c r="A464" s="112" t="s">
        <v>2273</v>
      </c>
      <c r="B464" s="112"/>
      <c r="C464" s="113"/>
      <c r="D464" s="113"/>
      <c r="E464" s="113"/>
      <c r="F464" s="113"/>
      <c r="G464" s="113"/>
      <c r="H464" s="113"/>
      <c r="I464" s="113"/>
      <c r="J464" s="113"/>
      <c r="K464" s="113"/>
      <c r="L464" s="113"/>
      <c r="M464" s="113"/>
      <c r="N464" s="113"/>
      <c r="O464" s="113"/>
      <c r="P464" s="113"/>
      <c r="Q464" s="113"/>
      <c r="R464" s="113"/>
      <c r="S464" s="113"/>
      <c r="T464" s="113"/>
      <c r="U464" s="113"/>
      <c r="V464" s="113"/>
      <c r="W464" s="113"/>
    </row>
    <row r="465" spans="1:23" ht="52" hidden="1" customHeight="1" thickBot="1" x14ac:dyDescent="0.25">
      <c r="A465" s="112" t="s">
        <v>2274</v>
      </c>
      <c r="B465" s="112"/>
      <c r="C465" s="113"/>
      <c r="D465" s="113"/>
      <c r="E465" s="113"/>
      <c r="F465" s="113"/>
      <c r="G465" s="113"/>
      <c r="H465" s="113"/>
      <c r="I465" s="113"/>
      <c r="J465" s="113"/>
      <c r="K465" s="113"/>
      <c r="L465" s="113"/>
      <c r="M465" s="113"/>
      <c r="N465" s="113"/>
      <c r="O465" s="113"/>
      <c r="P465" s="113"/>
      <c r="Q465" s="113"/>
      <c r="R465" s="113"/>
      <c r="S465" s="113"/>
      <c r="T465" s="113"/>
      <c r="U465" s="113"/>
      <c r="V465" s="113"/>
      <c r="W465" s="113"/>
    </row>
    <row r="466" spans="1:23" ht="52" hidden="1" customHeight="1" thickBot="1" x14ac:dyDescent="0.25">
      <c r="A466" s="112" t="s">
        <v>1539</v>
      </c>
      <c r="B466" s="112"/>
      <c r="C466" s="113"/>
      <c r="D466" s="113"/>
      <c r="E466" s="113"/>
      <c r="F466" s="113"/>
      <c r="G466" s="113"/>
      <c r="H466" s="113"/>
      <c r="I466" s="113"/>
      <c r="J466" s="113"/>
      <c r="K466" s="113"/>
      <c r="L466" s="113"/>
      <c r="M466" s="113"/>
      <c r="N466" s="113"/>
      <c r="O466" s="113"/>
      <c r="P466" s="113"/>
      <c r="Q466" s="113"/>
      <c r="R466" s="113"/>
      <c r="S466" s="113"/>
      <c r="T466" s="113"/>
      <c r="U466" s="113"/>
      <c r="V466" s="113"/>
      <c r="W466" s="113"/>
    </row>
    <row r="467" spans="1:23" ht="52" hidden="1" customHeight="1" thickBot="1" x14ac:dyDescent="0.25">
      <c r="A467" s="112" t="s">
        <v>2275</v>
      </c>
      <c r="B467" s="112"/>
      <c r="C467" s="113"/>
      <c r="D467" s="113"/>
      <c r="E467" s="113"/>
      <c r="F467" s="113"/>
      <c r="G467" s="113"/>
      <c r="H467" s="113"/>
      <c r="I467" s="113"/>
      <c r="J467" s="113"/>
      <c r="K467" s="113"/>
      <c r="L467" s="113"/>
      <c r="M467" s="113"/>
      <c r="N467" s="113"/>
      <c r="O467" s="113"/>
      <c r="P467" s="113"/>
      <c r="Q467" s="113"/>
      <c r="R467" s="113"/>
      <c r="S467" s="113"/>
      <c r="T467" s="113"/>
      <c r="U467" s="113"/>
      <c r="V467" s="113"/>
      <c r="W467" s="113"/>
    </row>
    <row r="468" spans="1:23" ht="52" hidden="1" customHeight="1" thickBot="1" x14ac:dyDescent="0.25">
      <c r="A468" s="112" t="s">
        <v>2276</v>
      </c>
      <c r="B468" s="112"/>
      <c r="C468" s="113"/>
      <c r="D468" s="113"/>
      <c r="E468" s="113"/>
      <c r="F468" s="113"/>
      <c r="G468" s="113"/>
      <c r="H468" s="113"/>
      <c r="I468" s="113"/>
      <c r="J468" s="113"/>
      <c r="K468" s="113"/>
      <c r="L468" s="113"/>
      <c r="M468" s="113"/>
      <c r="N468" s="113"/>
      <c r="O468" s="113"/>
      <c r="P468" s="113"/>
      <c r="Q468" s="113"/>
      <c r="R468" s="113"/>
      <c r="S468" s="113"/>
      <c r="T468" s="113"/>
      <c r="U468" s="113"/>
      <c r="V468" s="113"/>
      <c r="W468" s="113"/>
    </row>
    <row r="469" spans="1:23" ht="52" hidden="1" customHeight="1" thickBot="1" x14ac:dyDescent="0.25">
      <c r="A469" s="112" t="s">
        <v>2277</v>
      </c>
      <c r="B469" s="112"/>
      <c r="C469" s="113"/>
      <c r="D469" s="113"/>
      <c r="E469" s="113"/>
      <c r="F469" s="113"/>
      <c r="G469" s="113"/>
      <c r="H469" s="113"/>
      <c r="I469" s="113"/>
      <c r="J469" s="113"/>
      <c r="K469" s="113"/>
      <c r="L469" s="113"/>
      <c r="M469" s="113"/>
      <c r="N469" s="113"/>
      <c r="O469" s="113"/>
      <c r="P469" s="113"/>
      <c r="Q469" s="113"/>
      <c r="R469" s="113"/>
      <c r="S469" s="113"/>
      <c r="T469" s="113"/>
      <c r="U469" s="113"/>
      <c r="V469" s="113"/>
      <c r="W469" s="113"/>
    </row>
    <row r="470" spans="1:23" ht="52" hidden="1" customHeight="1" thickBot="1" x14ac:dyDescent="0.25">
      <c r="A470" s="112" t="s">
        <v>1541</v>
      </c>
      <c r="B470" s="112"/>
      <c r="C470" s="113"/>
      <c r="D470" s="113"/>
      <c r="E470" s="113"/>
      <c r="F470" s="113"/>
      <c r="G470" s="113"/>
      <c r="H470" s="113"/>
      <c r="I470" s="113"/>
      <c r="J470" s="113"/>
      <c r="K470" s="113"/>
      <c r="L470" s="113"/>
      <c r="M470" s="113"/>
      <c r="N470" s="113"/>
      <c r="O470" s="113"/>
      <c r="P470" s="113"/>
      <c r="Q470" s="113"/>
      <c r="R470" s="113"/>
      <c r="S470" s="113"/>
      <c r="T470" s="113"/>
      <c r="U470" s="113"/>
      <c r="V470" s="113"/>
      <c r="W470" s="113"/>
    </row>
    <row r="471" spans="1:23" ht="52" hidden="1" customHeight="1" thickBot="1" x14ac:dyDescent="0.25">
      <c r="A471" s="112" t="s">
        <v>2278</v>
      </c>
      <c r="B471" s="112"/>
      <c r="C471" s="113"/>
      <c r="D471" s="113"/>
      <c r="E471" s="113"/>
      <c r="F471" s="113"/>
      <c r="G471" s="113"/>
      <c r="H471" s="113"/>
      <c r="I471" s="113"/>
      <c r="J471" s="113"/>
      <c r="K471" s="113"/>
      <c r="L471" s="113"/>
      <c r="M471" s="113"/>
      <c r="N471" s="113"/>
      <c r="O471" s="113"/>
      <c r="P471" s="113"/>
      <c r="Q471" s="113"/>
      <c r="R471" s="113"/>
      <c r="S471" s="113"/>
      <c r="T471" s="113"/>
      <c r="U471" s="113"/>
      <c r="V471" s="113"/>
      <c r="W471" s="113"/>
    </row>
    <row r="472" spans="1:23" ht="52" hidden="1" customHeight="1" thickBot="1" x14ac:dyDescent="0.25">
      <c r="A472" s="112" t="s">
        <v>2279</v>
      </c>
      <c r="B472" s="112"/>
      <c r="C472" s="113"/>
      <c r="D472" s="113"/>
      <c r="E472" s="113"/>
      <c r="F472" s="113"/>
      <c r="G472" s="113"/>
      <c r="H472" s="113"/>
      <c r="I472" s="113"/>
      <c r="J472" s="113"/>
      <c r="K472" s="113"/>
      <c r="L472" s="113"/>
      <c r="M472" s="113"/>
      <c r="N472" s="113"/>
      <c r="O472" s="113"/>
      <c r="P472" s="113"/>
      <c r="Q472" s="113"/>
      <c r="R472" s="113"/>
      <c r="S472" s="113"/>
      <c r="T472" s="113"/>
      <c r="U472" s="113"/>
      <c r="V472" s="113"/>
      <c r="W472" s="113"/>
    </row>
    <row r="473" spans="1:23" ht="52" hidden="1" customHeight="1" thickBot="1" x14ac:dyDescent="0.25">
      <c r="A473" s="112" t="s">
        <v>2280</v>
      </c>
      <c r="B473" s="112"/>
      <c r="C473" s="113"/>
      <c r="D473" s="113"/>
      <c r="E473" s="113"/>
      <c r="F473" s="113"/>
      <c r="G473" s="113"/>
      <c r="H473" s="113"/>
      <c r="I473" s="113"/>
      <c r="J473" s="113"/>
      <c r="K473" s="113"/>
      <c r="L473" s="113"/>
      <c r="M473" s="113"/>
      <c r="N473" s="113"/>
      <c r="O473" s="113"/>
      <c r="P473" s="113"/>
      <c r="Q473" s="113"/>
      <c r="R473" s="113"/>
      <c r="S473" s="113"/>
      <c r="T473" s="113"/>
      <c r="U473" s="113"/>
      <c r="V473" s="113"/>
      <c r="W473" s="113"/>
    </row>
    <row r="474" spans="1:23" ht="52" hidden="1" customHeight="1" thickBot="1" x14ac:dyDescent="0.25">
      <c r="A474" s="112" t="s">
        <v>1543</v>
      </c>
      <c r="B474" s="112"/>
      <c r="C474" s="113"/>
      <c r="D474" s="113"/>
      <c r="E474" s="113"/>
      <c r="F474" s="113"/>
      <c r="G474" s="113"/>
      <c r="H474" s="113"/>
      <c r="I474" s="113"/>
      <c r="J474" s="113"/>
      <c r="K474" s="113"/>
      <c r="L474" s="113"/>
      <c r="M474" s="113"/>
      <c r="N474" s="113"/>
      <c r="O474" s="113"/>
      <c r="P474" s="113"/>
      <c r="Q474" s="113"/>
      <c r="R474" s="113"/>
      <c r="S474" s="113"/>
      <c r="T474" s="113"/>
      <c r="U474" s="113"/>
      <c r="V474" s="113"/>
      <c r="W474" s="113"/>
    </row>
    <row r="475" spans="1:23" ht="52" hidden="1" customHeight="1" thickBot="1" x14ac:dyDescent="0.25">
      <c r="A475" s="112" t="s">
        <v>2281</v>
      </c>
      <c r="B475" s="112"/>
      <c r="C475" s="113"/>
      <c r="D475" s="113"/>
      <c r="E475" s="113"/>
      <c r="F475" s="113"/>
      <c r="G475" s="113"/>
      <c r="H475" s="113"/>
      <c r="I475" s="113"/>
      <c r="J475" s="113"/>
      <c r="K475" s="113"/>
      <c r="L475" s="113"/>
      <c r="M475" s="113"/>
      <c r="N475" s="113"/>
      <c r="O475" s="113"/>
      <c r="P475" s="113"/>
      <c r="Q475" s="113"/>
      <c r="R475" s="113"/>
      <c r="S475" s="113"/>
      <c r="T475" s="113"/>
      <c r="U475" s="113"/>
      <c r="V475" s="113"/>
      <c r="W475" s="113"/>
    </row>
    <row r="476" spans="1:23" ht="52" hidden="1" customHeight="1" thickBot="1" x14ac:dyDescent="0.25">
      <c r="A476" s="112" t="s">
        <v>2282</v>
      </c>
      <c r="B476" s="112"/>
      <c r="C476" s="113"/>
      <c r="D476" s="113"/>
      <c r="E476" s="113"/>
      <c r="F476" s="113"/>
      <c r="G476" s="113"/>
      <c r="H476" s="113"/>
      <c r="I476" s="113"/>
      <c r="J476" s="113"/>
      <c r="K476" s="113"/>
      <c r="L476" s="113"/>
      <c r="M476" s="113"/>
      <c r="N476" s="113"/>
      <c r="O476" s="113"/>
      <c r="P476" s="113"/>
      <c r="Q476" s="113"/>
      <c r="R476" s="113"/>
      <c r="S476" s="113"/>
      <c r="T476" s="113"/>
      <c r="U476" s="113"/>
      <c r="V476" s="113"/>
      <c r="W476" s="113"/>
    </row>
    <row r="477" spans="1:23" ht="52" hidden="1" customHeight="1" thickBot="1" x14ac:dyDescent="0.25">
      <c r="A477" s="112" t="s">
        <v>2283</v>
      </c>
      <c r="B477" s="112"/>
      <c r="C477" s="113"/>
      <c r="D477" s="113"/>
      <c r="E477" s="113"/>
      <c r="F477" s="113"/>
      <c r="G477" s="113"/>
      <c r="H477" s="113"/>
      <c r="I477" s="113"/>
      <c r="J477" s="113"/>
      <c r="K477" s="113"/>
      <c r="L477" s="113"/>
      <c r="M477" s="113"/>
      <c r="N477" s="113"/>
      <c r="O477" s="113"/>
      <c r="P477" s="113"/>
      <c r="Q477" s="113"/>
      <c r="R477" s="113"/>
      <c r="S477" s="113"/>
      <c r="T477" s="113"/>
      <c r="U477" s="113"/>
      <c r="V477" s="113"/>
      <c r="W477" s="113"/>
    </row>
    <row r="478" spans="1:23" ht="52" hidden="1" customHeight="1" thickBot="1" x14ac:dyDescent="0.25">
      <c r="A478" s="112" t="s">
        <v>1545</v>
      </c>
      <c r="B478" s="112"/>
      <c r="C478" s="113"/>
      <c r="D478" s="113"/>
      <c r="E478" s="113"/>
      <c r="F478" s="113"/>
      <c r="G478" s="113"/>
      <c r="H478" s="113"/>
      <c r="I478" s="113"/>
      <c r="J478" s="113"/>
      <c r="K478" s="113"/>
      <c r="L478" s="113"/>
      <c r="M478" s="113"/>
      <c r="N478" s="113"/>
      <c r="O478" s="113"/>
      <c r="P478" s="113"/>
      <c r="Q478" s="113"/>
      <c r="R478" s="113"/>
      <c r="S478" s="113"/>
      <c r="T478" s="113"/>
      <c r="U478" s="113"/>
      <c r="V478" s="113"/>
      <c r="W478" s="113"/>
    </row>
    <row r="479" spans="1:23" ht="52" hidden="1" customHeight="1" thickBot="1" x14ac:dyDescent="0.25">
      <c r="A479" s="112" t="s">
        <v>2284</v>
      </c>
      <c r="B479" s="112"/>
      <c r="C479" s="113"/>
      <c r="D479" s="113"/>
      <c r="E479" s="113"/>
      <c r="F479" s="113"/>
      <c r="G479" s="113"/>
      <c r="H479" s="113"/>
      <c r="I479" s="113"/>
      <c r="J479" s="113"/>
      <c r="K479" s="113"/>
      <c r="L479" s="113"/>
      <c r="M479" s="113"/>
      <c r="N479" s="113"/>
      <c r="O479" s="113"/>
      <c r="P479" s="113"/>
      <c r="Q479" s="113"/>
      <c r="R479" s="113"/>
      <c r="S479" s="113"/>
      <c r="T479" s="113"/>
      <c r="U479" s="113"/>
      <c r="V479" s="113"/>
      <c r="W479" s="113"/>
    </row>
    <row r="480" spans="1:23" ht="52" hidden="1" customHeight="1" thickBot="1" x14ac:dyDescent="0.25">
      <c r="A480" s="112" t="s">
        <v>2285</v>
      </c>
      <c r="B480" s="112"/>
      <c r="C480" s="113"/>
      <c r="D480" s="113"/>
      <c r="E480" s="113"/>
      <c r="F480" s="113"/>
      <c r="G480" s="113"/>
      <c r="H480" s="113"/>
      <c r="I480" s="113"/>
      <c r="J480" s="113"/>
      <c r="K480" s="113"/>
      <c r="L480" s="113"/>
      <c r="M480" s="113"/>
      <c r="N480" s="113"/>
      <c r="O480" s="113"/>
      <c r="P480" s="113"/>
      <c r="Q480" s="113"/>
      <c r="R480" s="113"/>
      <c r="S480" s="113"/>
      <c r="T480" s="113"/>
      <c r="U480" s="113"/>
      <c r="V480" s="113"/>
      <c r="W480" s="113"/>
    </row>
    <row r="481" spans="1:23" ht="52" hidden="1" customHeight="1" thickBot="1" x14ac:dyDescent="0.25">
      <c r="A481" s="112" t="s">
        <v>2286</v>
      </c>
      <c r="B481" s="112"/>
      <c r="C481" s="113"/>
      <c r="D481" s="113"/>
      <c r="E481" s="113"/>
      <c r="F481" s="113"/>
      <c r="G481" s="113"/>
      <c r="H481" s="113"/>
      <c r="I481" s="113"/>
      <c r="J481" s="113"/>
      <c r="K481" s="113"/>
      <c r="L481" s="113"/>
      <c r="M481" s="113"/>
      <c r="N481" s="113"/>
      <c r="O481" s="113"/>
      <c r="P481" s="113"/>
      <c r="Q481" s="113"/>
      <c r="R481" s="113"/>
      <c r="S481" s="113"/>
      <c r="T481" s="113"/>
      <c r="U481" s="113"/>
      <c r="V481" s="113"/>
      <c r="W481" s="113"/>
    </row>
    <row r="482" spans="1:23" ht="52" hidden="1" customHeight="1" thickBot="1" x14ac:dyDescent="0.25">
      <c r="A482" s="112" t="s">
        <v>1547</v>
      </c>
      <c r="B482" s="112"/>
      <c r="C482" s="113"/>
      <c r="D482" s="113"/>
      <c r="E482" s="113"/>
      <c r="F482" s="113"/>
      <c r="G482" s="113"/>
      <c r="H482" s="113"/>
      <c r="I482" s="113"/>
      <c r="J482" s="113"/>
      <c r="K482" s="113"/>
      <c r="L482" s="113"/>
      <c r="M482" s="113"/>
      <c r="N482" s="113"/>
      <c r="O482" s="113"/>
      <c r="P482" s="113"/>
      <c r="Q482" s="113"/>
      <c r="R482" s="113"/>
      <c r="S482" s="113"/>
      <c r="T482" s="113"/>
      <c r="U482" s="113"/>
      <c r="V482" s="113"/>
      <c r="W482" s="113"/>
    </row>
    <row r="483" spans="1:23" ht="52" hidden="1" customHeight="1" thickBot="1" x14ac:dyDescent="0.25">
      <c r="A483" s="112" t="s">
        <v>2287</v>
      </c>
      <c r="B483" s="112"/>
      <c r="C483" s="113"/>
      <c r="D483" s="113"/>
      <c r="E483" s="113"/>
      <c r="F483" s="113"/>
      <c r="G483" s="113"/>
      <c r="H483" s="113"/>
      <c r="I483" s="113"/>
      <c r="J483" s="113"/>
      <c r="K483" s="113"/>
      <c r="L483" s="113"/>
      <c r="M483" s="113"/>
      <c r="N483" s="113"/>
      <c r="O483" s="113"/>
      <c r="P483" s="113"/>
      <c r="Q483" s="113"/>
      <c r="R483" s="113"/>
      <c r="S483" s="113"/>
      <c r="T483" s="113"/>
      <c r="U483" s="113"/>
      <c r="V483" s="113"/>
      <c r="W483" s="113"/>
    </row>
    <row r="484" spans="1:23" ht="52" hidden="1" customHeight="1" thickBot="1" x14ac:dyDescent="0.25">
      <c r="A484" s="112" t="s">
        <v>2288</v>
      </c>
      <c r="B484" s="112"/>
      <c r="C484" s="113"/>
      <c r="D484" s="113"/>
      <c r="E484" s="113"/>
      <c r="F484" s="113"/>
      <c r="G484" s="113"/>
      <c r="H484" s="113"/>
      <c r="I484" s="113"/>
      <c r="J484" s="113"/>
      <c r="K484" s="113"/>
      <c r="L484" s="113"/>
      <c r="M484" s="113"/>
      <c r="N484" s="113"/>
      <c r="O484" s="113"/>
      <c r="P484" s="113"/>
      <c r="Q484" s="113"/>
      <c r="R484" s="113"/>
      <c r="S484" s="113"/>
      <c r="T484" s="113"/>
      <c r="U484" s="113"/>
      <c r="V484" s="113"/>
      <c r="W484" s="113"/>
    </row>
    <row r="485" spans="1:23" ht="52" hidden="1" customHeight="1" thickBot="1" x14ac:dyDescent="0.25">
      <c r="A485" s="112" t="s">
        <v>2289</v>
      </c>
      <c r="B485" s="112"/>
      <c r="C485" s="113"/>
      <c r="D485" s="113"/>
      <c r="E485" s="113"/>
      <c r="F485" s="113"/>
      <c r="G485" s="113"/>
      <c r="H485" s="113"/>
      <c r="I485" s="113"/>
      <c r="J485" s="113"/>
      <c r="K485" s="113"/>
      <c r="L485" s="113"/>
      <c r="M485" s="113"/>
      <c r="N485" s="113"/>
      <c r="O485" s="113"/>
      <c r="P485" s="113"/>
      <c r="Q485" s="113"/>
      <c r="R485" s="113"/>
      <c r="S485" s="113"/>
      <c r="T485" s="113"/>
      <c r="U485" s="113"/>
      <c r="V485" s="113"/>
      <c r="W485" s="113"/>
    </row>
    <row r="486" spans="1:23" ht="52" hidden="1" customHeight="1" thickBot="1" x14ac:dyDescent="0.25">
      <c r="A486" s="112" t="s">
        <v>1549</v>
      </c>
      <c r="B486" s="112"/>
      <c r="C486" s="113"/>
      <c r="D486" s="113"/>
      <c r="E486" s="113"/>
      <c r="F486" s="113"/>
      <c r="G486" s="113"/>
      <c r="H486" s="113"/>
      <c r="I486" s="113"/>
      <c r="J486" s="113"/>
      <c r="K486" s="113"/>
      <c r="L486" s="113"/>
      <c r="M486" s="113"/>
      <c r="N486" s="113"/>
      <c r="O486" s="113"/>
      <c r="P486" s="113"/>
      <c r="Q486" s="113"/>
      <c r="R486" s="113"/>
      <c r="S486" s="113"/>
      <c r="T486" s="113"/>
      <c r="U486" s="113"/>
      <c r="V486" s="113"/>
      <c r="W486" s="113"/>
    </row>
    <row r="487" spans="1:23" ht="52" hidden="1" customHeight="1" thickBot="1" x14ac:dyDescent="0.25">
      <c r="A487" s="112" t="s">
        <v>2290</v>
      </c>
      <c r="B487" s="112"/>
      <c r="C487" s="113"/>
      <c r="D487" s="113"/>
      <c r="E487" s="113"/>
      <c r="F487" s="113"/>
      <c r="G487" s="113"/>
      <c r="H487" s="113"/>
      <c r="I487" s="113"/>
      <c r="J487" s="113"/>
      <c r="K487" s="113"/>
      <c r="L487" s="113"/>
      <c r="M487" s="113"/>
      <c r="N487" s="113"/>
      <c r="O487" s="113"/>
      <c r="P487" s="113"/>
      <c r="Q487" s="113"/>
      <c r="R487" s="113"/>
      <c r="S487" s="113"/>
      <c r="T487" s="113"/>
      <c r="U487" s="113"/>
      <c r="V487" s="113"/>
      <c r="W487" s="113"/>
    </row>
    <row r="488" spans="1:23" ht="52" hidden="1" customHeight="1" thickBot="1" x14ac:dyDescent="0.25">
      <c r="A488" s="112" t="s">
        <v>2291</v>
      </c>
      <c r="B488" s="112"/>
      <c r="C488" s="113"/>
      <c r="D488" s="113"/>
      <c r="E488" s="113"/>
      <c r="F488" s="113"/>
      <c r="G488" s="113"/>
      <c r="H488" s="113"/>
      <c r="I488" s="113"/>
      <c r="J488" s="113"/>
      <c r="K488" s="113"/>
      <c r="L488" s="113"/>
      <c r="M488" s="113"/>
      <c r="N488" s="113"/>
      <c r="O488" s="113"/>
      <c r="P488" s="113"/>
      <c r="Q488" s="113"/>
      <c r="R488" s="113"/>
      <c r="S488" s="113"/>
      <c r="T488" s="113"/>
      <c r="U488" s="113"/>
      <c r="V488" s="113"/>
      <c r="W488" s="113"/>
    </row>
    <row r="489" spans="1:23" ht="52" hidden="1" customHeight="1" thickBot="1" x14ac:dyDescent="0.25">
      <c r="A489" s="112" t="s">
        <v>2292</v>
      </c>
      <c r="B489" s="112"/>
      <c r="C489" s="113"/>
      <c r="D489" s="113"/>
      <c r="E489" s="113"/>
      <c r="F489" s="113"/>
      <c r="G489" s="113"/>
      <c r="H489" s="113"/>
      <c r="I489" s="113"/>
      <c r="J489" s="113"/>
      <c r="K489" s="113"/>
      <c r="L489" s="113"/>
      <c r="M489" s="113"/>
      <c r="N489" s="113"/>
      <c r="O489" s="113"/>
      <c r="P489" s="113"/>
      <c r="Q489" s="113"/>
      <c r="R489" s="113"/>
      <c r="S489" s="113"/>
      <c r="T489" s="113"/>
      <c r="U489" s="113"/>
      <c r="V489" s="113"/>
      <c r="W489" s="113"/>
    </row>
    <row r="490" spans="1:23" ht="52" hidden="1" customHeight="1" thickBot="1" x14ac:dyDescent="0.25">
      <c r="A490" s="112" t="s">
        <v>1551</v>
      </c>
      <c r="B490" s="112"/>
      <c r="C490" s="113"/>
      <c r="D490" s="113"/>
      <c r="E490" s="113"/>
      <c r="F490" s="113"/>
      <c r="G490" s="113"/>
      <c r="H490" s="113"/>
      <c r="I490" s="113"/>
      <c r="J490" s="113"/>
      <c r="K490" s="113"/>
      <c r="L490" s="113"/>
      <c r="M490" s="113"/>
      <c r="N490" s="113"/>
      <c r="O490" s="113"/>
      <c r="P490" s="113"/>
      <c r="Q490" s="113"/>
      <c r="R490" s="113"/>
      <c r="S490" s="113"/>
      <c r="T490" s="113"/>
      <c r="U490" s="113"/>
      <c r="V490" s="113"/>
      <c r="W490" s="113"/>
    </row>
    <row r="491" spans="1:23" ht="52" hidden="1" customHeight="1" thickBot="1" x14ac:dyDescent="0.25">
      <c r="A491" s="112" t="s">
        <v>2293</v>
      </c>
      <c r="B491" s="112"/>
      <c r="C491" s="113"/>
      <c r="D491" s="113"/>
      <c r="E491" s="113"/>
      <c r="F491" s="113"/>
      <c r="G491" s="113"/>
      <c r="H491" s="113"/>
      <c r="I491" s="113"/>
      <c r="J491" s="113"/>
      <c r="K491" s="113"/>
      <c r="L491" s="113"/>
      <c r="M491" s="113"/>
      <c r="N491" s="113"/>
      <c r="O491" s="113"/>
      <c r="P491" s="113"/>
      <c r="Q491" s="113"/>
      <c r="R491" s="113"/>
      <c r="S491" s="113"/>
      <c r="T491" s="113"/>
      <c r="U491" s="113"/>
      <c r="V491" s="113"/>
      <c r="W491" s="113"/>
    </row>
    <row r="492" spans="1:23" ht="52" hidden="1" customHeight="1" thickBot="1" x14ac:dyDescent="0.25">
      <c r="A492" s="112" t="s">
        <v>2294</v>
      </c>
      <c r="B492" s="112"/>
      <c r="C492" s="113"/>
      <c r="D492" s="113"/>
      <c r="E492" s="113"/>
      <c r="F492" s="113"/>
      <c r="G492" s="113"/>
      <c r="H492" s="113"/>
      <c r="I492" s="113"/>
      <c r="J492" s="113"/>
      <c r="K492" s="113"/>
      <c r="L492" s="113"/>
      <c r="M492" s="113"/>
      <c r="N492" s="113"/>
      <c r="O492" s="113"/>
      <c r="P492" s="113"/>
      <c r="Q492" s="113"/>
      <c r="R492" s="113"/>
      <c r="S492" s="113"/>
      <c r="T492" s="113"/>
      <c r="U492" s="113"/>
      <c r="V492" s="113"/>
      <c r="W492" s="113"/>
    </row>
    <row r="493" spans="1:23" ht="52" hidden="1" customHeight="1" thickBot="1" x14ac:dyDescent="0.25">
      <c r="A493" s="112" t="s">
        <v>2295</v>
      </c>
      <c r="B493" s="112"/>
      <c r="C493" s="113"/>
      <c r="D493" s="113"/>
      <c r="E493" s="113"/>
      <c r="F493" s="113"/>
      <c r="G493" s="113"/>
      <c r="H493" s="113"/>
      <c r="I493" s="113"/>
      <c r="J493" s="113"/>
      <c r="K493" s="113"/>
      <c r="L493" s="113"/>
      <c r="M493" s="113"/>
      <c r="N493" s="113"/>
      <c r="O493" s="113"/>
      <c r="P493" s="113"/>
      <c r="Q493" s="113"/>
      <c r="R493" s="113"/>
      <c r="S493" s="113"/>
      <c r="T493" s="113"/>
      <c r="U493" s="113"/>
      <c r="V493" s="113"/>
      <c r="W493" s="113"/>
    </row>
    <row r="494" spans="1:23" ht="18" customHeight="1" thickBot="1" x14ac:dyDescent="0.25">
      <c r="A494" s="175" t="s">
        <v>2296</v>
      </c>
      <c r="B494" s="176"/>
      <c r="C494" s="177"/>
      <c r="D494" s="177"/>
      <c r="E494" s="177"/>
      <c r="F494" s="177"/>
      <c r="G494" s="177"/>
      <c r="H494" s="177"/>
      <c r="I494" s="177"/>
      <c r="J494" s="177"/>
      <c r="K494" s="177"/>
      <c r="L494" s="177"/>
      <c r="M494" s="177"/>
      <c r="N494" s="177"/>
      <c r="O494" s="177"/>
      <c r="P494" s="177"/>
      <c r="Q494" s="177"/>
      <c r="R494" s="177"/>
      <c r="S494" s="177"/>
      <c r="T494" s="177"/>
      <c r="U494" s="177"/>
      <c r="V494" s="177"/>
      <c r="W494" s="177"/>
    </row>
    <row r="495" spans="1:23" ht="52" hidden="1" customHeight="1" thickBot="1" x14ac:dyDescent="0.25">
      <c r="A495" s="112" t="s">
        <v>1554</v>
      </c>
      <c r="B495" s="112"/>
      <c r="C495" s="113"/>
      <c r="D495" s="113"/>
      <c r="E495" s="113"/>
      <c r="F495" s="113"/>
      <c r="G495" s="113"/>
      <c r="H495" s="113"/>
      <c r="I495" s="113"/>
      <c r="J495" s="113"/>
      <c r="K495" s="113"/>
      <c r="L495" s="113"/>
      <c r="M495" s="113"/>
      <c r="N495" s="113"/>
      <c r="O495" s="113"/>
      <c r="P495" s="113"/>
      <c r="Q495" s="113"/>
      <c r="R495" s="113"/>
      <c r="S495" s="113"/>
      <c r="T495" s="113"/>
      <c r="U495" s="113"/>
      <c r="V495" s="113"/>
      <c r="W495" s="113"/>
    </row>
    <row r="496" spans="1:23" ht="52" hidden="1" customHeight="1" thickBot="1" x14ac:dyDescent="0.25">
      <c r="A496" s="112" t="s">
        <v>2297</v>
      </c>
      <c r="B496" s="112"/>
      <c r="C496" s="113"/>
      <c r="D496" s="113"/>
      <c r="E496" s="113"/>
      <c r="F496" s="113"/>
      <c r="G496" s="113"/>
      <c r="H496" s="113"/>
      <c r="I496" s="113"/>
      <c r="J496" s="113"/>
      <c r="K496" s="113"/>
      <c r="L496" s="113"/>
      <c r="M496" s="113"/>
      <c r="N496" s="113"/>
      <c r="O496" s="113"/>
      <c r="P496" s="113"/>
      <c r="Q496" s="113"/>
      <c r="R496" s="113"/>
      <c r="S496" s="113"/>
      <c r="T496" s="113"/>
      <c r="U496" s="113"/>
      <c r="V496" s="113"/>
      <c r="W496" s="113"/>
    </row>
    <row r="497" spans="1:23" ht="35" hidden="1" customHeight="1" thickBot="1" x14ac:dyDescent="0.25">
      <c r="A497" s="112" t="s">
        <v>2298</v>
      </c>
      <c r="B497" s="112"/>
      <c r="C497" s="113"/>
      <c r="D497" s="113"/>
      <c r="E497" s="113"/>
      <c r="F497" s="113"/>
      <c r="G497" s="113"/>
      <c r="H497" s="113"/>
      <c r="I497" s="113"/>
      <c r="J497" s="113"/>
      <c r="K497" s="113"/>
      <c r="L497" s="113"/>
      <c r="M497" s="113"/>
      <c r="N497" s="113"/>
      <c r="O497" s="113"/>
      <c r="P497" s="113"/>
      <c r="Q497" s="113"/>
      <c r="R497" s="113"/>
      <c r="S497" s="113"/>
      <c r="T497" s="113"/>
      <c r="U497" s="113"/>
      <c r="V497" s="113"/>
      <c r="W497" s="113"/>
    </row>
    <row r="498" spans="1:23" ht="52" hidden="1" customHeight="1" thickBot="1" x14ac:dyDescent="0.25">
      <c r="A498" s="112" t="s">
        <v>2299</v>
      </c>
      <c r="B498" s="112"/>
      <c r="C498" s="113"/>
      <c r="D498" s="113"/>
      <c r="E498" s="113"/>
      <c r="F498" s="113"/>
      <c r="G498" s="113"/>
      <c r="H498" s="113"/>
      <c r="I498" s="113"/>
      <c r="J498" s="113"/>
      <c r="K498" s="113"/>
      <c r="L498" s="113"/>
      <c r="M498" s="113"/>
      <c r="N498" s="113"/>
      <c r="O498" s="113"/>
      <c r="P498" s="113"/>
      <c r="Q498" s="113"/>
      <c r="R498" s="113"/>
      <c r="S498" s="113"/>
      <c r="T498" s="113"/>
      <c r="U498" s="113"/>
      <c r="V498" s="113"/>
      <c r="W498" s="113"/>
    </row>
    <row r="499" spans="1:23" ht="52" hidden="1" customHeight="1" thickBot="1" x14ac:dyDescent="0.25">
      <c r="A499" s="112" t="s">
        <v>1556</v>
      </c>
      <c r="B499" s="112"/>
      <c r="C499" s="113"/>
      <c r="D499" s="113"/>
      <c r="E499" s="113"/>
      <c r="F499" s="113"/>
      <c r="G499" s="113"/>
      <c r="H499" s="113"/>
      <c r="I499" s="113"/>
      <c r="J499" s="113"/>
      <c r="K499" s="113"/>
      <c r="L499" s="113"/>
      <c r="M499" s="113"/>
      <c r="N499" s="113"/>
      <c r="O499" s="113"/>
      <c r="P499" s="113"/>
      <c r="Q499" s="113"/>
      <c r="R499" s="113"/>
      <c r="S499" s="113"/>
      <c r="T499" s="113"/>
      <c r="U499" s="113"/>
      <c r="V499" s="113"/>
      <c r="W499" s="113"/>
    </row>
    <row r="500" spans="1:23" ht="52" hidden="1" customHeight="1" thickBot="1" x14ac:dyDescent="0.25">
      <c r="A500" s="112" t="s">
        <v>2300</v>
      </c>
      <c r="B500" s="112"/>
      <c r="C500" s="113"/>
      <c r="D500" s="113"/>
      <c r="E500" s="113"/>
      <c r="F500" s="113"/>
      <c r="G500" s="113"/>
      <c r="H500" s="113"/>
      <c r="I500" s="113"/>
      <c r="J500" s="113"/>
      <c r="K500" s="113"/>
      <c r="L500" s="113"/>
      <c r="M500" s="113"/>
      <c r="N500" s="113"/>
      <c r="O500" s="113"/>
      <c r="P500" s="113"/>
      <c r="Q500" s="113"/>
      <c r="R500" s="113"/>
      <c r="S500" s="113"/>
      <c r="T500" s="113"/>
      <c r="U500" s="113"/>
      <c r="V500" s="113"/>
      <c r="W500" s="113"/>
    </row>
    <row r="501" spans="1:23" ht="35" hidden="1" customHeight="1" thickBot="1" x14ac:dyDescent="0.25">
      <c r="A501" s="112" t="s">
        <v>2301</v>
      </c>
      <c r="B501" s="112"/>
      <c r="C501" s="113"/>
      <c r="D501" s="113"/>
      <c r="E501" s="113"/>
      <c r="F501" s="113"/>
      <c r="G501" s="113"/>
      <c r="H501" s="113"/>
      <c r="I501" s="113"/>
      <c r="J501" s="113"/>
      <c r="K501" s="113"/>
      <c r="L501" s="113"/>
      <c r="M501" s="113"/>
      <c r="N501" s="113"/>
      <c r="O501" s="113"/>
      <c r="P501" s="113"/>
      <c r="Q501" s="113"/>
      <c r="R501" s="113"/>
      <c r="S501" s="113"/>
      <c r="T501" s="113"/>
      <c r="U501" s="113"/>
      <c r="V501" s="113"/>
      <c r="W501" s="113"/>
    </row>
    <row r="502" spans="1:23" ht="52" hidden="1" customHeight="1" thickBot="1" x14ac:dyDescent="0.25">
      <c r="A502" s="112" t="s">
        <v>2302</v>
      </c>
      <c r="B502" s="112"/>
      <c r="C502" s="113"/>
      <c r="D502" s="113"/>
      <c r="E502" s="113"/>
      <c r="F502" s="113"/>
      <c r="G502" s="113"/>
      <c r="H502" s="113"/>
      <c r="I502" s="113"/>
      <c r="J502" s="113"/>
      <c r="K502" s="113"/>
      <c r="L502" s="113"/>
      <c r="M502" s="113"/>
      <c r="N502" s="113"/>
      <c r="O502" s="113"/>
      <c r="P502" s="113"/>
      <c r="Q502" s="113"/>
      <c r="R502" s="113"/>
      <c r="S502" s="113"/>
      <c r="T502" s="113"/>
      <c r="U502" s="113"/>
      <c r="V502" s="113"/>
      <c r="W502" s="113"/>
    </row>
    <row r="503" spans="1:23" ht="52" hidden="1" customHeight="1" thickBot="1" x14ac:dyDescent="0.25">
      <c r="A503" s="112" t="s">
        <v>1558</v>
      </c>
      <c r="B503" s="112"/>
      <c r="C503" s="113"/>
      <c r="D503" s="113"/>
      <c r="E503" s="113"/>
      <c r="F503" s="113"/>
      <c r="G503" s="113"/>
      <c r="H503" s="113"/>
      <c r="I503" s="113"/>
      <c r="J503" s="113"/>
      <c r="K503" s="113"/>
      <c r="L503" s="113"/>
      <c r="M503" s="113"/>
      <c r="N503" s="113"/>
      <c r="O503" s="113"/>
      <c r="P503" s="113"/>
      <c r="Q503" s="113"/>
      <c r="R503" s="113"/>
      <c r="S503" s="113"/>
      <c r="T503" s="113"/>
      <c r="U503" s="113"/>
      <c r="V503" s="113"/>
      <c r="W503" s="113"/>
    </row>
    <row r="504" spans="1:23" ht="52" hidden="1" customHeight="1" thickBot="1" x14ac:dyDescent="0.25">
      <c r="A504" s="112" t="s">
        <v>2303</v>
      </c>
      <c r="B504" s="112"/>
      <c r="C504" s="113"/>
      <c r="D504" s="113"/>
      <c r="E504" s="113"/>
      <c r="F504" s="113"/>
      <c r="G504" s="113"/>
      <c r="H504" s="113"/>
      <c r="I504" s="113"/>
      <c r="J504" s="113"/>
      <c r="K504" s="113"/>
      <c r="L504" s="113"/>
      <c r="M504" s="113"/>
      <c r="N504" s="113"/>
      <c r="O504" s="113"/>
      <c r="P504" s="113"/>
      <c r="Q504" s="113"/>
      <c r="R504" s="113"/>
      <c r="S504" s="113"/>
      <c r="T504" s="113"/>
      <c r="U504" s="113"/>
      <c r="V504" s="113"/>
      <c r="W504" s="113"/>
    </row>
    <row r="505" spans="1:23" ht="35" hidden="1" customHeight="1" thickBot="1" x14ac:dyDescent="0.25">
      <c r="A505" s="112" t="s">
        <v>2304</v>
      </c>
      <c r="B505" s="112"/>
      <c r="C505" s="113"/>
      <c r="D505" s="113"/>
      <c r="E505" s="113"/>
      <c r="F505" s="113"/>
      <c r="G505" s="113"/>
      <c r="H505" s="113"/>
      <c r="I505" s="113"/>
      <c r="J505" s="113"/>
      <c r="K505" s="113"/>
      <c r="L505" s="113"/>
      <c r="M505" s="113"/>
      <c r="N505" s="113"/>
      <c r="O505" s="113"/>
      <c r="P505" s="113"/>
      <c r="Q505" s="113"/>
      <c r="R505" s="113"/>
      <c r="S505" s="113"/>
      <c r="T505" s="113"/>
      <c r="U505" s="113"/>
      <c r="V505" s="113"/>
      <c r="W505" s="113"/>
    </row>
    <row r="506" spans="1:23" ht="52" hidden="1" customHeight="1" thickBot="1" x14ac:dyDescent="0.25">
      <c r="A506" s="112" t="s">
        <v>2305</v>
      </c>
      <c r="B506" s="112"/>
      <c r="C506" s="113"/>
      <c r="D506" s="113"/>
      <c r="E506" s="113"/>
      <c r="F506" s="113"/>
      <c r="G506" s="113"/>
      <c r="H506" s="113"/>
      <c r="I506" s="113"/>
      <c r="J506" s="113"/>
      <c r="K506" s="113"/>
      <c r="L506" s="113"/>
      <c r="M506" s="113"/>
      <c r="N506" s="113"/>
      <c r="O506" s="113"/>
      <c r="P506" s="113"/>
      <c r="Q506" s="113"/>
      <c r="R506" s="113"/>
      <c r="S506" s="113"/>
      <c r="T506" s="113"/>
      <c r="U506" s="113"/>
      <c r="V506" s="113"/>
      <c r="W506" s="113"/>
    </row>
    <row r="507" spans="1:23" ht="52" hidden="1" customHeight="1" thickBot="1" x14ac:dyDescent="0.25">
      <c r="A507" s="112" t="s">
        <v>1560</v>
      </c>
      <c r="B507" s="112"/>
      <c r="C507" s="113"/>
      <c r="D507" s="113"/>
      <c r="E507" s="113"/>
      <c r="F507" s="113"/>
      <c r="G507" s="113"/>
      <c r="H507" s="113"/>
      <c r="I507" s="113"/>
      <c r="J507" s="113"/>
      <c r="K507" s="113"/>
      <c r="L507" s="113"/>
      <c r="M507" s="113"/>
      <c r="N507" s="113"/>
      <c r="O507" s="113"/>
      <c r="P507" s="113"/>
      <c r="Q507" s="113"/>
      <c r="R507" s="113"/>
      <c r="S507" s="113"/>
      <c r="T507" s="113"/>
      <c r="U507" s="113"/>
      <c r="V507" s="113"/>
      <c r="W507" s="113"/>
    </row>
    <row r="508" spans="1:23" ht="52" hidden="1" customHeight="1" thickBot="1" x14ac:dyDescent="0.25">
      <c r="A508" s="112" t="s">
        <v>2306</v>
      </c>
      <c r="B508" s="112"/>
      <c r="C508" s="113"/>
      <c r="D508" s="113"/>
      <c r="E508" s="113"/>
      <c r="F508" s="113"/>
      <c r="G508" s="113"/>
      <c r="H508" s="113"/>
      <c r="I508" s="113"/>
      <c r="J508" s="113"/>
      <c r="K508" s="113"/>
      <c r="L508" s="113"/>
      <c r="M508" s="113"/>
      <c r="N508" s="113"/>
      <c r="O508" s="113"/>
      <c r="P508" s="113"/>
      <c r="Q508" s="113"/>
      <c r="R508" s="113"/>
      <c r="S508" s="113"/>
      <c r="T508" s="113"/>
      <c r="U508" s="113"/>
      <c r="V508" s="113"/>
      <c r="W508" s="113"/>
    </row>
    <row r="509" spans="1:23" ht="35" hidden="1" customHeight="1" thickBot="1" x14ac:dyDescent="0.25">
      <c r="A509" s="112" t="s">
        <v>2307</v>
      </c>
      <c r="B509" s="112"/>
      <c r="C509" s="113"/>
      <c r="D509" s="113"/>
      <c r="E509" s="113"/>
      <c r="F509" s="113"/>
      <c r="G509" s="113"/>
      <c r="H509" s="113"/>
      <c r="I509" s="113"/>
      <c r="J509" s="113"/>
      <c r="K509" s="113"/>
      <c r="L509" s="113"/>
      <c r="M509" s="113"/>
      <c r="N509" s="113"/>
      <c r="O509" s="113"/>
      <c r="P509" s="113"/>
      <c r="Q509" s="113"/>
      <c r="R509" s="113"/>
      <c r="S509" s="113"/>
      <c r="T509" s="113"/>
      <c r="U509" s="113"/>
      <c r="V509" s="113"/>
      <c r="W509" s="113"/>
    </row>
    <row r="510" spans="1:23" ht="52" hidden="1" customHeight="1" thickBot="1" x14ac:dyDescent="0.25">
      <c r="A510" s="112" t="s">
        <v>2308</v>
      </c>
      <c r="B510" s="112"/>
      <c r="C510" s="113"/>
      <c r="D510" s="113"/>
      <c r="E510" s="113"/>
      <c r="F510" s="113"/>
      <c r="G510" s="113"/>
      <c r="H510" s="113"/>
      <c r="I510" s="113"/>
      <c r="J510" s="113"/>
      <c r="K510" s="113"/>
      <c r="L510" s="113"/>
      <c r="M510" s="113"/>
      <c r="N510" s="113"/>
      <c r="O510" s="113"/>
      <c r="P510" s="113"/>
      <c r="Q510" s="113"/>
      <c r="R510" s="113"/>
      <c r="S510" s="113"/>
      <c r="T510" s="113"/>
      <c r="U510" s="113"/>
      <c r="V510" s="113"/>
      <c r="W510" s="113"/>
    </row>
    <row r="511" spans="1:23" ht="52" hidden="1" customHeight="1" thickBot="1" x14ac:dyDescent="0.25">
      <c r="A511" s="112" t="s">
        <v>1562</v>
      </c>
      <c r="B511" s="112"/>
      <c r="C511" s="113"/>
      <c r="D511" s="113"/>
      <c r="E511" s="113"/>
      <c r="F511" s="113"/>
      <c r="G511" s="113"/>
      <c r="H511" s="113"/>
      <c r="I511" s="113"/>
      <c r="J511" s="113"/>
      <c r="K511" s="113"/>
      <c r="L511" s="113"/>
      <c r="M511" s="113"/>
      <c r="N511" s="113"/>
      <c r="O511" s="113"/>
      <c r="P511" s="113"/>
      <c r="Q511" s="113"/>
      <c r="R511" s="113"/>
      <c r="S511" s="113"/>
      <c r="T511" s="113"/>
      <c r="U511" s="113"/>
      <c r="V511" s="113"/>
      <c r="W511" s="113"/>
    </row>
    <row r="512" spans="1:23" ht="52" hidden="1" customHeight="1" thickBot="1" x14ac:dyDescent="0.25">
      <c r="A512" s="112" t="s">
        <v>2309</v>
      </c>
      <c r="B512" s="112"/>
      <c r="C512" s="113"/>
      <c r="D512" s="113"/>
      <c r="E512" s="113"/>
      <c r="F512" s="113"/>
      <c r="G512" s="113"/>
      <c r="H512" s="113"/>
      <c r="I512" s="113"/>
      <c r="J512" s="113"/>
      <c r="K512" s="113"/>
      <c r="L512" s="113"/>
      <c r="M512" s="113"/>
      <c r="N512" s="113"/>
      <c r="O512" s="113"/>
      <c r="P512" s="113"/>
      <c r="Q512" s="113"/>
      <c r="R512" s="113"/>
      <c r="S512" s="113"/>
      <c r="T512" s="113"/>
      <c r="U512" s="113"/>
      <c r="V512" s="113"/>
      <c r="W512" s="113"/>
    </row>
    <row r="513" spans="1:23" ht="35" hidden="1" customHeight="1" thickBot="1" x14ac:dyDescent="0.25">
      <c r="A513" s="112" t="s">
        <v>2310</v>
      </c>
      <c r="B513" s="112"/>
      <c r="C513" s="113"/>
      <c r="D513" s="113"/>
      <c r="E513" s="113"/>
      <c r="F513" s="113"/>
      <c r="G513" s="113"/>
      <c r="H513" s="113"/>
      <c r="I513" s="113"/>
      <c r="J513" s="113"/>
      <c r="K513" s="113"/>
      <c r="L513" s="113"/>
      <c r="M513" s="113"/>
      <c r="N513" s="113"/>
      <c r="O513" s="113"/>
      <c r="P513" s="113"/>
      <c r="Q513" s="113"/>
      <c r="R513" s="113"/>
      <c r="S513" s="113"/>
      <c r="T513" s="113"/>
      <c r="U513" s="113"/>
      <c r="V513" s="113"/>
      <c r="W513" s="113"/>
    </row>
    <row r="514" spans="1:23" ht="52" hidden="1" customHeight="1" thickBot="1" x14ac:dyDescent="0.25">
      <c r="A514" s="112" t="s">
        <v>2311</v>
      </c>
      <c r="B514" s="112"/>
      <c r="C514" s="113"/>
      <c r="D514" s="113"/>
      <c r="E514" s="113"/>
      <c r="F514" s="113"/>
      <c r="G514" s="113"/>
      <c r="H514" s="113"/>
      <c r="I514" s="113"/>
      <c r="J514" s="113"/>
      <c r="K514" s="113"/>
      <c r="L514" s="113"/>
      <c r="M514" s="113"/>
      <c r="N514" s="113"/>
      <c r="O514" s="113"/>
      <c r="P514" s="113"/>
      <c r="Q514" s="113"/>
      <c r="R514" s="113"/>
      <c r="S514" s="113"/>
      <c r="T514" s="113"/>
      <c r="U514" s="113"/>
      <c r="V514" s="113"/>
      <c r="W514" s="113"/>
    </row>
    <row r="515" spans="1:23" ht="52" hidden="1" customHeight="1" thickBot="1" x14ac:dyDescent="0.25">
      <c r="A515" s="112" t="s">
        <v>1564</v>
      </c>
      <c r="B515" s="112"/>
      <c r="C515" s="113"/>
      <c r="D515" s="113"/>
      <c r="E515" s="113"/>
      <c r="F515" s="113"/>
      <c r="G515" s="113"/>
      <c r="H515" s="113"/>
      <c r="I515" s="113"/>
      <c r="J515" s="113"/>
      <c r="K515" s="113"/>
      <c r="L515" s="113"/>
      <c r="M515" s="113"/>
      <c r="N515" s="113"/>
      <c r="O515" s="113"/>
      <c r="P515" s="113"/>
      <c r="Q515" s="113"/>
      <c r="R515" s="113"/>
      <c r="S515" s="113"/>
      <c r="T515" s="113"/>
      <c r="U515" s="113"/>
      <c r="V515" s="113"/>
      <c r="W515" s="113"/>
    </row>
    <row r="516" spans="1:23" ht="52" hidden="1" customHeight="1" thickBot="1" x14ac:dyDescent="0.25">
      <c r="A516" s="112" t="s">
        <v>2312</v>
      </c>
      <c r="B516" s="112"/>
      <c r="C516" s="113"/>
      <c r="D516" s="113"/>
      <c r="E516" s="113"/>
      <c r="F516" s="113"/>
      <c r="G516" s="113"/>
      <c r="H516" s="113"/>
      <c r="I516" s="113"/>
      <c r="J516" s="113"/>
      <c r="K516" s="113"/>
      <c r="L516" s="113"/>
      <c r="M516" s="113"/>
      <c r="N516" s="113"/>
      <c r="O516" s="113"/>
      <c r="P516" s="113"/>
      <c r="Q516" s="113"/>
      <c r="R516" s="113"/>
      <c r="S516" s="113"/>
      <c r="T516" s="113"/>
      <c r="U516" s="113"/>
      <c r="V516" s="113"/>
      <c r="W516" s="113"/>
    </row>
    <row r="517" spans="1:23" ht="35" hidden="1" customHeight="1" thickBot="1" x14ac:dyDescent="0.25">
      <c r="A517" s="112" t="s">
        <v>2313</v>
      </c>
      <c r="B517" s="112"/>
      <c r="C517" s="113"/>
      <c r="D517" s="113"/>
      <c r="E517" s="113"/>
      <c r="F517" s="113"/>
      <c r="G517" s="113"/>
      <c r="H517" s="113"/>
      <c r="I517" s="113"/>
      <c r="J517" s="113"/>
      <c r="K517" s="113"/>
      <c r="L517" s="113"/>
      <c r="M517" s="113"/>
      <c r="N517" s="113"/>
      <c r="O517" s="113"/>
      <c r="P517" s="113"/>
      <c r="Q517" s="113"/>
      <c r="R517" s="113"/>
      <c r="S517" s="113"/>
      <c r="T517" s="113"/>
      <c r="U517" s="113"/>
      <c r="V517" s="113"/>
      <c r="W517" s="113"/>
    </row>
    <row r="518" spans="1:23" ht="52" hidden="1" customHeight="1" thickBot="1" x14ac:dyDescent="0.25">
      <c r="A518" s="112" t="s">
        <v>2314</v>
      </c>
      <c r="B518" s="112"/>
      <c r="C518" s="113"/>
      <c r="D518" s="113"/>
      <c r="E518" s="113"/>
      <c r="F518" s="113"/>
      <c r="G518" s="113"/>
      <c r="H518" s="113"/>
      <c r="I518" s="113"/>
      <c r="J518" s="113"/>
      <c r="K518" s="113"/>
      <c r="L518" s="113"/>
      <c r="M518" s="113"/>
      <c r="N518" s="113"/>
      <c r="O518" s="113"/>
      <c r="P518" s="113"/>
      <c r="Q518" s="113"/>
      <c r="R518" s="113"/>
      <c r="S518" s="113"/>
      <c r="T518" s="113"/>
      <c r="U518" s="113"/>
      <c r="V518" s="113"/>
      <c r="W518" s="113"/>
    </row>
    <row r="519" spans="1:23" ht="52" hidden="1" customHeight="1" thickBot="1" x14ac:dyDescent="0.25">
      <c r="A519" s="112" t="s">
        <v>1566</v>
      </c>
      <c r="B519" s="112"/>
      <c r="C519" s="113"/>
      <c r="D519" s="113"/>
      <c r="E519" s="113"/>
      <c r="F519" s="113"/>
      <c r="G519" s="113"/>
      <c r="H519" s="113"/>
      <c r="I519" s="113"/>
      <c r="J519" s="113"/>
      <c r="K519" s="113"/>
      <c r="L519" s="113"/>
      <c r="M519" s="113"/>
      <c r="N519" s="113"/>
      <c r="O519" s="113"/>
      <c r="P519" s="113"/>
      <c r="Q519" s="113"/>
      <c r="R519" s="113"/>
      <c r="S519" s="113"/>
      <c r="T519" s="113"/>
      <c r="U519" s="113"/>
      <c r="V519" s="113"/>
      <c r="W519" s="113"/>
    </row>
    <row r="520" spans="1:23" ht="52" hidden="1" customHeight="1" thickBot="1" x14ac:dyDescent="0.25">
      <c r="A520" s="112" t="s">
        <v>2315</v>
      </c>
      <c r="B520" s="112"/>
      <c r="C520" s="113"/>
      <c r="D520" s="113"/>
      <c r="E520" s="113"/>
      <c r="F520" s="113"/>
      <c r="G520" s="113"/>
      <c r="H520" s="113"/>
      <c r="I520" s="113"/>
      <c r="J520" s="113"/>
      <c r="K520" s="113"/>
      <c r="L520" s="113"/>
      <c r="M520" s="113"/>
      <c r="N520" s="113"/>
      <c r="O520" s="113"/>
      <c r="P520" s="113"/>
      <c r="Q520" s="113"/>
      <c r="R520" s="113"/>
      <c r="S520" s="113"/>
      <c r="T520" s="113"/>
      <c r="U520" s="113"/>
      <c r="V520" s="113"/>
      <c r="W520" s="113"/>
    </row>
    <row r="521" spans="1:23" ht="35" hidden="1" customHeight="1" thickBot="1" x14ac:dyDescent="0.25">
      <c r="A521" s="112" t="s">
        <v>2316</v>
      </c>
      <c r="B521" s="112"/>
      <c r="C521" s="113"/>
      <c r="D521" s="113"/>
      <c r="E521" s="113"/>
      <c r="F521" s="113"/>
      <c r="G521" s="113"/>
      <c r="H521" s="113"/>
      <c r="I521" s="113"/>
      <c r="J521" s="113"/>
      <c r="K521" s="113"/>
      <c r="L521" s="113"/>
      <c r="M521" s="113"/>
      <c r="N521" s="113"/>
      <c r="O521" s="113"/>
      <c r="P521" s="113"/>
      <c r="Q521" s="113"/>
      <c r="R521" s="113"/>
      <c r="S521" s="113"/>
      <c r="T521" s="113"/>
      <c r="U521" s="113"/>
      <c r="V521" s="113"/>
      <c r="W521" s="113"/>
    </row>
    <row r="522" spans="1:23" ht="52" hidden="1" customHeight="1" thickBot="1" x14ac:dyDescent="0.25">
      <c r="A522" s="112" t="s">
        <v>2317</v>
      </c>
      <c r="B522" s="112"/>
      <c r="C522" s="113"/>
      <c r="D522" s="113"/>
      <c r="E522" s="113"/>
      <c r="F522" s="113"/>
      <c r="G522" s="113"/>
      <c r="H522" s="113"/>
      <c r="I522" s="113"/>
      <c r="J522" s="113"/>
      <c r="K522" s="113"/>
      <c r="L522" s="113"/>
      <c r="M522" s="113"/>
      <c r="N522" s="113"/>
      <c r="O522" s="113"/>
      <c r="P522" s="113"/>
      <c r="Q522" s="113"/>
      <c r="R522" s="113"/>
      <c r="S522" s="113"/>
      <c r="T522" s="113"/>
      <c r="U522" s="113"/>
      <c r="V522" s="113"/>
      <c r="W522" s="113"/>
    </row>
    <row r="523" spans="1:23" ht="52" hidden="1" customHeight="1" thickBot="1" x14ac:dyDescent="0.25">
      <c r="A523" s="112" t="s">
        <v>1568</v>
      </c>
      <c r="B523" s="112"/>
      <c r="C523" s="113"/>
      <c r="D523" s="113"/>
      <c r="E523" s="113"/>
      <c r="F523" s="113"/>
      <c r="G523" s="113"/>
      <c r="H523" s="113"/>
      <c r="I523" s="113"/>
      <c r="J523" s="113"/>
      <c r="K523" s="113"/>
      <c r="L523" s="113"/>
      <c r="M523" s="113"/>
      <c r="N523" s="113"/>
      <c r="O523" s="113"/>
      <c r="P523" s="113"/>
      <c r="Q523" s="113"/>
      <c r="R523" s="113"/>
      <c r="S523" s="113"/>
      <c r="T523" s="113"/>
      <c r="U523" s="113"/>
      <c r="V523" s="113"/>
      <c r="W523" s="113"/>
    </row>
    <row r="524" spans="1:23" ht="52" hidden="1" customHeight="1" thickBot="1" x14ac:dyDescent="0.25">
      <c r="A524" s="112" t="s">
        <v>2318</v>
      </c>
      <c r="B524" s="112"/>
      <c r="C524" s="113"/>
      <c r="D524" s="113"/>
      <c r="E524" s="113"/>
      <c r="F524" s="113"/>
      <c r="G524" s="113"/>
      <c r="H524" s="113"/>
      <c r="I524" s="113"/>
      <c r="J524" s="113"/>
      <c r="K524" s="113"/>
      <c r="L524" s="113"/>
      <c r="M524" s="113"/>
      <c r="N524" s="113"/>
      <c r="O524" s="113"/>
      <c r="P524" s="113"/>
      <c r="Q524" s="113"/>
      <c r="R524" s="113"/>
      <c r="S524" s="113"/>
      <c r="T524" s="113"/>
      <c r="U524" s="113"/>
      <c r="V524" s="113"/>
      <c r="W524" s="113"/>
    </row>
    <row r="525" spans="1:23" ht="35" hidden="1" customHeight="1" thickBot="1" x14ac:dyDescent="0.25">
      <c r="A525" s="112" t="s">
        <v>2319</v>
      </c>
      <c r="B525" s="112"/>
      <c r="C525" s="113"/>
      <c r="D525" s="113"/>
      <c r="E525" s="113"/>
      <c r="F525" s="113"/>
      <c r="G525" s="113"/>
      <c r="H525" s="113"/>
      <c r="I525" s="113"/>
      <c r="J525" s="113"/>
      <c r="K525" s="113"/>
      <c r="L525" s="113"/>
      <c r="M525" s="113"/>
      <c r="N525" s="113"/>
      <c r="O525" s="113"/>
      <c r="P525" s="113"/>
      <c r="Q525" s="113"/>
      <c r="R525" s="113"/>
      <c r="S525" s="113"/>
      <c r="T525" s="113"/>
      <c r="U525" s="113"/>
      <c r="V525" s="113"/>
      <c r="W525" s="113"/>
    </row>
    <row r="526" spans="1:23" ht="52" hidden="1" customHeight="1" thickBot="1" x14ac:dyDescent="0.25">
      <c r="A526" s="112" t="s">
        <v>2320</v>
      </c>
      <c r="B526" s="112"/>
      <c r="C526" s="113"/>
      <c r="D526" s="113"/>
      <c r="E526" s="113"/>
      <c r="F526" s="113"/>
      <c r="G526" s="113"/>
      <c r="H526" s="113"/>
      <c r="I526" s="113"/>
      <c r="J526" s="113"/>
      <c r="K526" s="113"/>
      <c r="L526" s="113"/>
      <c r="M526" s="113"/>
      <c r="N526" s="113"/>
      <c r="O526" s="113"/>
      <c r="P526" s="113"/>
      <c r="Q526" s="113"/>
      <c r="R526" s="113"/>
      <c r="S526" s="113"/>
      <c r="T526" s="113"/>
      <c r="U526" s="113"/>
      <c r="V526" s="113"/>
      <c r="W526" s="113"/>
    </row>
    <row r="527" spans="1:23" ht="52" hidden="1" customHeight="1" thickBot="1" x14ac:dyDescent="0.25">
      <c r="A527" s="112" t="s">
        <v>1570</v>
      </c>
      <c r="B527" s="112"/>
      <c r="C527" s="113"/>
      <c r="D527" s="113"/>
      <c r="E527" s="113"/>
      <c r="F527" s="113"/>
      <c r="G527" s="113"/>
      <c r="H527" s="113"/>
      <c r="I527" s="113"/>
      <c r="J527" s="113"/>
      <c r="K527" s="113"/>
      <c r="L527" s="113"/>
      <c r="M527" s="113"/>
      <c r="N527" s="113"/>
      <c r="O527" s="113"/>
      <c r="P527" s="113"/>
      <c r="Q527" s="113"/>
      <c r="R527" s="113"/>
      <c r="S527" s="113"/>
      <c r="T527" s="113"/>
      <c r="U527" s="113"/>
      <c r="V527" s="113"/>
      <c r="W527" s="113"/>
    </row>
    <row r="528" spans="1:23" ht="52" hidden="1" customHeight="1" thickBot="1" x14ac:dyDescent="0.25">
      <c r="A528" s="112" t="s">
        <v>2321</v>
      </c>
      <c r="B528" s="112"/>
      <c r="C528" s="113"/>
      <c r="D528" s="113"/>
      <c r="E528" s="113"/>
      <c r="F528" s="113"/>
      <c r="G528" s="113"/>
      <c r="H528" s="113"/>
      <c r="I528" s="113"/>
      <c r="J528" s="113"/>
      <c r="K528" s="113"/>
      <c r="L528" s="113"/>
      <c r="M528" s="113"/>
      <c r="N528" s="113"/>
      <c r="O528" s="113"/>
      <c r="P528" s="113"/>
      <c r="Q528" s="113"/>
      <c r="R528" s="113"/>
      <c r="S528" s="113"/>
      <c r="T528" s="113"/>
      <c r="U528" s="113"/>
      <c r="V528" s="113"/>
      <c r="W528" s="113"/>
    </row>
    <row r="529" spans="1:23" ht="35" hidden="1" customHeight="1" thickBot="1" x14ac:dyDescent="0.25">
      <c r="A529" s="112" t="s">
        <v>2322</v>
      </c>
      <c r="B529" s="112"/>
      <c r="C529" s="113"/>
      <c r="D529" s="113"/>
      <c r="E529" s="113"/>
      <c r="F529" s="113"/>
      <c r="G529" s="113"/>
      <c r="H529" s="113"/>
      <c r="I529" s="113"/>
      <c r="J529" s="113"/>
      <c r="K529" s="113"/>
      <c r="L529" s="113"/>
      <c r="M529" s="113"/>
      <c r="N529" s="113"/>
      <c r="O529" s="113"/>
      <c r="P529" s="113"/>
      <c r="Q529" s="113"/>
      <c r="R529" s="113"/>
      <c r="S529" s="113"/>
      <c r="T529" s="113"/>
      <c r="U529" s="113"/>
      <c r="V529" s="113"/>
      <c r="W529" s="113"/>
    </row>
    <row r="530" spans="1:23" ht="52" hidden="1" customHeight="1" thickBot="1" x14ac:dyDescent="0.25">
      <c r="A530" s="112" t="s">
        <v>2323</v>
      </c>
      <c r="B530" s="112"/>
      <c r="C530" s="113"/>
      <c r="D530" s="113"/>
      <c r="E530" s="113"/>
      <c r="F530" s="113"/>
      <c r="G530" s="113"/>
      <c r="H530" s="113"/>
      <c r="I530" s="113"/>
      <c r="J530" s="113"/>
      <c r="K530" s="113"/>
      <c r="L530" s="113"/>
      <c r="M530" s="113"/>
      <c r="N530" s="113"/>
      <c r="O530" s="113"/>
      <c r="P530" s="113"/>
      <c r="Q530" s="113"/>
      <c r="R530" s="113"/>
      <c r="S530" s="113"/>
      <c r="T530" s="113"/>
      <c r="U530" s="113"/>
      <c r="V530" s="113"/>
      <c r="W530" s="113"/>
    </row>
    <row r="531" spans="1:23" ht="52" hidden="1" customHeight="1" thickBot="1" x14ac:dyDescent="0.25">
      <c r="A531" s="112" t="s">
        <v>1572</v>
      </c>
      <c r="B531" s="112"/>
      <c r="C531" s="113"/>
      <c r="D531" s="113"/>
      <c r="E531" s="113"/>
      <c r="F531" s="113"/>
      <c r="G531" s="113"/>
      <c r="H531" s="113"/>
      <c r="I531" s="113"/>
      <c r="J531" s="113"/>
      <c r="K531" s="113"/>
      <c r="L531" s="113"/>
      <c r="M531" s="113"/>
      <c r="N531" s="113"/>
      <c r="O531" s="113"/>
      <c r="P531" s="113"/>
      <c r="Q531" s="113"/>
      <c r="R531" s="113"/>
      <c r="S531" s="113"/>
      <c r="T531" s="113"/>
      <c r="U531" s="113"/>
      <c r="V531" s="113"/>
      <c r="W531" s="113"/>
    </row>
    <row r="532" spans="1:23" ht="52" hidden="1" customHeight="1" thickBot="1" x14ac:dyDescent="0.25">
      <c r="A532" s="112" t="s">
        <v>2324</v>
      </c>
      <c r="B532" s="112"/>
      <c r="C532" s="113"/>
      <c r="D532" s="113"/>
      <c r="E532" s="113"/>
      <c r="F532" s="113"/>
      <c r="G532" s="113"/>
      <c r="H532" s="113"/>
      <c r="I532" s="113"/>
      <c r="J532" s="113"/>
      <c r="K532" s="113"/>
      <c r="L532" s="113"/>
      <c r="M532" s="113"/>
      <c r="N532" s="113"/>
      <c r="O532" s="113"/>
      <c r="P532" s="113"/>
      <c r="Q532" s="113"/>
      <c r="R532" s="113"/>
      <c r="S532" s="113"/>
      <c r="T532" s="113"/>
      <c r="U532" s="113"/>
      <c r="V532" s="113"/>
      <c r="W532" s="113"/>
    </row>
    <row r="533" spans="1:23" ht="35" hidden="1" customHeight="1" thickBot="1" x14ac:dyDescent="0.25">
      <c r="A533" s="112" t="s">
        <v>2325</v>
      </c>
      <c r="B533" s="112"/>
      <c r="C533" s="113"/>
      <c r="D533" s="113"/>
      <c r="E533" s="113"/>
      <c r="F533" s="113"/>
      <c r="G533" s="113"/>
      <c r="H533" s="113"/>
      <c r="I533" s="113"/>
      <c r="J533" s="113"/>
      <c r="K533" s="113"/>
      <c r="L533" s="113"/>
      <c r="M533" s="113"/>
      <c r="N533" s="113"/>
      <c r="O533" s="113"/>
      <c r="P533" s="113"/>
      <c r="Q533" s="113"/>
      <c r="R533" s="113"/>
      <c r="S533" s="113"/>
      <c r="T533" s="113"/>
      <c r="U533" s="113"/>
      <c r="V533" s="113"/>
      <c r="W533" s="113"/>
    </row>
    <row r="534" spans="1:23" ht="52" hidden="1" customHeight="1" thickBot="1" x14ac:dyDescent="0.25">
      <c r="A534" s="112" t="s">
        <v>2326</v>
      </c>
      <c r="B534" s="112"/>
      <c r="C534" s="113"/>
      <c r="D534" s="113"/>
      <c r="E534" s="113"/>
      <c r="F534" s="113"/>
      <c r="G534" s="113"/>
      <c r="H534" s="113"/>
      <c r="I534" s="113"/>
      <c r="J534" s="113"/>
      <c r="K534" s="113"/>
      <c r="L534" s="113"/>
      <c r="M534" s="113"/>
      <c r="N534" s="113"/>
      <c r="O534" s="113"/>
      <c r="P534" s="113"/>
      <c r="Q534" s="113"/>
      <c r="R534" s="113"/>
      <c r="S534" s="113"/>
      <c r="T534" s="113"/>
      <c r="U534" s="113"/>
      <c r="V534" s="113"/>
      <c r="W534" s="113"/>
    </row>
    <row r="535" spans="1:23" ht="52" hidden="1" customHeight="1" thickBot="1" x14ac:dyDescent="0.25">
      <c r="A535" s="112" t="s">
        <v>1574</v>
      </c>
      <c r="B535" s="112"/>
      <c r="C535" s="113"/>
      <c r="D535" s="113"/>
      <c r="E535" s="113"/>
      <c r="F535" s="113"/>
      <c r="G535" s="113"/>
      <c r="H535" s="113"/>
      <c r="I535" s="113"/>
      <c r="J535" s="113"/>
      <c r="K535" s="113"/>
      <c r="L535" s="113"/>
      <c r="M535" s="113"/>
      <c r="N535" s="113"/>
      <c r="O535" s="113"/>
      <c r="P535" s="113"/>
      <c r="Q535" s="113"/>
      <c r="R535" s="113"/>
      <c r="S535" s="113"/>
      <c r="T535" s="113"/>
      <c r="U535" s="113"/>
      <c r="V535" s="113"/>
      <c r="W535" s="113"/>
    </row>
    <row r="536" spans="1:23" ht="52" hidden="1" customHeight="1" thickBot="1" x14ac:dyDescent="0.25">
      <c r="A536" s="112" t="s">
        <v>2327</v>
      </c>
      <c r="B536" s="112"/>
      <c r="C536" s="113"/>
      <c r="D536" s="113"/>
      <c r="E536" s="113"/>
      <c r="F536" s="113"/>
      <c r="G536" s="113"/>
      <c r="H536" s="113"/>
      <c r="I536" s="113"/>
      <c r="J536" s="113"/>
      <c r="K536" s="113"/>
      <c r="L536" s="113"/>
      <c r="M536" s="113"/>
      <c r="N536" s="113"/>
      <c r="O536" s="113"/>
      <c r="P536" s="113"/>
      <c r="Q536" s="113"/>
      <c r="R536" s="113"/>
      <c r="S536" s="113"/>
      <c r="T536" s="113"/>
      <c r="U536" s="113"/>
      <c r="V536" s="113"/>
      <c r="W536" s="113"/>
    </row>
    <row r="537" spans="1:23" ht="35" hidden="1" customHeight="1" thickBot="1" x14ac:dyDescent="0.25">
      <c r="A537" s="112" t="s">
        <v>2328</v>
      </c>
      <c r="B537" s="112"/>
      <c r="C537" s="113"/>
      <c r="D537" s="113"/>
      <c r="E537" s="113"/>
      <c r="F537" s="113"/>
      <c r="G537" s="113"/>
      <c r="H537" s="113"/>
      <c r="I537" s="113"/>
      <c r="J537" s="113"/>
      <c r="K537" s="113"/>
      <c r="L537" s="113"/>
      <c r="M537" s="113"/>
      <c r="N537" s="113"/>
      <c r="O537" s="113"/>
      <c r="P537" s="113"/>
      <c r="Q537" s="113"/>
      <c r="R537" s="113"/>
      <c r="S537" s="113"/>
      <c r="T537" s="113"/>
      <c r="U537" s="113"/>
      <c r="V537" s="113"/>
      <c r="W537" s="113"/>
    </row>
    <row r="538" spans="1:23" ht="52" hidden="1" customHeight="1" thickBot="1" x14ac:dyDescent="0.25">
      <c r="A538" s="112" t="s">
        <v>2329</v>
      </c>
      <c r="B538" s="112"/>
      <c r="C538" s="113"/>
      <c r="D538" s="113"/>
      <c r="E538" s="113"/>
      <c r="F538" s="113"/>
      <c r="G538" s="113"/>
      <c r="H538" s="113"/>
      <c r="I538" s="113"/>
      <c r="J538" s="113"/>
      <c r="K538" s="113"/>
      <c r="L538" s="113"/>
      <c r="M538" s="113"/>
      <c r="N538" s="113"/>
      <c r="O538" s="113"/>
      <c r="P538" s="113"/>
      <c r="Q538" s="113"/>
      <c r="R538" s="113"/>
      <c r="S538" s="113"/>
      <c r="T538" s="113"/>
      <c r="U538" s="113"/>
      <c r="V538" s="113"/>
      <c r="W538" s="113"/>
    </row>
    <row r="539" spans="1:23" ht="52" hidden="1" customHeight="1" thickBot="1" x14ac:dyDescent="0.25">
      <c r="A539" s="112" t="s">
        <v>1576</v>
      </c>
      <c r="B539" s="112"/>
      <c r="C539" s="113"/>
      <c r="D539" s="113"/>
      <c r="E539" s="113"/>
      <c r="F539" s="113"/>
      <c r="G539" s="113"/>
      <c r="H539" s="113"/>
      <c r="I539" s="113"/>
      <c r="J539" s="113"/>
      <c r="K539" s="113"/>
      <c r="L539" s="113"/>
      <c r="M539" s="113"/>
      <c r="N539" s="113"/>
      <c r="O539" s="113"/>
      <c r="P539" s="113"/>
      <c r="Q539" s="113"/>
      <c r="R539" s="113"/>
      <c r="S539" s="113"/>
      <c r="T539" s="113"/>
      <c r="U539" s="113"/>
      <c r="V539" s="113"/>
      <c r="W539" s="113"/>
    </row>
    <row r="540" spans="1:23" ht="52" hidden="1" customHeight="1" thickBot="1" x14ac:dyDescent="0.25">
      <c r="A540" s="112" t="s">
        <v>2330</v>
      </c>
      <c r="B540" s="112"/>
      <c r="C540" s="113"/>
      <c r="D540" s="113"/>
      <c r="E540" s="113"/>
      <c r="F540" s="113"/>
      <c r="G540" s="113"/>
      <c r="H540" s="113"/>
      <c r="I540" s="113"/>
      <c r="J540" s="113"/>
      <c r="K540" s="113"/>
      <c r="L540" s="113"/>
      <c r="M540" s="113"/>
      <c r="N540" s="113"/>
      <c r="O540" s="113"/>
      <c r="P540" s="113"/>
      <c r="Q540" s="113"/>
      <c r="R540" s="113"/>
      <c r="S540" s="113"/>
      <c r="T540" s="113"/>
      <c r="U540" s="113"/>
      <c r="V540" s="113"/>
      <c r="W540" s="113"/>
    </row>
    <row r="541" spans="1:23" ht="52" hidden="1" customHeight="1" thickBot="1" x14ac:dyDescent="0.25">
      <c r="A541" s="112" t="s">
        <v>2331</v>
      </c>
      <c r="B541" s="112"/>
      <c r="C541" s="113"/>
      <c r="D541" s="113"/>
      <c r="E541" s="113"/>
      <c r="F541" s="113"/>
      <c r="G541" s="113"/>
      <c r="H541" s="113"/>
      <c r="I541" s="113"/>
      <c r="J541" s="113"/>
      <c r="K541" s="113"/>
      <c r="L541" s="113"/>
      <c r="M541" s="113"/>
      <c r="N541" s="113"/>
      <c r="O541" s="113"/>
      <c r="P541" s="113"/>
      <c r="Q541" s="113"/>
      <c r="R541" s="113"/>
      <c r="S541" s="113"/>
      <c r="T541" s="113"/>
      <c r="U541" s="113"/>
      <c r="V541" s="113"/>
      <c r="W541" s="113"/>
    </row>
    <row r="542" spans="1:23" ht="52" hidden="1" customHeight="1" thickBot="1" x14ac:dyDescent="0.25">
      <c r="A542" s="112" t="s">
        <v>2332</v>
      </c>
      <c r="B542" s="112"/>
      <c r="C542" s="113"/>
      <c r="D542" s="113"/>
      <c r="E542" s="113"/>
      <c r="F542" s="113"/>
      <c r="G542" s="113"/>
      <c r="H542" s="113"/>
      <c r="I542" s="113"/>
      <c r="J542" s="113"/>
      <c r="K542" s="113"/>
      <c r="L542" s="113"/>
      <c r="M542" s="113"/>
      <c r="N542" s="113"/>
      <c r="O542" s="113"/>
      <c r="P542" s="113"/>
      <c r="Q542" s="113"/>
      <c r="R542" s="113"/>
      <c r="S542" s="113"/>
      <c r="T542" s="113"/>
      <c r="U542" s="113"/>
      <c r="V542" s="113"/>
      <c r="W542" s="113"/>
    </row>
    <row r="543" spans="1:23" ht="18" customHeight="1" thickBot="1" x14ac:dyDescent="0.25">
      <c r="A543" s="175" t="s">
        <v>2333</v>
      </c>
      <c r="B543" s="176"/>
      <c r="C543" s="177"/>
      <c r="D543" s="177"/>
      <c r="E543" s="177"/>
      <c r="F543" s="177"/>
      <c r="G543" s="177"/>
      <c r="H543" s="177"/>
      <c r="I543" s="177"/>
      <c r="J543" s="177"/>
      <c r="K543" s="177"/>
      <c r="L543" s="177"/>
      <c r="M543" s="177"/>
      <c r="N543" s="177"/>
      <c r="O543" s="177"/>
      <c r="P543" s="177"/>
      <c r="Q543" s="177"/>
      <c r="R543" s="177"/>
      <c r="S543" s="177"/>
      <c r="T543" s="177"/>
      <c r="U543" s="177"/>
      <c r="V543" s="177"/>
      <c r="W543" s="177"/>
    </row>
    <row r="544" spans="1:23" ht="52" hidden="1" customHeight="1" thickBot="1" x14ac:dyDescent="0.25">
      <c r="A544" s="112" t="s">
        <v>1579</v>
      </c>
      <c r="B544" s="112"/>
      <c r="C544" s="113"/>
      <c r="D544" s="113"/>
      <c r="E544" s="113"/>
      <c r="F544" s="113"/>
      <c r="G544" s="113"/>
      <c r="H544" s="113"/>
      <c r="I544" s="113"/>
      <c r="J544" s="113"/>
      <c r="K544" s="113"/>
      <c r="L544" s="113"/>
      <c r="M544" s="113"/>
      <c r="N544" s="113"/>
      <c r="O544" s="113"/>
      <c r="P544" s="113"/>
      <c r="Q544" s="113"/>
      <c r="R544" s="113"/>
      <c r="S544" s="113"/>
      <c r="T544" s="113"/>
      <c r="U544" s="113"/>
      <c r="V544" s="113"/>
      <c r="W544" s="113"/>
    </row>
    <row r="545" spans="1:23" ht="52" hidden="1" customHeight="1" thickBot="1" x14ac:dyDescent="0.25">
      <c r="A545" s="112" t="s">
        <v>2334</v>
      </c>
      <c r="B545" s="112"/>
      <c r="C545" s="113"/>
      <c r="D545" s="113"/>
      <c r="E545" s="113"/>
      <c r="F545" s="113"/>
      <c r="G545" s="113"/>
      <c r="H545" s="113"/>
      <c r="I545" s="113"/>
      <c r="J545" s="113"/>
      <c r="K545" s="113"/>
      <c r="L545" s="113"/>
      <c r="M545" s="113"/>
      <c r="N545" s="113"/>
      <c r="O545" s="113"/>
      <c r="P545" s="113"/>
      <c r="Q545" s="113"/>
      <c r="R545" s="113"/>
      <c r="S545" s="113"/>
      <c r="T545" s="113"/>
      <c r="U545" s="113"/>
      <c r="V545" s="113"/>
      <c r="W545" s="113"/>
    </row>
    <row r="546" spans="1:23" ht="52" hidden="1" customHeight="1" thickBot="1" x14ac:dyDescent="0.25">
      <c r="A546" s="112" t="s">
        <v>2335</v>
      </c>
      <c r="B546" s="112"/>
      <c r="C546" s="113"/>
      <c r="D546" s="113"/>
      <c r="E546" s="113"/>
      <c r="F546" s="113"/>
      <c r="G546" s="113"/>
      <c r="H546" s="113"/>
      <c r="I546" s="113"/>
      <c r="J546" s="113"/>
      <c r="K546" s="113"/>
      <c r="L546" s="113"/>
      <c r="M546" s="113"/>
      <c r="N546" s="113"/>
      <c r="O546" s="113"/>
      <c r="P546" s="113"/>
      <c r="Q546" s="113"/>
      <c r="R546" s="113"/>
      <c r="S546" s="113"/>
      <c r="T546" s="113"/>
      <c r="U546" s="113"/>
      <c r="V546" s="113"/>
      <c r="W546" s="113"/>
    </row>
    <row r="547" spans="1:23" ht="52" hidden="1" customHeight="1" thickBot="1" x14ac:dyDescent="0.25">
      <c r="A547" s="112" t="s">
        <v>2336</v>
      </c>
      <c r="B547" s="112"/>
      <c r="C547" s="113"/>
      <c r="D547" s="113"/>
      <c r="E547" s="113"/>
      <c r="F547" s="113"/>
      <c r="G547" s="113"/>
      <c r="H547" s="113"/>
      <c r="I547" s="113"/>
      <c r="J547" s="113"/>
      <c r="K547" s="113"/>
      <c r="L547" s="113"/>
      <c r="M547" s="113"/>
      <c r="N547" s="113"/>
      <c r="O547" s="113"/>
      <c r="P547" s="113"/>
      <c r="Q547" s="113"/>
      <c r="R547" s="113"/>
      <c r="S547" s="113"/>
      <c r="T547" s="113"/>
      <c r="U547" s="113"/>
      <c r="V547" s="113"/>
      <c r="W547" s="113"/>
    </row>
    <row r="548" spans="1:23" ht="52" hidden="1" customHeight="1" thickBot="1" x14ac:dyDescent="0.25">
      <c r="A548" s="112" t="s">
        <v>1581</v>
      </c>
      <c r="B548" s="112"/>
      <c r="C548" s="113"/>
      <c r="D548" s="113"/>
      <c r="E548" s="113"/>
      <c r="F548" s="113"/>
      <c r="G548" s="113"/>
      <c r="H548" s="113"/>
      <c r="I548" s="113"/>
      <c r="J548" s="113"/>
      <c r="K548" s="113"/>
      <c r="L548" s="113"/>
      <c r="M548" s="113"/>
      <c r="N548" s="113"/>
      <c r="O548" s="113"/>
      <c r="P548" s="113"/>
      <c r="Q548" s="113"/>
      <c r="R548" s="113"/>
      <c r="S548" s="113"/>
      <c r="T548" s="113"/>
      <c r="U548" s="113"/>
      <c r="V548" s="113"/>
      <c r="W548" s="113"/>
    </row>
    <row r="549" spans="1:23" ht="52" hidden="1" customHeight="1" thickBot="1" x14ac:dyDescent="0.25">
      <c r="A549" s="112" t="s">
        <v>2337</v>
      </c>
      <c r="B549" s="112"/>
      <c r="C549" s="113"/>
      <c r="D549" s="113"/>
      <c r="E549" s="113"/>
      <c r="F549" s="113"/>
      <c r="G549" s="113"/>
      <c r="H549" s="113"/>
      <c r="I549" s="113"/>
      <c r="J549" s="113"/>
      <c r="K549" s="113"/>
      <c r="L549" s="113"/>
      <c r="M549" s="113"/>
      <c r="N549" s="113"/>
      <c r="O549" s="113"/>
      <c r="P549" s="113"/>
      <c r="Q549" s="113"/>
      <c r="R549" s="113"/>
      <c r="S549" s="113"/>
      <c r="T549" s="113"/>
      <c r="U549" s="113"/>
      <c r="V549" s="113"/>
      <c r="W549" s="113"/>
    </row>
    <row r="550" spans="1:23" ht="52" hidden="1" customHeight="1" thickBot="1" x14ac:dyDescent="0.25">
      <c r="A550" s="112" t="s">
        <v>2338</v>
      </c>
      <c r="B550" s="112"/>
      <c r="C550" s="113"/>
      <c r="D550" s="113"/>
      <c r="E550" s="113"/>
      <c r="F550" s="113"/>
      <c r="G550" s="113"/>
      <c r="H550" s="113"/>
      <c r="I550" s="113"/>
      <c r="J550" s="113"/>
      <c r="K550" s="113"/>
      <c r="L550" s="113"/>
      <c r="M550" s="113"/>
      <c r="N550" s="113"/>
      <c r="O550" s="113"/>
      <c r="P550" s="113"/>
      <c r="Q550" s="113"/>
      <c r="R550" s="113"/>
      <c r="S550" s="113"/>
      <c r="T550" s="113"/>
      <c r="U550" s="113"/>
      <c r="V550" s="113"/>
      <c r="W550" s="113"/>
    </row>
    <row r="551" spans="1:23" ht="52" hidden="1" customHeight="1" thickBot="1" x14ac:dyDescent="0.25">
      <c r="A551" s="112" t="s">
        <v>2339</v>
      </c>
      <c r="B551" s="112"/>
      <c r="C551" s="113"/>
      <c r="D551" s="113"/>
      <c r="E551" s="113"/>
      <c r="F551" s="113"/>
      <c r="G551" s="113"/>
      <c r="H551" s="113"/>
      <c r="I551" s="113"/>
      <c r="J551" s="113"/>
      <c r="K551" s="113"/>
      <c r="L551" s="113"/>
      <c r="M551" s="113"/>
      <c r="N551" s="113"/>
      <c r="O551" s="113"/>
      <c r="P551" s="113"/>
      <c r="Q551" s="113"/>
      <c r="R551" s="113"/>
      <c r="S551" s="113"/>
      <c r="T551" s="113"/>
      <c r="U551" s="113"/>
      <c r="V551" s="113"/>
      <c r="W551" s="113"/>
    </row>
    <row r="552" spans="1:23" ht="52" hidden="1" customHeight="1" thickBot="1" x14ac:dyDescent="0.25">
      <c r="A552" s="112" t="s">
        <v>1583</v>
      </c>
      <c r="B552" s="112"/>
      <c r="C552" s="113"/>
      <c r="D552" s="113"/>
      <c r="E552" s="113"/>
      <c r="F552" s="113"/>
      <c r="G552" s="113"/>
      <c r="H552" s="113"/>
      <c r="I552" s="113"/>
      <c r="J552" s="113"/>
      <c r="K552" s="113"/>
      <c r="L552" s="113"/>
      <c r="M552" s="113"/>
      <c r="N552" s="113"/>
      <c r="O552" s="113"/>
      <c r="P552" s="113"/>
      <c r="Q552" s="113"/>
      <c r="R552" s="113"/>
      <c r="S552" s="113"/>
      <c r="T552" s="113"/>
      <c r="U552" s="113"/>
      <c r="V552" s="113"/>
      <c r="W552" s="113"/>
    </row>
    <row r="553" spans="1:23" ht="52" hidden="1" customHeight="1" thickBot="1" x14ac:dyDescent="0.25">
      <c r="A553" s="112" t="s">
        <v>2340</v>
      </c>
      <c r="B553" s="112"/>
      <c r="C553" s="113"/>
      <c r="D553" s="113"/>
      <c r="E553" s="113"/>
      <c r="F553" s="113"/>
      <c r="G553" s="113"/>
      <c r="H553" s="113"/>
      <c r="I553" s="113"/>
      <c r="J553" s="113"/>
      <c r="K553" s="113"/>
      <c r="L553" s="113"/>
      <c r="M553" s="113"/>
      <c r="N553" s="113"/>
      <c r="O553" s="113"/>
      <c r="P553" s="113"/>
      <c r="Q553" s="113"/>
      <c r="R553" s="113"/>
      <c r="S553" s="113"/>
      <c r="T553" s="113"/>
      <c r="U553" s="113"/>
      <c r="V553" s="113"/>
      <c r="W553" s="113"/>
    </row>
    <row r="554" spans="1:23" ht="52" hidden="1" customHeight="1" thickBot="1" x14ac:dyDescent="0.25">
      <c r="A554" s="112" t="s">
        <v>2341</v>
      </c>
      <c r="B554" s="112"/>
      <c r="C554" s="113"/>
      <c r="D554" s="113"/>
      <c r="E554" s="113"/>
      <c r="F554" s="113"/>
      <c r="G554" s="113"/>
      <c r="H554" s="113"/>
      <c r="I554" s="113"/>
      <c r="J554" s="113"/>
      <c r="K554" s="113"/>
      <c r="L554" s="113"/>
      <c r="M554" s="113"/>
      <c r="N554" s="113"/>
      <c r="O554" s="113"/>
      <c r="P554" s="113"/>
      <c r="Q554" s="113"/>
      <c r="R554" s="113"/>
      <c r="S554" s="113"/>
      <c r="T554" s="113"/>
      <c r="U554" s="113"/>
      <c r="V554" s="113"/>
      <c r="W554" s="113"/>
    </row>
    <row r="555" spans="1:23" ht="52" hidden="1" customHeight="1" thickBot="1" x14ac:dyDescent="0.25">
      <c r="A555" s="112" t="s">
        <v>2342</v>
      </c>
      <c r="B555" s="112"/>
      <c r="C555" s="113"/>
      <c r="D555" s="113"/>
      <c r="E555" s="113"/>
      <c r="F555" s="113"/>
      <c r="G555" s="113"/>
      <c r="H555" s="113"/>
      <c r="I555" s="113"/>
      <c r="J555" s="113"/>
      <c r="K555" s="113"/>
      <c r="L555" s="113"/>
      <c r="M555" s="113"/>
      <c r="N555" s="113"/>
      <c r="O555" s="113"/>
      <c r="P555" s="113"/>
      <c r="Q555" s="113"/>
      <c r="R555" s="113"/>
      <c r="S555" s="113"/>
      <c r="T555" s="113"/>
      <c r="U555" s="113"/>
      <c r="V555" s="113"/>
      <c r="W555" s="113"/>
    </row>
    <row r="556" spans="1:23" ht="52" hidden="1" customHeight="1" thickBot="1" x14ac:dyDescent="0.25">
      <c r="A556" s="112" t="s">
        <v>1585</v>
      </c>
      <c r="B556" s="112"/>
      <c r="C556" s="113"/>
      <c r="D556" s="113"/>
      <c r="E556" s="113"/>
      <c r="F556" s="113"/>
      <c r="G556" s="113"/>
      <c r="H556" s="113"/>
      <c r="I556" s="113"/>
      <c r="J556" s="113"/>
      <c r="K556" s="113"/>
      <c r="L556" s="113"/>
      <c r="M556" s="113"/>
      <c r="N556" s="113"/>
      <c r="O556" s="113"/>
      <c r="P556" s="113"/>
      <c r="Q556" s="113"/>
      <c r="R556" s="113"/>
      <c r="S556" s="113"/>
      <c r="T556" s="113"/>
      <c r="U556" s="113"/>
      <c r="V556" s="113"/>
      <c r="W556" s="113"/>
    </row>
    <row r="557" spans="1:23" ht="52" hidden="1" customHeight="1" thickBot="1" x14ac:dyDescent="0.25">
      <c r="A557" s="112" t="s">
        <v>2343</v>
      </c>
      <c r="B557" s="112"/>
      <c r="C557" s="113"/>
      <c r="D557" s="113"/>
      <c r="E557" s="113"/>
      <c r="F557" s="113"/>
      <c r="G557" s="113"/>
      <c r="H557" s="113"/>
      <c r="I557" s="113"/>
      <c r="J557" s="113"/>
      <c r="K557" s="113"/>
      <c r="L557" s="113"/>
      <c r="M557" s="113"/>
      <c r="N557" s="113"/>
      <c r="O557" s="113"/>
      <c r="P557" s="113"/>
      <c r="Q557" s="113"/>
      <c r="R557" s="113"/>
      <c r="S557" s="113"/>
      <c r="T557" s="113"/>
      <c r="U557" s="113"/>
      <c r="V557" s="113"/>
      <c r="W557" s="113"/>
    </row>
    <row r="558" spans="1:23" ht="52" hidden="1" customHeight="1" thickBot="1" x14ac:dyDescent="0.25">
      <c r="A558" s="112" t="s">
        <v>2344</v>
      </c>
      <c r="B558" s="112"/>
      <c r="C558" s="113"/>
      <c r="D558" s="113"/>
      <c r="E558" s="113"/>
      <c r="F558" s="113"/>
      <c r="G558" s="113"/>
      <c r="H558" s="113"/>
      <c r="I558" s="113"/>
      <c r="J558" s="113"/>
      <c r="K558" s="113"/>
      <c r="L558" s="113"/>
      <c r="M558" s="113"/>
      <c r="N558" s="113"/>
      <c r="O558" s="113"/>
      <c r="P558" s="113"/>
      <c r="Q558" s="113"/>
      <c r="R558" s="113"/>
      <c r="S558" s="113"/>
      <c r="T558" s="113"/>
      <c r="U558" s="113"/>
      <c r="V558" s="113"/>
      <c r="W558" s="113"/>
    </row>
    <row r="559" spans="1:23" ht="52" hidden="1" customHeight="1" thickBot="1" x14ac:dyDescent="0.25">
      <c r="A559" s="112" t="s">
        <v>2345</v>
      </c>
      <c r="B559" s="112"/>
      <c r="C559" s="113"/>
      <c r="D559" s="113"/>
      <c r="E559" s="113"/>
      <c r="F559" s="113"/>
      <c r="G559" s="113"/>
      <c r="H559" s="113"/>
      <c r="I559" s="113"/>
      <c r="J559" s="113"/>
      <c r="K559" s="113"/>
      <c r="L559" s="113"/>
      <c r="M559" s="113"/>
      <c r="N559" s="113"/>
      <c r="O559" s="113"/>
      <c r="P559" s="113"/>
      <c r="Q559" s="113"/>
      <c r="R559" s="113"/>
      <c r="S559" s="113"/>
      <c r="T559" s="113"/>
      <c r="U559" s="113"/>
      <c r="V559" s="113"/>
      <c r="W559" s="113"/>
    </row>
    <row r="560" spans="1:23" ht="52" hidden="1" customHeight="1" thickBot="1" x14ac:dyDescent="0.25">
      <c r="A560" s="112" t="s">
        <v>1587</v>
      </c>
      <c r="B560" s="112"/>
      <c r="C560" s="113"/>
      <c r="D560" s="113"/>
      <c r="E560" s="113"/>
      <c r="F560" s="113"/>
      <c r="G560" s="113"/>
      <c r="H560" s="113"/>
      <c r="I560" s="113"/>
      <c r="J560" s="113"/>
      <c r="K560" s="113"/>
      <c r="L560" s="113"/>
      <c r="M560" s="113"/>
      <c r="N560" s="113"/>
      <c r="O560" s="113"/>
      <c r="P560" s="113"/>
      <c r="Q560" s="113"/>
      <c r="R560" s="113"/>
      <c r="S560" s="113"/>
      <c r="T560" s="113"/>
      <c r="U560" s="113"/>
      <c r="V560" s="113"/>
      <c r="W560" s="113"/>
    </row>
    <row r="561" spans="1:23" ht="52" hidden="1" customHeight="1" thickBot="1" x14ac:dyDescent="0.25">
      <c r="A561" s="112" t="s">
        <v>2346</v>
      </c>
      <c r="B561" s="112"/>
      <c r="C561" s="113"/>
      <c r="D561" s="113"/>
      <c r="E561" s="113"/>
      <c r="F561" s="113"/>
      <c r="G561" s="113"/>
      <c r="H561" s="113"/>
      <c r="I561" s="113"/>
      <c r="J561" s="113"/>
      <c r="K561" s="113"/>
      <c r="L561" s="113"/>
      <c r="M561" s="113"/>
      <c r="N561" s="113"/>
      <c r="O561" s="113"/>
      <c r="P561" s="113"/>
      <c r="Q561" s="113"/>
      <c r="R561" s="113"/>
      <c r="S561" s="113"/>
      <c r="T561" s="113"/>
      <c r="U561" s="113"/>
      <c r="V561" s="113"/>
      <c r="W561" s="113"/>
    </row>
    <row r="562" spans="1:23" ht="52" hidden="1" customHeight="1" thickBot="1" x14ac:dyDescent="0.25">
      <c r="A562" s="112" t="s">
        <v>2347</v>
      </c>
      <c r="B562" s="112"/>
      <c r="C562" s="113"/>
      <c r="D562" s="113"/>
      <c r="E562" s="113"/>
      <c r="F562" s="113"/>
      <c r="G562" s="113"/>
      <c r="H562" s="113"/>
      <c r="I562" s="113"/>
      <c r="J562" s="113"/>
      <c r="K562" s="113"/>
      <c r="L562" s="113"/>
      <c r="M562" s="113"/>
      <c r="N562" s="113"/>
      <c r="O562" s="113"/>
      <c r="P562" s="113"/>
      <c r="Q562" s="113"/>
      <c r="R562" s="113"/>
      <c r="S562" s="113"/>
      <c r="T562" s="113"/>
      <c r="U562" s="113"/>
      <c r="V562" s="113"/>
      <c r="W562" s="113"/>
    </row>
    <row r="563" spans="1:23" ht="52" hidden="1" customHeight="1" thickBot="1" x14ac:dyDescent="0.25">
      <c r="A563" s="112" t="s">
        <v>2348</v>
      </c>
      <c r="B563" s="112"/>
      <c r="C563" s="113"/>
      <c r="D563" s="113"/>
      <c r="E563" s="113"/>
      <c r="F563" s="113"/>
      <c r="G563" s="113"/>
      <c r="H563" s="113"/>
      <c r="I563" s="113"/>
      <c r="J563" s="113"/>
      <c r="K563" s="113"/>
      <c r="L563" s="113"/>
      <c r="M563" s="113"/>
      <c r="N563" s="113"/>
      <c r="O563" s="113"/>
      <c r="P563" s="113"/>
      <c r="Q563" s="113"/>
      <c r="R563" s="113"/>
      <c r="S563" s="113"/>
      <c r="T563" s="113"/>
      <c r="U563" s="113"/>
      <c r="V563" s="113"/>
      <c r="W563" s="113"/>
    </row>
    <row r="564" spans="1:23" ht="52" hidden="1" customHeight="1" thickBot="1" x14ac:dyDescent="0.25">
      <c r="A564" s="112" t="s">
        <v>1589</v>
      </c>
      <c r="B564" s="112"/>
      <c r="C564" s="113"/>
      <c r="D564" s="113"/>
      <c r="E564" s="113"/>
      <c r="F564" s="113"/>
      <c r="G564" s="113"/>
      <c r="H564" s="113"/>
      <c r="I564" s="113"/>
      <c r="J564" s="113"/>
      <c r="K564" s="113"/>
      <c r="L564" s="113"/>
      <c r="M564" s="113"/>
      <c r="N564" s="113"/>
      <c r="O564" s="113"/>
      <c r="P564" s="113"/>
      <c r="Q564" s="113"/>
      <c r="R564" s="113"/>
      <c r="S564" s="113"/>
      <c r="T564" s="113"/>
      <c r="U564" s="113"/>
      <c r="V564" s="113"/>
      <c r="W564" s="113"/>
    </row>
    <row r="565" spans="1:23" ht="52" hidden="1" customHeight="1" thickBot="1" x14ac:dyDescent="0.25">
      <c r="A565" s="112" t="s">
        <v>2349</v>
      </c>
      <c r="B565" s="112"/>
      <c r="C565" s="113"/>
      <c r="D565" s="113"/>
      <c r="E565" s="113"/>
      <c r="F565" s="113"/>
      <c r="G565" s="113"/>
      <c r="H565" s="113"/>
      <c r="I565" s="113"/>
      <c r="J565" s="113"/>
      <c r="K565" s="113"/>
      <c r="L565" s="113"/>
      <c r="M565" s="113"/>
      <c r="N565" s="113"/>
      <c r="O565" s="113"/>
      <c r="P565" s="113"/>
      <c r="Q565" s="113"/>
      <c r="R565" s="113"/>
      <c r="S565" s="113"/>
      <c r="T565" s="113"/>
      <c r="U565" s="113"/>
      <c r="V565" s="113"/>
      <c r="W565" s="113"/>
    </row>
    <row r="566" spans="1:23" ht="52" hidden="1" customHeight="1" thickBot="1" x14ac:dyDescent="0.25">
      <c r="A566" s="112" t="s">
        <v>2350</v>
      </c>
      <c r="B566" s="112"/>
      <c r="C566" s="113"/>
      <c r="D566" s="113"/>
      <c r="E566" s="113"/>
      <c r="F566" s="113"/>
      <c r="G566" s="113"/>
      <c r="H566" s="113"/>
      <c r="I566" s="113"/>
      <c r="J566" s="113"/>
      <c r="K566" s="113"/>
      <c r="L566" s="113"/>
      <c r="M566" s="113"/>
      <c r="N566" s="113"/>
      <c r="O566" s="113"/>
      <c r="P566" s="113"/>
      <c r="Q566" s="113"/>
      <c r="R566" s="113"/>
      <c r="S566" s="113"/>
      <c r="T566" s="113"/>
      <c r="U566" s="113"/>
      <c r="V566" s="113"/>
      <c r="W566" s="113"/>
    </row>
    <row r="567" spans="1:23" ht="52" hidden="1" customHeight="1" thickBot="1" x14ac:dyDescent="0.25">
      <c r="A567" s="112" t="s">
        <v>2351</v>
      </c>
      <c r="B567" s="112"/>
      <c r="C567" s="113"/>
      <c r="D567" s="113"/>
      <c r="E567" s="113"/>
      <c r="F567" s="113"/>
      <c r="G567" s="113"/>
      <c r="H567" s="113"/>
      <c r="I567" s="113"/>
      <c r="J567" s="113"/>
      <c r="K567" s="113"/>
      <c r="L567" s="113"/>
      <c r="M567" s="113"/>
      <c r="N567" s="113"/>
      <c r="O567" s="113"/>
      <c r="P567" s="113"/>
      <c r="Q567" s="113"/>
      <c r="R567" s="113"/>
      <c r="S567" s="113"/>
      <c r="T567" s="113"/>
      <c r="U567" s="113"/>
      <c r="V567" s="113"/>
      <c r="W567" s="113"/>
    </row>
    <row r="568" spans="1:23" ht="52" hidden="1" customHeight="1" thickBot="1" x14ac:dyDescent="0.25">
      <c r="A568" s="112" t="s">
        <v>1591</v>
      </c>
      <c r="B568" s="112"/>
      <c r="C568" s="113"/>
      <c r="D568" s="113"/>
      <c r="E568" s="113"/>
      <c r="F568" s="113"/>
      <c r="G568" s="113"/>
      <c r="H568" s="113"/>
      <c r="I568" s="113"/>
      <c r="J568" s="113"/>
      <c r="K568" s="113"/>
      <c r="L568" s="113"/>
      <c r="M568" s="113"/>
      <c r="N568" s="113"/>
      <c r="O568" s="113"/>
      <c r="P568" s="113"/>
      <c r="Q568" s="113"/>
      <c r="R568" s="113"/>
      <c r="S568" s="113"/>
      <c r="T568" s="113"/>
      <c r="U568" s="113"/>
      <c r="V568" s="113"/>
      <c r="W568" s="113"/>
    </row>
    <row r="569" spans="1:23" ht="52" hidden="1" customHeight="1" thickBot="1" x14ac:dyDescent="0.25">
      <c r="A569" s="112" t="s">
        <v>2352</v>
      </c>
      <c r="B569" s="112"/>
      <c r="C569" s="113"/>
      <c r="D569" s="113"/>
      <c r="E569" s="113"/>
      <c r="F569" s="113"/>
      <c r="G569" s="113"/>
      <c r="H569" s="113"/>
      <c r="I569" s="113"/>
      <c r="J569" s="113"/>
      <c r="K569" s="113"/>
      <c r="L569" s="113"/>
      <c r="M569" s="113"/>
      <c r="N569" s="113"/>
      <c r="O569" s="113"/>
      <c r="P569" s="113"/>
      <c r="Q569" s="113"/>
      <c r="R569" s="113"/>
      <c r="S569" s="113"/>
      <c r="T569" s="113"/>
      <c r="U569" s="113"/>
      <c r="V569" s="113"/>
      <c r="W569" s="113"/>
    </row>
    <row r="570" spans="1:23" ht="52" hidden="1" customHeight="1" thickBot="1" x14ac:dyDescent="0.25">
      <c r="A570" s="112" t="s">
        <v>2353</v>
      </c>
      <c r="B570" s="112"/>
      <c r="C570" s="113"/>
      <c r="D570" s="113"/>
      <c r="E570" s="113"/>
      <c r="F570" s="113"/>
      <c r="G570" s="113"/>
      <c r="H570" s="113"/>
      <c r="I570" s="113"/>
      <c r="J570" s="113"/>
      <c r="K570" s="113"/>
      <c r="L570" s="113"/>
      <c r="M570" s="113"/>
      <c r="N570" s="113"/>
      <c r="O570" s="113"/>
      <c r="P570" s="113"/>
      <c r="Q570" s="113"/>
      <c r="R570" s="113"/>
      <c r="S570" s="113"/>
      <c r="T570" s="113"/>
      <c r="U570" s="113"/>
      <c r="V570" s="113"/>
      <c r="W570" s="113"/>
    </row>
    <row r="571" spans="1:23" ht="52" hidden="1" customHeight="1" thickBot="1" x14ac:dyDescent="0.25">
      <c r="A571" s="112" t="s">
        <v>2354</v>
      </c>
      <c r="B571" s="112"/>
      <c r="C571" s="113"/>
      <c r="D571" s="113"/>
      <c r="E571" s="113"/>
      <c r="F571" s="113"/>
      <c r="G571" s="113"/>
      <c r="H571" s="113"/>
      <c r="I571" s="113"/>
      <c r="J571" s="113"/>
      <c r="K571" s="113"/>
      <c r="L571" s="113"/>
      <c r="M571" s="113"/>
      <c r="N571" s="113"/>
      <c r="O571" s="113"/>
      <c r="P571" s="113"/>
      <c r="Q571" s="113"/>
      <c r="R571" s="113"/>
      <c r="S571" s="113"/>
      <c r="T571" s="113"/>
      <c r="U571" s="113"/>
      <c r="V571" s="113"/>
      <c r="W571" s="113"/>
    </row>
    <row r="572" spans="1:23" ht="52" hidden="1" customHeight="1" thickBot="1" x14ac:dyDescent="0.25">
      <c r="A572" s="112" t="s">
        <v>1593</v>
      </c>
      <c r="B572" s="112"/>
      <c r="C572" s="113"/>
      <c r="D572" s="113"/>
      <c r="E572" s="113"/>
      <c r="F572" s="113"/>
      <c r="G572" s="113"/>
      <c r="H572" s="113"/>
      <c r="I572" s="113"/>
      <c r="J572" s="113"/>
      <c r="K572" s="113"/>
      <c r="L572" s="113"/>
      <c r="M572" s="113"/>
      <c r="N572" s="113"/>
      <c r="O572" s="113"/>
      <c r="P572" s="113"/>
      <c r="Q572" s="113"/>
      <c r="R572" s="113"/>
      <c r="S572" s="113"/>
      <c r="T572" s="113"/>
      <c r="U572" s="113"/>
      <c r="V572" s="113"/>
      <c r="W572" s="113"/>
    </row>
    <row r="573" spans="1:23" ht="52" hidden="1" customHeight="1" thickBot="1" x14ac:dyDescent="0.25">
      <c r="A573" s="112" t="s">
        <v>2355</v>
      </c>
      <c r="B573" s="112"/>
      <c r="C573" s="113"/>
      <c r="D573" s="113"/>
      <c r="E573" s="113"/>
      <c r="F573" s="113"/>
      <c r="G573" s="113"/>
      <c r="H573" s="113"/>
      <c r="I573" s="113"/>
      <c r="J573" s="113"/>
      <c r="K573" s="113"/>
      <c r="L573" s="113"/>
      <c r="M573" s="113"/>
      <c r="N573" s="113"/>
      <c r="O573" s="113"/>
      <c r="P573" s="113"/>
      <c r="Q573" s="113"/>
      <c r="R573" s="113"/>
      <c r="S573" s="113"/>
      <c r="T573" s="113"/>
      <c r="U573" s="113"/>
      <c r="V573" s="113"/>
      <c r="W573" s="113"/>
    </row>
    <row r="574" spans="1:23" ht="52" hidden="1" customHeight="1" thickBot="1" x14ac:dyDescent="0.25">
      <c r="A574" s="112" t="s">
        <v>2356</v>
      </c>
      <c r="B574" s="112"/>
      <c r="C574" s="113"/>
      <c r="D574" s="113"/>
      <c r="E574" s="113"/>
      <c r="F574" s="113"/>
      <c r="G574" s="113"/>
      <c r="H574" s="113"/>
      <c r="I574" s="113"/>
      <c r="J574" s="113"/>
      <c r="K574" s="113"/>
      <c r="L574" s="113"/>
      <c r="M574" s="113"/>
      <c r="N574" s="113"/>
      <c r="O574" s="113"/>
      <c r="P574" s="113"/>
      <c r="Q574" s="113"/>
      <c r="R574" s="113"/>
      <c r="S574" s="113"/>
      <c r="T574" s="113"/>
      <c r="U574" s="113"/>
      <c r="V574" s="113"/>
      <c r="W574" s="113"/>
    </row>
    <row r="575" spans="1:23" ht="52" hidden="1" customHeight="1" thickBot="1" x14ac:dyDescent="0.25">
      <c r="A575" s="112" t="s">
        <v>2357</v>
      </c>
      <c r="B575" s="112"/>
      <c r="C575" s="113"/>
      <c r="D575" s="113"/>
      <c r="E575" s="113"/>
      <c r="F575" s="113"/>
      <c r="G575" s="113"/>
      <c r="H575" s="113"/>
      <c r="I575" s="113"/>
      <c r="J575" s="113"/>
      <c r="K575" s="113"/>
      <c r="L575" s="113"/>
      <c r="M575" s="113"/>
      <c r="N575" s="113"/>
      <c r="O575" s="113"/>
      <c r="P575" s="113"/>
      <c r="Q575" s="113"/>
      <c r="R575" s="113"/>
      <c r="S575" s="113"/>
      <c r="T575" s="113"/>
      <c r="U575" s="113"/>
      <c r="V575" s="113"/>
      <c r="W575" s="113"/>
    </row>
    <row r="576" spans="1:23" ht="52" hidden="1" customHeight="1" thickBot="1" x14ac:dyDescent="0.25">
      <c r="A576" s="112" t="s">
        <v>1595</v>
      </c>
      <c r="B576" s="112"/>
      <c r="C576" s="113"/>
      <c r="D576" s="113"/>
      <c r="E576" s="113"/>
      <c r="F576" s="113"/>
      <c r="G576" s="113"/>
      <c r="H576" s="113"/>
      <c r="I576" s="113"/>
      <c r="J576" s="113"/>
      <c r="K576" s="113"/>
      <c r="L576" s="113"/>
      <c r="M576" s="113"/>
      <c r="N576" s="113"/>
      <c r="O576" s="113"/>
      <c r="P576" s="113"/>
      <c r="Q576" s="113"/>
      <c r="R576" s="113"/>
      <c r="S576" s="113"/>
      <c r="T576" s="113"/>
      <c r="U576" s="113"/>
      <c r="V576" s="113"/>
      <c r="W576" s="113"/>
    </row>
    <row r="577" spans="1:23" ht="52" hidden="1" customHeight="1" thickBot="1" x14ac:dyDescent="0.25">
      <c r="A577" s="112" t="s">
        <v>2358</v>
      </c>
      <c r="B577" s="112"/>
      <c r="C577" s="113"/>
      <c r="D577" s="113"/>
      <c r="E577" s="113"/>
      <c r="F577" s="113"/>
      <c r="G577" s="113"/>
      <c r="H577" s="113"/>
      <c r="I577" s="113"/>
      <c r="J577" s="113"/>
      <c r="K577" s="113"/>
      <c r="L577" s="113"/>
      <c r="M577" s="113"/>
      <c r="N577" s="113"/>
      <c r="O577" s="113"/>
      <c r="P577" s="113"/>
      <c r="Q577" s="113"/>
      <c r="R577" s="113"/>
      <c r="S577" s="113"/>
      <c r="T577" s="113"/>
      <c r="U577" s="113"/>
      <c r="V577" s="113"/>
      <c r="W577" s="113"/>
    </row>
    <row r="578" spans="1:23" ht="52" hidden="1" customHeight="1" thickBot="1" x14ac:dyDescent="0.25">
      <c r="A578" s="112" t="s">
        <v>2359</v>
      </c>
      <c r="B578" s="112"/>
      <c r="C578" s="113"/>
      <c r="D578" s="113"/>
      <c r="E578" s="113"/>
      <c r="F578" s="113"/>
      <c r="G578" s="113"/>
      <c r="H578" s="113"/>
      <c r="I578" s="113"/>
      <c r="J578" s="113"/>
      <c r="K578" s="113"/>
      <c r="L578" s="113"/>
      <c r="M578" s="113"/>
      <c r="N578" s="113"/>
      <c r="O578" s="113"/>
      <c r="P578" s="113"/>
      <c r="Q578" s="113"/>
      <c r="R578" s="113"/>
      <c r="S578" s="113"/>
      <c r="T578" s="113"/>
      <c r="U578" s="113"/>
      <c r="V578" s="113"/>
      <c r="W578" s="113"/>
    </row>
    <row r="579" spans="1:23" ht="52" hidden="1" customHeight="1" thickBot="1" x14ac:dyDescent="0.25">
      <c r="A579" s="112" t="s">
        <v>2360</v>
      </c>
      <c r="B579" s="112"/>
      <c r="C579" s="113"/>
      <c r="D579" s="113"/>
      <c r="E579" s="113"/>
      <c r="F579" s="113"/>
      <c r="G579" s="113"/>
      <c r="H579" s="113"/>
      <c r="I579" s="113"/>
      <c r="J579" s="113"/>
      <c r="K579" s="113"/>
      <c r="L579" s="113"/>
      <c r="M579" s="113"/>
      <c r="N579" s="113"/>
      <c r="O579" s="113"/>
      <c r="P579" s="113"/>
      <c r="Q579" s="113"/>
      <c r="R579" s="113"/>
      <c r="S579" s="113"/>
      <c r="T579" s="113"/>
      <c r="U579" s="113"/>
      <c r="V579" s="113"/>
      <c r="W579" s="113"/>
    </row>
    <row r="580" spans="1:23" ht="52" hidden="1" customHeight="1" thickBot="1" x14ac:dyDescent="0.25">
      <c r="A580" s="112" t="s">
        <v>1597</v>
      </c>
      <c r="B580" s="112"/>
      <c r="C580" s="113"/>
      <c r="D580" s="113"/>
      <c r="E580" s="113"/>
      <c r="F580" s="113"/>
      <c r="G580" s="113"/>
      <c r="H580" s="113"/>
      <c r="I580" s="113"/>
      <c r="J580" s="113"/>
      <c r="K580" s="113"/>
      <c r="L580" s="113"/>
      <c r="M580" s="113"/>
      <c r="N580" s="113"/>
      <c r="O580" s="113"/>
      <c r="P580" s="113"/>
      <c r="Q580" s="113"/>
      <c r="R580" s="113"/>
      <c r="S580" s="113"/>
      <c r="T580" s="113"/>
      <c r="U580" s="113"/>
      <c r="V580" s="113"/>
      <c r="W580" s="113"/>
    </row>
    <row r="581" spans="1:23" ht="52" hidden="1" customHeight="1" thickBot="1" x14ac:dyDescent="0.25">
      <c r="A581" s="112" t="s">
        <v>2361</v>
      </c>
      <c r="B581" s="112"/>
      <c r="C581" s="113"/>
      <c r="D581" s="113"/>
      <c r="E581" s="113"/>
      <c r="F581" s="113"/>
      <c r="G581" s="113"/>
      <c r="H581" s="113"/>
      <c r="I581" s="113"/>
      <c r="J581" s="113"/>
      <c r="K581" s="113"/>
      <c r="L581" s="113"/>
      <c r="M581" s="113"/>
      <c r="N581" s="113"/>
      <c r="O581" s="113"/>
      <c r="P581" s="113"/>
      <c r="Q581" s="113"/>
      <c r="R581" s="113"/>
      <c r="S581" s="113"/>
      <c r="T581" s="113"/>
      <c r="U581" s="113"/>
      <c r="V581" s="113"/>
      <c r="W581" s="113"/>
    </row>
    <row r="582" spans="1:23" ht="52" hidden="1" customHeight="1" thickBot="1" x14ac:dyDescent="0.25">
      <c r="A582" s="112" t="s">
        <v>2362</v>
      </c>
      <c r="B582" s="112"/>
      <c r="C582" s="113"/>
      <c r="D582" s="113"/>
      <c r="E582" s="113"/>
      <c r="F582" s="113"/>
      <c r="G582" s="113"/>
      <c r="H582" s="113"/>
      <c r="I582" s="113"/>
      <c r="J582" s="113"/>
      <c r="K582" s="113"/>
      <c r="L582" s="113"/>
      <c r="M582" s="113"/>
      <c r="N582" s="113"/>
      <c r="O582" s="113"/>
      <c r="P582" s="113"/>
      <c r="Q582" s="113"/>
      <c r="R582" s="113"/>
      <c r="S582" s="113"/>
      <c r="T582" s="113"/>
      <c r="U582" s="113"/>
      <c r="V582" s="113"/>
      <c r="W582" s="113"/>
    </row>
    <row r="583" spans="1:23" ht="52" hidden="1" customHeight="1" thickBot="1" x14ac:dyDescent="0.25">
      <c r="A583" s="112" t="s">
        <v>2363</v>
      </c>
      <c r="B583" s="112"/>
      <c r="C583" s="113"/>
      <c r="D583" s="113"/>
      <c r="E583" s="113"/>
      <c r="F583" s="113"/>
      <c r="G583" s="113"/>
      <c r="H583" s="113"/>
      <c r="I583" s="113"/>
      <c r="J583" s="113"/>
      <c r="K583" s="113"/>
      <c r="L583" s="113"/>
      <c r="M583" s="113"/>
      <c r="N583" s="113"/>
      <c r="O583" s="113"/>
      <c r="P583" s="113"/>
      <c r="Q583" s="113"/>
      <c r="R583" s="113"/>
      <c r="S583" s="113"/>
      <c r="T583" s="113"/>
      <c r="U583" s="113"/>
      <c r="V583" s="113"/>
      <c r="W583" s="113"/>
    </row>
    <row r="584" spans="1:23" ht="52" hidden="1" customHeight="1" thickBot="1" x14ac:dyDescent="0.25">
      <c r="A584" s="112" t="s">
        <v>1599</v>
      </c>
      <c r="B584" s="112"/>
      <c r="C584" s="113"/>
      <c r="D584" s="113"/>
      <c r="E584" s="113"/>
      <c r="F584" s="113"/>
      <c r="G584" s="113"/>
      <c r="H584" s="113"/>
      <c r="I584" s="113"/>
      <c r="J584" s="113"/>
      <c r="K584" s="113"/>
      <c r="L584" s="113"/>
      <c r="M584" s="113"/>
      <c r="N584" s="113"/>
      <c r="O584" s="113"/>
      <c r="P584" s="113"/>
      <c r="Q584" s="113"/>
      <c r="R584" s="113"/>
      <c r="S584" s="113"/>
      <c r="T584" s="113"/>
      <c r="U584" s="113"/>
      <c r="V584" s="113"/>
      <c r="W584" s="113"/>
    </row>
    <row r="585" spans="1:23" ht="52" hidden="1" customHeight="1" thickBot="1" x14ac:dyDescent="0.25">
      <c r="A585" s="112" t="s">
        <v>2364</v>
      </c>
      <c r="B585" s="112"/>
      <c r="C585" s="113"/>
      <c r="D585" s="113"/>
      <c r="E585" s="113"/>
      <c r="F585" s="113"/>
      <c r="G585" s="113"/>
      <c r="H585" s="113"/>
      <c r="I585" s="113"/>
      <c r="J585" s="113"/>
      <c r="K585" s="113"/>
      <c r="L585" s="113"/>
      <c r="M585" s="113"/>
      <c r="N585" s="113"/>
      <c r="O585" s="113"/>
      <c r="P585" s="113"/>
      <c r="Q585" s="113"/>
      <c r="R585" s="113"/>
      <c r="S585" s="113"/>
      <c r="T585" s="113"/>
      <c r="U585" s="113"/>
      <c r="V585" s="113"/>
      <c r="W585" s="113"/>
    </row>
    <row r="586" spans="1:23" ht="52" hidden="1" customHeight="1" thickBot="1" x14ac:dyDescent="0.25">
      <c r="A586" s="112" t="s">
        <v>2365</v>
      </c>
      <c r="B586" s="112"/>
      <c r="C586" s="113"/>
      <c r="D586" s="113"/>
      <c r="E586" s="113"/>
      <c r="F586" s="113"/>
      <c r="G586" s="113"/>
      <c r="H586" s="113"/>
      <c r="I586" s="113"/>
      <c r="J586" s="113"/>
      <c r="K586" s="113"/>
      <c r="L586" s="113"/>
      <c r="M586" s="113"/>
      <c r="N586" s="113"/>
      <c r="O586" s="113"/>
      <c r="P586" s="113"/>
      <c r="Q586" s="113"/>
      <c r="R586" s="113"/>
      <c r="S586" s="113"/>
      <c r="T586" s="113"/>
      <c r="U586" s="113"/>
      <c r="V586" s="113"/>
      <c r="W586" s="113"/>
    </row>
    <row r="587" spans="1:23" ht="52" hidden="1" customHeight="1" thickBot="1" x14ac:dyDescent="0.25">
      <c r="A587" s="112" t="s">
        <v>2366</v>
      </c>
      <c r="B587" s="112"/>
      <c r="C587" s="113"/>
      <c r="D587" s="113"/>
      <c r="E587" s="113"/>
      <c r="F587" s="113"/>
      <c r="G587" s="113"/>
      <c r="H587" s="113"/>
      <c r="I587" s="113"/>
      <c r="J587" s="113"/>
      <c r="K587" s="113"/>
      <c r="L587" s="113"/>
      <c r="M587" s="113"/>
      <c r="N587" s="113"/>
      <c r="O587" s="113"/>
      <c r="P587" s="113"/>
      <c r="Q587" s="113"/>
      <c r="R587" s="113"/>
      <c r="S587" s="113"/>
      <c r="T587" s="113"/>
      <c r="U587" s="113"/>
      <c r="V587" s="113"/>
      <c r="W587" s="113"/>
    </row>
    <row r="588" spans="1:23" ht="52" hidden="1" customHeight="1" thickBot="1" x14ac:dyDescent="0.25">
      <c r="A588" s="112" t="s">
        <v>1601</v>
      </c>
      <c r="B588" s="112"/>
      <c r="C588" s="113"/>
      <c r="D588" s="113"/>
      <c r="E588" s="113"/>
      <c r="F588" s="113"/>
      <c r="G588" s="113"/>
      <c r="H588" s="113"/>
      <c r="I588" s="113"/>
      <c r="J588" s="113"/>
      <c r="K588" s="113"/>
      <c r="L588" s="113"/>
      <c r="M588" s="113"/>
      <c r="N588" s="113"/>
      <c r="O588" s="113"/>
      <c r="P588" s="113"/>
      <c r="Q588" s="113"/>
      <c r="R588" s="113"/>
      <c r="S588" s="113"/>
      <c r="T588" s="113"/>
      <c r="U588" s="113"/>
      <c r="V588" s="113"/>
      <c r="W588" s="113"/>
    </row>
    <row r="589" spans="1:23" ht="52" hidden="1" customHeight="1" thickBot="1" x14ac:dyDescent="0.25">
      <c r="A589" s="112" t="s">
        <v>2367</v>
      </c>
      <c r="B589" s="112"/>
      <c r="C589" s="113"/>
      <c r="D589" s="113"/>
      <c r="E589" s="113"/>
      <c r="F589" s="113"/>
      <c r="G589" s="113"/>
      <c r="H589" s="113"/>
      <c r="I589" s="113"/>
      <c r="J589" s="113"/>
      <c r="K589" s="113"/>
      <c r="L589" s="113"/>
      <c r="M589" s="113"/>
      <c r="N589" s="113"/>
      <c r="O589" s="113"/>
      <c r="P589" s="113"/>
      <c r="Q589" s="113"/>
      <c r="R589" s="113"/>
      <c r="S589" s="113"/>
      <c r="T589" s="113"/>
      <c r="U589" s="113"/>
      <c r="V589" s="113"/>
      <c r="W589" s="113"/>
    </row>
    <row r="590" spans="1:23" ht="52" hidden="1" customHeight="1" thickBot="1" x14ac:dyDescent="0.25">
      <c r="A590" s="112" t="s">
        <v>2368</v>
      </c>
      <c r="B590" s="112"/>
      <c r="C590" s="113"/>
      <c r="D590" s="113"/>
      <c r="E590" s="113"/>
      <c r="F590" s="113"/>
      <c r="G590" s="113"/>
      <c r="H590" s="113"/>
      <c r="I590" s="113"/>
      <c r="J590" s="113"/>
      <c r="K590" s="113"/>
      <c r="L590" s="113"/>
      <c r="M590" s="113"/>
      <c r="N590" s="113"/>
      <c r="O590" s="113"/>
      <c r="P590" s="113"/>
      <c r="Q590" s="113"/>
      <c r="R590" s="113"/>
      <c r="S590" s="113"/>
      <c r="T590" s="113"/>
      <c r="U590" s="113"/>
      <c r="V590" s="113"/>
      <c r="W590" s="113"/>
    </row>
    <row r="591" spans="1:23" ht="52" hidden="1" customHeight="1" thickBot="1" x14ac:dyDescent="0.25">
      <c r="A591" s="112" t="s">
        <v>2369</v>
      </c>
      <c r="B591" s="112"/>
      <c r="C591" s="113"/>
      <c r="D591" s="113"/>
      <c r="E591" s="113"/>
      <c r="F591" s="113"/>
      <c r="G591" s="113"/>
      <c r="H591" s="113"/>
      <c r="I591" s="113"/>
      <c r="J591" s="113"/>
      <c r="K591" s="113"/>
      <c r="L591" s="113"/>
      <c r="M591" s="113"/>
      <c r="N591" s="113"/>
      <c r="O591" s="113"/>
      <c r="P591" s="113"/>
      <c r="Q591" s="113"/>
      <c r="R591" s="113"/>
      <c r="S591" s="113"/>
      <c r="T591" s="113"/>
      <c r="U591" s="113"/>
      <c r="V591" s="113"/>
      <c r="W591" s="113"/>
    </row>
    <row r="592" spans="1:23" ht="18" customHeight="1" thickBot="1" x14ac:dyDescent="0.25">
      <c r="A592" s="175" t="s">
        <v>2370</v>
      </c>
      <c r="B592" s="176"/>
      <c r="C592" s="177"/>
      <c r="D592" s="177"/>
      <c r="E592" s="177"/>
      <c r="F592" s="177"/>
      <c r="G592" s="177"/>
      <c r="H592" s="177"/>
      <c r="I592" s="177"/>
      <c r="J592" s="177"/>
      <c r="K592" s="177"/>
      <c r="L592" s="177"/>
      <c r="M592" s="177"/>
      <c r="N592" s="177"/>
      <c r="O592" s="177"/>
      <c r="P592" s="177"/>
      <c r="Q592" s="177"/>
      <c r="R592" s="177"/>
      <c r="S592" s="177"/>
      <c r="T592" s="177"/>
      <c r="U592" s="177"/>
      <c r="V592" s="177"/>
      <c r="W592" s="177"/>
    </row>
    <row r="593" spans="1:23" ht="52" hidden="1" customHeight="1" thickBot="1" x14ac:dyDescent="0.25">
      <c r="A593" s="112" t="s">
        <v>1604</v>
      </c>
      <c r="B593" s="112"/>
      <c r="C593" s="113"/>
      <c r="D593" s="113"/>
      <c r="E593" s="113"/>
      <c r="F593" s="113"/>
      <c r="G593" s="113"/>
      <c r="H593" s="113"/>
      <c r="I593" s="113"/>
      <c r="J593" s="113"/>
      <c r="K593" s="113"/>
      <c r="L593" s="113"/>
      <c r="M593" s="113"/>
      <c r="N593" s="113"/>
      <c r="O593" s="113"/>
      <c r="P593" s="113"/>
      <c r="Q593" s="113"/>
      <c r="R593" s="113"/>
      <c r="S593" s="113"/>
      <c r="T593" s="113"/>
      <c r="U593" s="113"/>
      <c r="V593" s="113"/>
      <c r="W593" s="113"/>
    </row>
    <row r="594" spans="1:23" ht="52" hidden="1" customHeight="1" thickBot="1" x14ac:dyDescent="0.25">
      <c r="A594" s="112" t="s">
        <v>2371</v>
      </c>
      <c r="B594" s="112"/>
      <c r="C594" s="113"/>
      <c r="D594" s="113"/>
      <c r="E594" s="113"/>
      <c r="F594" s="113"/>
      <c r="G594" s="113"/>
      <c r="H594" s="113"/>
      <c r="I594" s="113"/>
      <c r="J594" s="113"/>
      <c r="K594" s="113"/>
      <c r="L594" s="113"/>
      <c r="M594" s="113"/>
      <c r="N594" s="113"/>
      <c r="O594" s="113"/>
      <c r="P594" s="113"/>
      <c r="Q594" s="113"/>
      <c r="R594" s="113"/>
      <c r="S594" s="113"/>
      <c r="T594" s="113"/>
      <c r="U594" s="113"/>
      <c r="V594" s="113"/>
      <c r="W594" s="113"/>
    </row>
    <row r="595" spans="1:23" ht="35" hidden="1" customHeight="1" thickBot="1" x14ac:dyDescent="0.25">
      <c r="A595" s="112" t="s">
        <v>2372</v>
      </c>
      <c r="B595" s="112"/>
      <c r="C595" s="113"/>
      <c r="D595" s="113"/>
      <c r="E595" s="113"/>
      <c r="F595" s="113"/>
      <c r="G595" s="113"/>
      <c r="H595" s="113"/>
      <c r="I595" s="113"/>
      <c r="J595" s="113"/>
      <c r="K595" s="113"/>
      <c r="L595" s="113"/>
      <c r="M595" s="113"/>
      <c r="N595" s="113"/>
      <c r="O595" s="113"/>
      <c r="P595" s="113"/>
      <c r="Q595" s="113"/>
      <c r="R595" s="113"/>
      <c r="S595" s="113"/>
      <c r="T595" s="113"/>
      <c r="U595" s="113"/>
      <c r="V595" s="113"/>
      <c r="W595" s="113"/>
    </row>
    <row r="596" spans="1:23" ht="52" hidden="1" customHeight="1" thickBot="1" x14ac:dyDescent="0.25">
      <c r="A596" s="112" t="s">
        <v>2373</v>
      </c>
      <c r="B596" s="112"/>
      <c r="C596" s="113"/>
      <c r="D596" s="113"/>
      <c r="E596" s="113"/>
      <c r="F596" s="113"/>
      <c r="G596" s="113"/>
      <c r="H596" s="113"/>
      <c r="I596" s="113"/>
      <c r="J596" s="113"/>
      <c r="K596" s="113"/>
      <c r="L596" s="113"/>
      <c r="M596" s="113"/>
      <c r="N596" s="113"/>
      <c r="O596" s="113"/>
      <c r="P596" s="113"/>
      <c r="Q596" s="113"/>
      <c r="R596" s="113"/>
      <c r="S596" s="113"/>
      <c r="T596" s="113"/>
      <c r="U596" s="113"/>
      <c r="V596" s="113"/>
      <c r="W596" s="113"/>
    </row>
    <row r="597" spans="1:23" ht="52" hidden="1" customHeight="1" thickBot="1" x14ac:dyDescent="0.25">
      <c r="A597" s="112" t="s">
        <v>1606</v>
      </c>
      <c r="B597" s="112"/>
      <c r="C597" s="113"/>
      <c r="D597" s="113"/>
      <c r="E597" s="113"/>
      <c r="F597" s="113"/>
      <c r="G597" s="113"/>
      <c r="H597" s="113"/>
      <c r="I597" s="113"/>
      <c r="J597" s="113"/>
      <c r="K597" s="113"/>
      <c r="L597" s="113"/>
      <c r="M597" s="113"/>
      <c r="N597" s="113"/>
      <c r="O597" s="113"/>
      <c r="P597" s="113"/>
      <c r="Q597" s="113"/>
      <c r="R597" s="113"/>
      <c r="S597" s="113"/>
      <c r="T597" s="113"/>
      <c r="U597" s="113"/>
      <c r="V597" s="113"/>
      <c r="W597" s="113"/>
    </row>
    <row r="598" spans="1:23" ht="52" hidden="1" customHeight="1" thickBot="1" x14ac:dyDescent="0.25">
      <c r="A598" s="112" t="s">
        <v>2374</v>
      </c>
      <c r="B598" s="112"/>
      <c r="C598" s="113"/>
      <c r="D598" s="113"/>
      <c r="E598" s="113"/>
      <c r="F598" s="113"/>
      <c r="G598" s="113"/>
      <c r="H598" s="113"/>
      <c r="I598" s="113"/>
      <c r="J598" s="113"/>
      <c r="K598" s="113"/>
      <c r="L598" s="113"/>
      <c r="M598" s="113"/>
      <c r="N598" s="113"/>
      <c r="O598" s="113"/>
      <c r="P598" s="113"/>
      <c r="Q598" s="113"/>
      <c r="R598" s="113"/>
      <c r="S598" s="113"/>
      <c r="T598" s="113"/>
      <c r="U598" s="113"/>
      <c r="V598" s="113"/>
      <c r="W598" s="113"/>
    </row>
    <row r="599" spans="1:23" ht="35" hidden="1" customHeight="1" thickBot="1" x14ac:dyDescent="0.25">
      <c r="A599" s="112" t="s">
        <v>2375</v>
      </c>
      <c r="B599" s="112"/>
      <c r="C599" s="113"/>
      <c r="D599" s="113"/>
      <c r="E599" s="113"/>
      <c r="F599" s="113"/>
      <c r="G599" s="113"/>
      <c r="H599" s="113"/>
      <c r="I599" s="113"/>
      <c r="J599" s="113"/>
      <c r="K599" s="113"/>
      <c r="L599" s="113"/>
      <c r="M599" s="113"/>
      <c r="N599" s="113"/>
      <c r="O599" s="113"/>
      <c r="P599" s="113"/>
      <c r="Q599" s="113"/>
      <c r="R599" s="113"/>
      <c r="S599" s="113"/>
      <c r="T599" s="113"/>
      <c r="U599" s="113"/>
      <c r="V599" s="113"/>
      <c r="W599" s="113"/>
    </row>
    <row r="600" spans="1:23" ht="52" hidden="1" customHeight="1" thickBot="1" x14ac:dyDescent="0.25">
      <c r="A600" s="112" t="s">
        <v>2376</v>
      </c>
      <c r="B600" s="112"/>
      <c r="C600" s="113"/>
      <c r="D600" s="113"/>
      <c r="E600" s="113"/>
      <c r="F600" s="113"/>
      <c r="G600" s="113"/>
      <c r="H600" s="113"/>
      <c r="I600" s="113"/>
      <c r="J600" s="113"/>
      <c r="K600" s="113"/>
      <c r="L600" s="113"/>
      <c r="M600" s="113"/>
      <c r="N600" s="113"/>
      <c r="O600" s="113"/>
      <c r="P600" s="113"/>
      <c r="Q600" s="113"/>
      <c r="R600" s="113"/>
      <c r="S600" s="113"/>
      <c r="T600" s="113"/>
      <c r="U600" s="113"/>
      <c r="V600" s="113"/>
      <c r="W600" s="113"/>
    </row>
    <row r="601" spans="1:23" ht="52" hidden="1" customHeight="1" thickBot="1" x14ac:dyDescent="0.25">
      <c r="A601" s="112" t="s">
        <v>1608</v>
      </c>
      <c r="B601" s="112"/>
      <c r="C601" s="113"/>
      <c r="D601" s="113"/>
      <c r="E601" s="113"/>
      <c r="F601" s="113"/>
      <c r="G601" s="113"/>
      <c r="H601" s="113"/>
      <c r="I601" s="113"/>
      <c r="J601" s="113"/>
      <c r="K601" s="113"/>
      <c r="L601" s="113"/>
      <c r="M601" s="113"/>
      <c r="N601" s="113"/>
      <c r="O601" s="113"/>
      <c r="P601" s="113"/>
      <c r="Q601" s="113"/>
      <c r="R601" s="113"/>
      <c r="S601" s="113"/>
      <c r="T601" s="113"/>
      <c r="U601" s="113"/>
      <c r="V601" s="113"/>
      <c r="W601" s="113"/>
    </row>
    <row r="602" spans="1:23" ht="52" hidden="1" customHeight="1" thickBot="1" x14ac:dyDescent="0.25">
      <c r="A602" s="112" t="s">
        <v>2377</v>
      </c>
      <c r="B602" s="112"/>
      <c r="C602" s="113"/>
      <c r="D602" s="113"/>
      <c r="E602" s="113"/>
      <c r="F602" s="113"/>
      <c r="G602" s="113"/>
      <c r="H602" s="113"/>
      <c r="I602" s="113"/>
      <c r="J602" s="113"/>
      <c r="K602" s="113"/>
      <c r="L602" s="113"/>
      <c r="M602" s="113"/>
      <c r="N602" s="113"/>
      <c r="O602" s="113"/>
      <c r="P602" s="113"/>
      <c r="Q602" s="113"/>
      <c r="R602" s="113"/>
      <c r="S602" s="113"/>
      <c r="T602" s="113"/>
      <c r="U602" s="113"/>
      <c r="V602" s="113"/>
      <c r="W602" s="113"/>
    </row>
    <row r="603" spans="1:23" ht="35" hidden="1" customHeight="1" thickBot="1" x14ac:dyDescent="0.25">
      <c r="A603" s="112" t="s">
        <v>2378</v>
      </c>
      <c r="B603" s="112"/>
      <c r="C603" s="113"/>
      <c r="D603" s="113"/>
      <c r="E603" s="113"/>
      <c r="F603" s="113"/>
      <c r="G603" s="113"/>
      <c r="H603" s="113"/>
      <c r="I603" s="113"/>
      <c r="J603" s="113"/>
      <c r="K603" s="113"/>
      <c r="L603" s="113"/>
      <c r="M603" s="113"/>
      <c r="N603" s="113"/>
      <c r="O603" s="113"/>
      <c r="P603" s="113"/>
      <c r="Q603" s="113"/>
      <c r="R603" s="113"/>
      <c r="S603" s="113"/>
      <c r="T603" s="113"/>
      <c r="U603" s="113"/>
      <c r="V603" s="113"/>
      <c r="W603" s="113"/>
    </row>
    <row r="604" spans="1:23" ht="52" hidden="1" customHeight="1" thickBot="1" x14ac:dyDescent="0.25">
      <c r="A604" s="112" t="s">
        <v>2379</v>
      </c>
      <c r="B604" s="112"/>
      <c r="C604" s="113"/>
      <c r="D604" s="113"/>
      <c r="E604" s="113"/>
      <c r="F604" s="113"/>
      <c r="G604" s="113"/>
      <c r="H604" s="113"/>
      <c r="I604" s="113"/>
      <c r="J604" s="113"/>
      <c r="K604" s="113"/>
      <c r="L604" s="113"/>
      <c r="M604" s="113"/>
      <c r="N604" s="113"/>
      <c r="O604" s="113"/>
      <c r="P604" s="113"/>
      <c r="Q604" s="113"/>
      <c r="R604" s="113"/>
      <c r="S604" s="113"/>
      <c r="T604" s="113"/>
      <c r="U604" s="113"/>
      <c r="V604" s="113"/>
      <c r="W604" s="113"/>
    </row>
    <row r="605" spans="1:23" ht="52" hidden="1" customHeight="1" thickBot="1" x14ac:dyDescent="0.25">
      <c r="A605" s="112" t="s">
        <v>1610</v>
      </c>
      <c r="B605" s="112"/>
      <c r="C605" s="113"/>
      <c r="D605" s="113"/>
      <c r="E605" s="113"/>
      <c r="F605" s="113"/>
      <c r="G605" s="113"/>
      <c r="H605" s="113"/>
      <c r="I605" s="113"/>
      <c r="J605" s="113"/>
      <c r="K605" s="113"/>
      <c r="L605" s="113"/>
      <c r="M605" s="113"/>
      <c r="N605" s="113"/>
      <c r="O605" s="113"/>
      <c r="P605" s="113"/>
      <c r="Q605" s="113"/>
      <c r="R605" s="113"/>
      <c r="S605" s="113"/>
      <c r="T605" s="113"/>
      <c r="U605" s="113"/>
      <c r="V605" s="113"/>
      <c r="W605" s="113"/>
    </row>
    <row r="606" spans="1:23" ht="52" hidden="1" customHeight="1" thickBot="1" x14ac:dyDescent="0.25">
      <c r="A606" s="112" t="s">
        <v>2380</v>
      </c>
      <c r="B606" s="112"/>
      <c r="C606" s="113"/>
      <c r="D606" s="113"/>
      <c r="E606" s="113"/>
      <c r="F606" s="113"/>
      <c r="G606" s="113"/>
      <c r="H606" s="113"/>
      <c r="I606" s="113"/>
      <c r="J606" s="113"/>
      <c r="K606" s="113"/>
      <c r="L606" s="113"/>
      <c r="M606" s="113"/>
      <c r="N606" s="113"/>
      <c r="O606" s="113"/>
      <c r="P606" s="113"/>
      <c r="Q606" s="113"/>
      <c r="R606" s="113"/>
      <c r="S606" s="113"/>
      <c r="T606" s="113"/>
      <c r="U606" s="113"/>
      <c r="V606" s="113"/>
      <c r="W606" s="113"/>
    </row>
    <row r="607" spans="1:23" ht="35" hidden="1" customHeight="1" thickBot="1" x14ac:dyDescent="0.25">
      <c r="A607" s="112" t="s">
        <v>2381</v>
      </c>
      <c r="B607" s="112"/>
      <c r="C607" s="113"/>
      <c r="D607" s="113"/>
      <c r="E607" s="113"/>
      <c r="F607" s="113"/>
      <c r="G607" s="113"/>
      <c r="H607" s="113"/>
      <c r="I607" s="113"/>
      <c r="J607" s="113"/>
      <c r="K607" s="113"/>
      <c r="L607" s="113"/>
      <c r="M607" s="113"/>
      <c r="N607" s="113"/>
      <c r="O607" s="113"/>
      <c r="P607" s="113"/>
      <c r="Q607" s="113"/>
      <c r="R607" s="113"/>
      <c r="S607" s="113"/>
      <c r="T607" s="113"/>
      <c r="U607" s="113"/>
      <c r="V607" s="113"/>
      <c r="W607" s="113"/>
    </row>
    <row r="608" spans="1:23" ht="52" hidden="1" customHeight="1" thickBot="1" x14ac:dyDescent="0.25">
      <c r="A608" s="112" t="s">
        <v>2382</v>
      </c>
      <c r="B608" s="112"/>
      <c r="C608" s="113"/>
      <c r="D608" s="113"/>
      <c r="E608" s="113"/>
      <c r="F608" s="113"/>
      <c r="G608" s="113"/>
      <c r="H608" s="113"/>
      <c r="I608" s="113"/>
      <c r="J608" s="113"/>
      <c r="K608" s="113"/>
      <c r="L608" s="113"/>
      <c r="M608" s="113"/>
      <c r="N608" s="113"/>
      <c r="O608" s="113"/>
      <c r="P608" s="113"/>
      <c r="Q608" s="113"/>
      <c r="R608" s="113"/>
      <c r="S608" s="113"/>
      <c r="T608" s="113"/>
      <c r="U608" s="113"/>
      <c r="V608" s="113"/>
      <c r="W608" s="113"/>
    </row>
    <row r="609" spans="1:23" ht="52" hidden="1" customHeight="1" thickBot="1" x14ac:dyDescent="0.25">
      <c r="A609" s="112" t="s">
        <v>1612</v>
      </c>
      <c r="B609" s="112"/>
      <c r="C609" s="113"/>
      <c r="D609" s="113"/>
      <c r="E609" s="113"/>
      <c r="F609" s="113"/>
      <c r="G609" s="113"/>
      <c r="H609" s="113"/>
      <c r="I609" s="113"/>
      <c r="J609" s="113"/>
      <c r="K609" s="113"/>
      <c r="L609" s="113"/>
      <c r="M609" s="113"/>
      <c r="N609" s="113"/>
      <c r="O609" s="113"/>
      <c r="P609" s="113"/>
      <c r="Q609" s="113"/>
      <c r="R609" s="113"/>
      <c r="S609" s="113"/>
      <c r="T609" s="113"/>
      <c r="U609" s="113"/>
      <c r="V609" s="113"/>
      <c r="W609" s="113"/>
    </row>
    <row r="610" spans="1:23" ht="52" hidden="1" customHeight="1" thickBot="1" x14ac:dyDescent="0.25">
      <c r="A610" s="112" t="s">
        <v>2383</v>
      </c>
      <c r="B610" s="112"/>
      <c r="C610" s="113"/>
      <c r="D610" s="113"/>
      <c r="E610" s="113"/>
      <c r="F610" s="113"/>
      <c r="G610" s="113"/>
      <c r="H610" s="113"/>
      <c r="I610" s="113"/>
      <c r="J610" s="113"/>
      <c r="K610" s="113"/>
      <c r="L610" s="113"/>
      <c r="M610" s="113"/>
      <c r="N610" s="113"/>
      <c r="O610" s="113"/>
      <c r="P610" s="113"/>
      <c r="Q610" s="113"/>
      <c r="R610" s="113"/>
      <c r="S610" s="113"/>
      <c r="T610" s="113"/>
      <c r="U610" s="113"/>
      <c r="V610" s="113"/>
      <c r="W610" s="113"/>
    </row>
    <row r="611" spans="1:23" ht="35" hidden="1" customHeight="1" thickBot="1" x14ac:dyDescent="0.25">
      <c r="A611" s="112" t="s">
        <v>2384</v>
      </c>
      <c r="B611" s="112"/>
      <c r="C611" s="113"/>
      <c r="D611" s="113"/>
      <c r="E611" s="113"/>
      <c r="F611" s="113"/>
      <c r="G611" s="113"/>
      <c r="H611" s="113"/>
      <c r="I611" s="113"/>
      <c r="J611" s="113"/>
      <c r="K611" s="113"/>
      <c r="L611" s="113"/>
      <c r="M611" s="113"/>
      <c r="N611" s="113"/>
      <c r="O611" s="113"/>
      <c r="P611" s="113"/>
      <c r="Q611" s="113"/>
      <c r="R611" s="113"/>
      <c r="S611" s="113"/>
      <c r="T611" s="113"/>
      <c r="U611" s="113"/>
      <c r="V611" s="113"/>
      <c r="W611" s="113"/>
    </row>
    <row r="612" spans="1:23" ht="52" hidden="1" customHeight="1" thickBot="1" x14ac:dyDescent="0.25">
      <c r="A612" s="112" t="s">
        <v>2385</v>
      </c>
      <c r="B612" s="112"/>
      <c r="C612" s="113"/>
      <c r="D612" s="113"/>
      <c r="E612" s="113"/>
      <c r="F612" s="113"/>
      <c r="G612" s="113"/>
      <c r="H612" s="113"/>
      <c r="I612" s="113"/>
      <c r="J612" s="113"/>
      <c r="K612" s="113"/>
      <c r="L612" s="113"/>
      <c r="M612" s="113"/>
      <c r="N612" s="113"/>
      <c r="O612" s="113"/>
      <c r="P612" s="113"/>
      <c r="Q612" s="113"/>
      <c r="R612" s="113"/>
      <c r="S612" s="113"/>
      <c r="T612" s="113"/>
      <c r="U612" s="113"/>
      <c r="V612" s="113"/>
      <c r="W612" s="113"/>
    </row>
    <row r="613" spans="1:23" ht="52" hidden="1" customHeight="1" thickBot="1" x14ac:dyDescent="0.25">
      <c r="A613" s="112" t="s">
        <v>1614</v>
      </c>
      <c r="B613" s="112"/>
      <c r="C613" s="113"/>
      <c r="D613" s="113"/>
      <c r="E613" s="113"/>
      <c r="F613" s="113"/>
      <c r="G613" s="113"/>
      <c r="H613" s="113"/>
      <c r="I613" s="113"/>
      <c r="J613" s="113"/>
      <c r="K613" s="113"/>
      <c r="L613" s="113"/>
      <c r="M613" s="113"/>
      <c r="N613" s="113"/>
      <c r="O613" s="113"/>
      <c r="P613" s="113"/>
      <c r="Q613" s="113"/>
      <c r="R613" s="113"/>
      <c r="S613" s="113"/>
      <c r="T613" s="113"/>
      <c r="U613" s="113"/>
      <c r="V613" s="113"/>
      <c r="W613" s="113"/>
    </row>
    <row r="614" spans="1:23" ht="52" hidden="1" customHeight="1" thickBot="1" x14ac:dyDescent="0.25">
      <c r="A614" s="112" t="s">
        <v>2386</v>
      </c>
      <c r="B614" s="112"/>
      <c r="C614" s="113"/>
      <c r="D614" s="113"/>
      <c r="E614" s="113"/>
      <c r="F614" s="113"/>
      <c r="G614" s="113"/>
      <c r="H614" s="113"/>
      <c r="I614" s="113"/>
      <c r="J614" s="113"/>
      <c r="K614" s="113"/>
      <c r="L614" s="113"/>
      <c r="M614" s="113"/>
      <c r="N614" s="113"/>
      <c r="O614" s="113"/>
      <c r="P614" s="113"/>
      <c r="Q614" s="113"/>
      <c r="R614" s="113"/>
      <c r="S614" s="113"/>
      <c r="T614" s="113"/>
      <c r="U614" s="113"/>
      <c r="V614" s="113"/>
      <c r="W614" s="113"/>
    </row>
    <row r="615" spans="1:23" ht="35" hidden="1" customHeight="1" thickBot="1" x14ac:dyDescent="0.25">
      <c r="A615" s="112" t="s">
        <v>2387</v>
      </c>
      <c r="B615" s="112"/>
      <c r="C615" s="113"/>
      <c r="D615" s="113"/>
      <c r="E615" s="113"/>
      <c r="F615" s="113"/>
      <c r="G615" s="113"/>
      <c r="H615" s="113"/>
      <c r="I615" s="113"/>
      <c r="J615" s="113"/>
      <c r="K615" s="113"/>
      <c r="L615" s="113"/>
      <c r="M615" s="113"/>
      <c r="N615" s="113"/>
      <c r="O615" s="113"/>
      <c r="P615" s="113"/>
      <c r="Q615" s="113"/>
      <c r="R615" s="113"/>
      <c r="S615" s="113"/>
      <c r="T615" s="113"/>
      <c r="U615" s="113"/>
      <c r="V615" s="113"/>
      <c r="W615" s="113"/>
    </row>
    <row r="616" spans="1:23" ht="52" hidden="1" customHeight="1" thickBot="1" x14ac:dyDescent="0.25">
      <c r="A616" s="112" t="s">
        <v>2388</v>
      </c>
      <c r="B616" s="112"/>
      <c r="C616" s="113"/>
      <c r="D616" s="113"/>
      <c r="E616" s="113"/>
      <c r="F616" s="113"/>
      <c r="G616" s="113"/>
      <c r="H616" s="113"/>
      <c r="I616" s="113"/>
      <c r="J616" s="113"/>
      <c r="K616" s="113"/>
      <c r="L616" s="113"/>
      <c r="M616" s="113"/>
      <c r="N616" s="113"/>
      <c r="O616" s="113"/>
      <c r="P616" s="113"/>
      <c r="Q616" s="113"/>
      <c r="R616" s="113"/>
      <c r="S616" s="113"/>
      <c r="T616" s="113"/>
      <c r="U616" s="113"/>
      <c r="V616" s="113"/>
      <c r="W616" s="113"/>
    </row>
    <row r="617" spans="1:23" ht="52" hidden="1" customHeight="1" thickBot="1" x14ac:dyDescent="0.25">
      <c r="A617" s="112" t="s">
        <v>1616</v>
      </c>
      <c r="B617" s="112"/>
      <c r="C617" s="113"/>
      <c r="D617" s="113"/>
      <c r="E617" s="113"/>
      <c r="F617" s="113"/>
      <c r="G617" s="113"/>
      <c r="H617" s="113"/>
      <c r="I617" s="113"/>
      <c r="J617" s="113"/>
      <c r="K617" s="113"/>
      <c r="L617" s="113"/>
      <c r="M617" s="113"/>
      <c r="N617" s="113"/>
      <c r="O617" s="113"/>
      <c r="P617" s="113"/>
      <c r="Q617" s="113"/>
      <c r="R617" s="113"/>
      <c r="S617" s="113"/>
      <c r="T617" s="113"/>
      <c r="U617" s="113"/>
      <c r="V617" s="113"/>
      <c r="W617" s="113"/>
    </row>
    <row r="618" spans="1:23" ht="52" hidden="1" customHeight="1" thickBot="1" x14ac:dyDescent="0.25">
      <c r="A618" s="112" t="s">
        <v>2389</v>
      </c>
      <c r="B618" s="112"/>
      <c r="C618" s="113"/>
      <c r="D618" s="113"/>
      <c r="E618" s="113"/>
      <c r="F618" s="113"/>
      <c r="G618" s="113"/>
      <c r="H618" s="113"/>
      <c r="I618" s="113"/>
      <c r="J618" s="113"/>
      <c r="K618" s="113"/>
      <c r="L618" s="113"/>
      <c r="M618" s="113"/>
      <c r="N618" s="113"/>
      <c r="O618" s="113"/>
      <c r="P618" s="113"/>
      <c r="Q618" s="113"/>
      <c r="R618" s="113"/>
      <c r="S618" s="113"/>
      <c r="T618" s="113"/>
      <c r="U618" s="113"/>
      <c r="V618" s="113"/>
      <c r="W618" s="113"/>
    </row>
    <row r="619" spans="1:23" ht="35" hidden="1" customHeight="1" thickBot="1" x14ac:dyDescent="0.25">
      <c r="A619" s="112" t="s">
        <v>2390</v>
      </c>
      <c r="B619" s="112"/>
      <c r="C619" s="113"/>
      <c r="D619" s="113"/>
      <c r="E619" s="113"/>
      <c r="F619" s="113"/>
      <c r="G619" s="113"/>
      <c r="H619" s="113"/>
      <c r="I619" s="113"/>
      <c r="J619" s="113"/>
      <c r="K619" s="113"/>
      <c r="L619" s="113"/>
      <c r="M619" s="113"/>
      <c r="N619" s="113"/>
      <c r="O619" s="113"/>
      <c r="P619" s="113"/>
      <c r="Q619" s="113"/>
      <c r="R619" s="113"/>
      <c r="S619" s="113"/>
      <c r="T619" s="113"/>
      <c r="U619" s="113"/>
      <c r="V619" s="113"/>
      <c r="W619" s="113"/>
    </row>
    <row r="620" spans="1:23" ht="52" hidden="1" customHeight="1" thickBot="1" x14ac:dyDescent="0.25">
      <c r="A620" s="112" t="s">
        <v>2391</v>
      </c>
      <c r="B620" s="112"/>
      <c r="C620" s="113"/>
      <c r="D620" s="113"/>
      <c r="E620" s="113"/>
      <c r="F620" s="113"/>
      <c r="G620" s="113"/>
      <c r="H620" s="113"/>
      <c r="I620" s="113"/>
      <c r="J620" s="113"/>
      <c r="K620" s="113"/>
      <c r="L620" s="113"/>
      <c r="M620" s="113"/>
      <c r="N620" s="113"/>
      <c r="O620" s="113"/>
      <c r="P620" s="113"/>
      <c r="Q620" s="113"/>
      <c r="R620" s="113"/>
      <c r="S620" s="113"/>
      <c r="T620" s="113"/>
      <c r="U620" s="113"/>
      <c r="V620" s="113"/>
      <c r="W620" s="113"/>
    </row>
    <row r="621" spans="1:23" ht="52" hidden="1" customHeight="1" thickBot="1" x14ac:dyDescent="0.25">
      <c r="A621" s="112" t="s">
        <v>1618</v>
      </c>
      <c r="B621" s="112"/>
      <c r="C621" s="113"/>
      <c r="D621" s="113"/>
      <c r="E621" s="113"/>
      <c r="F621" s="113"/>
      <c r="G621" s="113"/>
      <c r="H621" s="113"/>
      <c r="I621" s="113"/>
      <c r="J621" s="113"/>
      <c r="K621" s="113"/>
      <c r="L621" s="113"/>
      <c r="M621" s="113"/>
      <c r="N621" s="113"/>
      <c r="O621" s="113"/>
      <c r="P621" s="113"/>
      <c r="Q621" s="113"/>
      <c r="R621" s="113"/>
      <c r="S621" s="113"/>
      <c r="T621" s="113"/>
      <c r="U621" s="113"/>
      <c r="V621" s="113"/>
      <c r="W621" s="113"/>
    </row>
    <row r="622" spans="1:23" ht="52" hidden="1" customHeight="1" thickBot="1" x14ac:dyDescent="0.25">
      <c r="A622" s="112" t="s">
        <v>2392</v>
      </c>
      <c r="B622" s="112"/>
      <c r="C622" s="113"/>
      <c r="D622" s="113"/>
      <c r="E622" s="113"/>
      <c r="F622" s="113"/>
      <c r="G622" s="113"/>
      <c r="H622" s="113"/>
      <c r="I622" s="113"/>
      <c r="J622" s="113"/>
      <c r="K622" s="113"/>
      <c r="L622" s="113"/>
      <c r="M622" s="113"/>
      <c r="N622" s="113"/>
      <c r="O622" s="113"/>
      <c r="P622" s="113"/>
      <c r="Q622" s="113"/>
      <c r="R622" s="113"/>
      <c r="S622" s="113"/>
      <c r="T622" s="113"/>
      <c r="U622" s="113"/>
      <c r="V622" s="113"/>
      <c r="W622" s="113"/>
    </row>
    <row r="623" spans="1:23" ht="35" hidden="1" customHeight="1" thickBot="1" x14ac:dyDescent="0.25">
      <c r="A623" s="112" t="s">
        <v>2393</v>
      </c>
      <c r="B623" s="112"/>
      <c r="C623" s="113"/>
      <c r="D623" s="113"/>
      <c r="E623" s="113"/>
      <c r="F623" s="113"/>
      <c r="G623" s="113"/>
      <c r="H623" s="113"/>
      <c r="I623" s="113"/>
      <c r="J623" s="113"/>
      <c r="K623" s="113"/>
      <c r="L623" s="113"/>
      <c r="M623" s="113"/>
      <c r="N623" s="113"/>
      <c r="O623" s="113"/>
      <c r="P623" s="113"/>
      <c r="Q623" s="113"/>
      <c r="R623" s="113"/>
      <c r="S623" s="113"/>
      <c r="T623" s="113"/>
      <c r="U623" s="113"/>
      <c r="V623" s="113"/>
      <c r="W623" s="113"/>
    </row>
    <row r="624" spans="1:23" ht="52" hidden="1" customHeight="1" thickBot="1" x14ac:dyDescent="0.25">
      <c r="A624" s="112" t="s">
        <v>2394</v>
      </c>
      <c r="B624" s="112"/>
      <c r="C624" s="113"/>
      <c r="D624" s="113"/>
      <c r="E624" s="113"/>
      <c r="F624" s="113"/>
      <c r="G624" s="113"/>
      <c r="H624" s="113"/>
      <c r="I624" s="113"/>
      <c r="J624" s="113"/>
      <c r="K624" s="113"/>
      <c r="L624" s="113"/>
      <c r="M624" s="113"/>
      <c r="N624" s="113"/>
      <c r="O624" s="113"/>
      <c r="P624" s="113"/>
      <c r="Q624" s="113"/>
      <c r="R624" s="113"/>
      <c r="S624" s="113"/>
      <c r="T624" s="113"/>
      <c r="U624" s="113"/>
      <c r="V624" s="113"/>
      <c r="W624" s="113"/>
    </row>
    <row r="625" spans="1:23" ht="52" hidden="1" customHeight="1" thickBot="1" x14ac:dyDescent="0.25">
      <c r="A625" s="112" t="s">
        <v>1620</v>
      </c>
      <c r="B625" s="112"/>
      <c r="C625" s="113"/>
      <c r="D625" s="113"/>
      <c r="E625" s="113"/>
      <c r="F625" s="113"/>
      <c r="G625" s="113"/>
      <c r="H625" s="113"/>
      <c r="I625" s="113"/>
      <c r="J625" s="113"/>
      <c r="K625" s="113"/>
      <c r="L625" s="113"/>
      <c r="M625" s="113"/>
      <c r="N625" s="113"/>
      <c r="O625" s="113"/>
      <c r="P625" s="113"/>
      <c r="Q625" s="113"/>
      <c r="R625" s="113"/>
      <c r="S625" s="113"/>
      <c r="T625" s="113"/>
      <c r="U625" s="113"/>
      <c r="V625" s="113"/>
      <c r="W625" s="113"/>
    </row>
    <row r="626" spans="1:23" ht="52" hidden="1" customHeight="1" thickBot="1" x14ac:dyDescent="0.25">
      <c r="A626" s="112" t="s">
        <v>2395</v>
      </c>
      <c r="B626" s="112"/>
      <c r="C626" s="113"/>
      <c r="D626" s="113"/>
      <c r="E626" s="113"/>
      <c r="F626" s="113"/>
      <c r="G626" s="113"/>
      <c r="H626" s="113"/>
      <c r="I626" s="113"/>
      <c r="J626" s="113"/>
      <c r="K626" s="113"/>
      <c r="L626" s="113"/>
      <c r="M626" s="113"/>
      <c r="N626" s="113"/>
      <c r="O626" s="113"/>
      <c r="P626" s="113"/>
      <c r="Q626" s="113"/>
      <c r="R626" s="113"/>
      <c r="S626" s="113"/>
      <c r="T626" s="113"/>
      <c r="U626" s="113"/>
      <c r="V626" s="113"/>
      <c r="W626" s="113"/>
    </row>
    <row r="627" spans="1:23" ht="35" hidden="1" customHeight="1" thickBot="1" x14ac:dyDescent="0.25">
      <c r="A627" s="112" t="s">
        <v>2396</v>
      </c>
      <c r="B627" s="112"/>
      <c r="C627" s="113"/>
      <c r="D627" s="113"/>
      <c r="E627" s="113"/>
      <c r="F627" s="113"/>
      <c r="G627" s="113"/>
      <c r="H627" s="113"/>
      <c r="I627" s="113"/>
      <c r="J627" s="113"/>
      <c r="K627" s="113"/>
      <c r="L627" s="113"/>
      <c r="M627" s="113"/>
      <c r="N627" s="113"/>
      <c r="O627" s="113"/>
      <c r="P627" s="113"/>
      <c r="Q627" s="113"/>
      <c r="R627" s="113"/>
      <c r="S627" s="113"/>
      <c r="T627" s="113"/>
      <c r="U627" s="113"/>
      <c r="V627" s="113"/>
      <c r="W627" s="113"/>
    </row>
    <row r="628" spans="1:23" ht="52" hidden="1" customHeight="1" thickBot="1" x14ac:dyDescent="0.25">
      <c r="A628" s="112" t="s">
        <v>2397</v>
      </c>
      <c r="B628" s="112"/>
      <c r="C628" s="113"/>
      <c r="D628" s="113"/>
      <c r="E628" s="113"/>
      <c r="F628" s="113"/>
      <c r="G628" s="113"/>
      <c r="H628" s="113"/>
      <c r="I628" s="113"/>
      <c r="J628" s="113"/>
      <c r="K628" s="113"/>
      <c r="L628" s="113"/>
      <c r="M628" s="113"/>
      <c r="N628" s="113"/>
      <c r="O628" s="113"/>
      <c r="P628" s="113"/>
      <c r="Q628" s="113"/>
      <c r="R628" s="113"/>
      <c r="S628" s="113"/>
      <c r="T628" s="113"/>
      <c r="U628" s="113"/>
      <c r="V628" s="113"/>
      <c r="W628" s="113"/>
    </row>
    <row r="629" spans="1:23" ht="52" hidden="1" customHeight="1" thickBot="1" x14ac:dyDescent="0.25">
      <c r="A629" s="112" t="s">
        <v>1622</v>
      </c>
      <c r="B629" s="112"/>
      <c r="C629" s="113"/>
      <c r="D629" s="113"/>
      <c r="E629" s="113"/>
      <c r="F629" s="113"/>
      <c r="G629" s="113"/>
      <c r="H629" s="113"/>
      <c r="I629" s="113"/>
      <c r="J629" s="113"/>
      <c r="K629" s="113"/>
      <c r="L629" s="113"/>
      <c r="M629" s="113"/>
      <c r="N629" s="113"/>
      <c r="O629" s="113"/>
      <c r="P629" s="113"/>
      <c r="Q629" s="113"/>
      <c r="R629" s="113"/>
      <c r="S629" s="113"/>
      <c r="T629" s="113"/>
      <c r="U629" s="113"/>
      <c r="V629" s="113"/>
      <c r="W629" s="113"/>
    </row>
    <row r="630" spans="1:23" ht="52" hidden="1" customHeight="1" thickBot="1" x14ac:dyDescent="0.25">
      <c r="A630" s="112" t="s">
        <v>2398</v>
      </c>
      <c r="B630" s="112"/>
      <c r="C630" s="113"/>
      <c r="D630" s="113"/>
      <c r="E630" s="113"/>
      <c r="F630" s="113"/>
      <c r="G630" s="113"/>
      <c r="H630" s="113"/>
      <c r="I630" s="113"/>
      <c r="J630" s="113"/>
      <c r="K630" s="113"/>
      <c r="L630" s="113"/>
      <c r="M630" s="113"/>
      <c r="N630" s="113"/>
      <c r="O630" s="113"/>
      <c r="P630" s="113"/>
      <c r="Q630" s="113"/>
      <c r="R630" s="113"/>
      <c r="S630" s="113"/>
      <c r="T630" s="113"/>
      <c r="U630" s="113"/>
      <c r="V630" s="113"/>
      <c r="W630" s="113"/>
    </row>
    <row r="631" spans="1:23" ht="35" hidden="1" customHeight="1" thickBot="1" x14ac:dyDescent="0.25">
      <c r="A631" s="112" t="s">
        <v>2399</v>
      </c>
      <c r="B631" s="112"/>
      <c r="C631" s="113"/>
      <c r="D631" s="113"/>
      <c r="E631" s="113"/>
      <c r="F631" s="113"/>
      <c r="G631" s="113"/>
      <c r="H631" s="113"/>
      <c r="I631" s="113"/>
      <c r="J631" s="113"/>
      <c r="K631" s="113"/>
      <c r="L631" s="113"/>
      <c r="M631" s="113"/>
      <c r="N631" s="113"/>
      <c r="O631" s="113"/>
      <c r="P631" s="113"/>
      <c r="Q631" s="113"/>
      <c r="R631" s="113"/>
      <c r="S631" s="113"/>
      <c r="T631" s="113"/>
      <c r="U631" s="113"/>
      <c r="V631" s="113"/>
      <c r="W631" s="113"/>
    </row>
    <row r="632" spans="1:23" ht="52" hidden="1" customHeight="1" thickBot="1" x14ac:dyDescent="0.25">
      <c r="A632" s="112" t="s">
        <v>2400</v>
      </c>
      <c r="B632" s="112"/>
      <c r="C632" s="113"/>
      <c r="D632" s="113"/>
      <c r="E632" s="113"/>
      <c r="F632" s="113"/>
      <c r="G632" s="113"/>
      <c r="H632" s="113"/>
      <c r="I632" s="113"/>
      <c r="J632" s="113"/>
      <c r="K632" s="113"/>
      <c r="L632" s="113"/>
      <c r="M632" s="113"/>
      <c r="N632" s="113"/>
      <c r="O632" s="113"/>
      <c r="P632" s="113"/>
      <c r="Q632" s="113"/>
      <c r="R632" s="113"/>
      <c r="S632" s="113"/>
      <c r="T632" s="113"/>
      <c r="U632" s="113"/>
      <c r="V632" s="113"/>
      <c r="W632" s="113"/>
    </row>
    <row r="633" spans="1:23" ht="52" hidden="1" customHeight="1" thickBot="1" x14ac:dyDescent="0.25">
      <c r="A633" s="112" t="s">
        <v>1624</v>
      </c>
      <c r="B633" s="112"/>
      <c r="C633" s="113"/>
      <c r="D633" s="113"/>
      <c r="E633" s="113"/>
      <c r="F633" s="113"/>
      <c r="G633" s="113"/>
      <c r="H633" s="113"/>
      <c r="I633" s="113"/>
      <c r="J633" s="113"/>
      <c r="K633" s="113"/>
      <c r="L633" s="113"/>
      <c r="M633" s="113"/>
      <c r="N633" s="113"/>
      <c r="O633" s="113"/>
      <c r="P633" s="113"/>
      <c r="Q633" s="113"/>
      <c r="R633" s="113"/>
      <c r="S633" s="113"/>
      <c r="T633" s="113"/>
      <c r="U633" s="113"/>
      <c r="V633" s="113"/>
      <c r="W633" s="113"/>
    </row>
    <row r="634" spans="1:23" ht="52" hidden="1" customHeight="1" thickBot="1" x14ac:dyDescent="0.25">
      <c r="A634" s="112" t="s">
        <v>2401</v>
      </c>
      <c r="B634" s="112"/>
      <c r="C634" s="113"/>
      <c r="D634" s="113"/>
      <c r="E634" s="113"/>
      <c r="F634" s="113"/>
      <c r="G634" s="113"/>
      <c r="H634" s="113"/>
      <c r="I634" s="113"/>
      <c r="J634" s="113"/>
      <c r="K634" s="113"/>
      <c r="L634" s="113"/>
      <c r="M634" s="113"/>
      <c r="N634" s="113"/>
      <c r="O634" s="113"/>
      <c r="P634" s="113"/>
      <c r="Q634" s="113"/>
      <c r="R634" s="113"/>
      <c r="S634" s="113"/>
      <c r="T634" s="113"/>
      <c r="U634" s="113"/>
      <c r="V634" s="113"/>
      <c r="W634" s="113"/>
    </row>
    <row r="635" spans="1:23" ht="35" hidden="1" customHeight="1" thickBot="1" x14ac:dyDescent="0.25">
      <c r="A635" s="112" t="s">
        <v>2402</v>
      </c>
      <c r="B635" s="112"/>
      <c r="C635" s="113"/>
      <c r="D635" s="113"/>
      <c r="E635" s="113"/>
      <c r="F635" s="113"/>
      <c r="G635" s="113"/>
      <c r="H635" s="113"/>
      <c r="I635" s="113"/>
      <c r="J635" s="113"/>
      <c r="K635" s="113"/>
      <c r="L635" s="113"/>
      <c r="M635" s="113"/>
      <c r="N635" s="113"/>
      <c r="O635" s="113"/>
      <c r="P635" s="113"/>
      <c r="Q635" s="113"/>
      <c r="R635" s="113"/>
      <c r="S635" s="113"/>
      <c r="T635" s="113"/>
      <c r="U635" s="113"/>
      <c r="V635" s="113"/>
      <c r="W635" s="113"/>
    </row>
    <row r="636" spans="1:23" ht="52" hidden="1" customHeight="1" thickBot="1" x14ac:dyDescent="0.25">
      <c r="A636" s="112" t="s">
        <v>2403</v>
      </c>
      <c r="B636" s="112"/>
      <c r="C636" s="113"/>
      <c r="D636" s="113"/>
      <c r="E636" s="113"/>
      <c r="F636" s="113"/>
      <c r="G636" s="113"/>
      <c r="H636" s="113"/>
      <c r="I636" s="113"/>
      <c r="J636" s="113"/>
      <c r="K636" s="113"/>
      <c r="L636" s="113"/>
      <c r="M636" s="113"/>
      <c r="N636" s="113"/>
      <c r="O636" s="113"/>
      <c r="P636" s="113"/>
      <c r="Q636" s="113"/>
      <c r="R636" s="113"/>
      <c r="S636" s="113"/>
      <c r="T636" s="113"/>
      <c r="U636" s="113"/>
      <c r="V636" s="113"/>
      <c r="W636" s="113"/>
    </row>
    <row r="637" spans="1:23" ht="52" hidden="1" customHeight="1" thickBot="1" x14ac:dyDescent="0.25">
      <c r="A637" s="112" t="s">
        <v>1626</v>
      </c>
      <c r="B637" s="112"/>
      <c r="C637" s="113"/>
      <c r="D637" s="113"/>
      <c r="E637" s="113"/>
      <c r="F637" s="113"/>
      <c r="G637" s="113"/>
      <c r="H637" s="113"/>
      <c r="I637" s="113"/>
      <c r="J637" s="113"/>
      <c r="K637" s="113"/>
      <c r="L637" s="113"/>
      <c r="M637" s="113"/>
      <c r="N637" s="113"/>
      <c r="O637" s="113"/>
      <c r="P637" s="113"/>
      <c r="Q637" s="113"/>
      <c r="R637" s="113"/>
      <c r="S637" s="113"/>
      <c r="T637" s="113"/>
      <c r="U637" s="113"/>
      <c r="V637" s="113"/>
      <c r="W637" s="113"/>
    </row>
    <row r="638" spans="1:23" ht="52" hidden="1" customHeight="1" thickBot="1" x14ac:dyDescent="0.25">
      <c r="A638" s="112" t="s">
        <v>2404</v>
      </c>
      <c r="B638" s="112"/>
      <c r="C638" s="113"/>
      <c r="D638" s="113"/>
      <c r="E638" s="113"/>
      <c r="F638" s="113"/>
      <c r="G638" s="113"/>
      <c r="H638" s="113"/>
      <c r="I638" s="113"/>
      <c r="J638" s="113"/>
      <c r="K638" s="113"/>
      <c r="L638" s="113"/>
      <c r="M638" s="113"/>
      <c r="N638" s="113"/>
      <c r="O638" s="113"/>
      <c r="P638" s="113"/>
      <c r="Q638" s="113"/>
      <c r="R638" s="113"/>
      <c r="S638" s="113"/>
      <c r="T638" s="113"/>
      <c r="U638" s="113"/>
      <c r="V638" s="113"/>
      <c r="W638" s="113"/>
    </row>
    <row r="639" spans="1:23" ht="52" hidden="1" customHeight="1" thickBot="1" x14ac:dyDescent="0.25">
      <c r="A639" s="112" t="s">
        <v>2405</v>
      </c>
      <c r="B639" s="112"/>
      <c r="C639" s="113"/>
      <c r="D639" s="113"/>
      <c r="E639" s="113"/>
      <c r="F639" s="113"/>
      <c r="G639" s="113"/>
      <c r="H639" s="113"/>
      <c r="I639" s="113"/>
      <c r="J639" s="113"/>
      <c r="K639" s="113"/>
      <c r="L639" s="113"/>
      <c r="M639" s="113"/>
      <c r="N639" s="113"/>
      <c r="O639" s="113"/>
      <c r="P639" s="113"/>
      <c r="Q639" s="113"/>
      <c r="R639" s="113"/>
      <c r="S639" s="113"/>
      <c r="T639" s="113"/>
      <c r="U639" s="113"/>
      <c r="V639" s="113"/>
      <c r="W639" s="113"/>
    </row>
    <row r="640" spans="1:23" ht="52" hidden="1" customHeight="1" thickBot="1" x14ac:dyDescent="0.25">
      <c r="A640" s="112" t="s">
        <v>2406</v>
      </c>
      <c r="B640" s="112"/>
      <c r="C640" s="113"/>
      <c r="D640" s="113"/>
      <c r="E640" s="113"/>
      <c r="F640" s="113"/>
      <c r="G640" s="113"/>
      <c r="H640" s="113"/>
      <c r="I640" s="113"/>
      <c r="J640" s="113"/>
      <c r="K640" s="113"/>
      <c r="L640" s="113"/>
      <c r="M640" s="113"/>
      <c r="N640" s="113"/>
      <c r="O640" s="113"/>
      <c r="P640" s="113"/>
      <c r="Q640" s="113"/>
      <c r="R640" s="113"/>
      <c r="S640" s="113"/>
      <c r="T640" s="113"/>
      <c r="U640" s="113"/>
      <c r="V640" s="113"/>
      <c r="W640" s="113"/>
    </row>
    <row r="641" spans="1:23" ht="18" customHeight="1" thickBot="1" x14ac:dyDescent="0.25">
      <c r="A641" s="175" t="s">
        <v>2407</v>
      </c>
      <c r="B641" s="176"/>
      <c r="C641" s="177"/>
      <c r="D641" s="177"/>
      <c r="E641" s="177"/>
      <c r="F641" s="177"/>
      <c r="G641" s="177"/>
      <c r="H641" s="177"/>
      <c r="I641" s="177"/>
      <c r="J641" s="177"/>
      <c r="K641" s="177"/>
      <c r="L641" s="177"/>
      <c r="M641" s="177"/>
      <c r="N641" s="177"/>
      <c r="O641" s="177"/>
      <c r="P641" s="177"/>
      <c r="Q641" s="177"/>
      <c r="R641" s="177"/>
      <c r="S641" s="177"/>
      <c r="T641" s="177"/>
      <c r="U641" s="177"/>
      <c r="V641" s="177"/>
      <c r="W641" s="177"/>
    </row>
    <row r="642" spans="1:23" ht="52" hidden="1" customHeight="1" thickBot="1" x14ac:dyDescent="0.25">
      <c r="A642" s="112" t="s">
        <v>1629</v>
      </c>
      <c r="B642" s="112"/>
      <c r="C642" s="113"/>
      <c r="D642" s="113"/>
      <c r="E642" s="113"/>
      <c r="F642" s="113"/>
      <c r="G642" s="113"/>
      <c r="H642" s="113"/>
      <c r="I642" s="113"/>
      <c r="J642" s="113"/>
      <c r="K642" s="113"/>
      <c r="L642" s="113"/>
      <c r="M642" s="113"/>
      <c r="N642" s="113"/>
      <c r="O642" s="113"/>
      <c r="P642" s="113"/>
      <c r="Q642" s="113"/>
      <c r="R642" s="113"/>
      <c r="S642" s="113"/>
      <c r="T642" s="113"/>
      <c r="U642" s="113"/>
      <c r="V642" s="113"/>
      <c r="W642" s="113"/>
    </row>
    <row r="643" spans="1:23" ht="52" hidden="1" customHeight="1" thickBot="1" x14ac:dyDescent="0.25">
      <c r="A643" s="112" t="s">
        <v>2408</v>
      </c>
      <c r="B643" s="112"/>
      <c r="C643" s="113"/>
      <c r="D643" s="113"/>
      <c r="E643" s="113"/>
      <c r="F643" s="113"/>
      <c r="G643" s="113"/>
      <c r="H643" s="113"/>
      <c r="I643" s="113"/>
      <c r="J643" s="113"/>
      <c r="K643" s="113"/>
      <c r="L643" s="113"/>
      <c r="M643" s="113"/>
      <c r="N643" s="113"/>
      <c r="O643" s="113"/>
      <c r="P643" s="113"/>
      <c r="Q643" s="113"/>
      <c r="R643" s="113"/>
      <c r="S643" s="113"/>
      <c r="T643" s="113"/>
      <c r="U643" s="113"/>
      <c r="V643" s="113"/>
      <c r="W643" s="113"/>
    </row>
    <row r="644" spans="1:23" ht="35" hidden="1" customHeight="1" thickBot="1" x14ac:dyDescent="0.25">
      <c r="A644" s="112" t="s">
        <v>2409</v>
      </c>
      <c r="B644" s="112"/>
      <c r="C644" s="113"/>
      <c r="D644" s="113"/>
      <c r="E644" s="113"/>
      <c r="F644" s="113"/>
      <c r="G644" s="113"/>
      <c r="H644" s="113"/>
      <c r="I644" s="113"/>
      <c r="J644" s="113"/>
      <c r="K644" s="113"/>
      <c r="L644" s="113"/>
      <c r="M644" s="113"/>
      <c r="N644" s="113"/>
      <c r="O644" s="113"/>
      <c r="P644" s="113"/>
      <c r="Q644" s="113"/>
      <c r="R644" s="113"/>
      <c r="S644" s="113"/>
      <c r="T644" s="113"/>
      <c r="U644" s="113"/>
      <c r="V644" s="113"/>
      <c r="W644" s="113"/>
    </row>
    <row r="645" spans="1:23" ht="52" hidden="1" customHeight="1" thickBot="1" x14ac:dyDescent="0.25">
      <c r="A645" s="112" t="s">
        <v>2410</v>
      </c>
      <c r="B645" s="112"/>
      <c r="C645" s="113"/>
      <c r="D645" s="113"/>
      <c r="E645" s="113"/>
      <c r="F645" s="113"/>
      <c r="G645" s="113"/>
      <c r="H645" s="113"/>
      <c r="I645" s="113"/>
      <c r="J645" s="113"/>
      <c r="K645" s="113"/>
      <c r="L645" s="113"/>
      <c r="M645" s="113"/>
      <c r="N645" s="113"/>
      <c r="O645" s="113"/>
      <c r="P645" s="113"/>
      <c r="Q645" s="113"/>
      <c r="R645" s="113"/>
      <c r="S645" s="113"/>
      <c r="T645" s="113"/>
      <c r="U645" s="113"/>
      <c r="V645" s="113"/>
      <c r="W645" s="113"/>
    </row>
    <row r="646" spans="1:23" ht="52" hidden="1" customHeight="1" thickBot="1" x14ac:dyDescent="0.25">
      <c r="A646" s="112" t="s">
        <v>1631</v>
      </c>
      <c r="B646" s="112"/>
      <c r="C646" s="113"/>
      <c r="D646" s="113"/>
      <c r="E646" s="113"/>
      <c r="F646" s="113"/>
      <c r="G646" s="113"/>
      <c r="H646" s="113"/>
      <c r="I646" s="113"/>
      <c r="J646" s="113"/>
      <c r="K646" s="113"/>
      <c r="L646" s="113"/>
      <c r="M646" s="113"/>
      <c r="N646" s="113"/>
      <c r="O646" s="113"/>
      <c r="P646" s="113"/>
      <c r="Q646" s="113"/>
      <c r="R646" s="113"/>
      <c r="S646" s="113"/>
      <c r="T646" s="113"/>
      <c r="U646" s="113"/>
      <c r="V646" s="113"/>
      <c r="W646" s="113"/>
    </row>
    <row r="647" spans="1:23" ht="52" hidden="1" customHeight="1" thickBot="1" x14ac:dyDescent="0.25">
      <c r="A647" s="112" t="s">
        <v>2411</v>
      </c>
      <c r="B647" s="112"/>
      <c r="C647" s="113"/>
      <c r="D647" s="113"/>
      <c r="E647" s="113"/>
      <c r="F647" s="113"/>
      <c r="G647" s="113"/>
      <c r="H647" s="113"/>
      <c r="I647" s="113"/>
      <c r="J647" s="113"/>
      <c r="K647" s="113"/>
      <c r="L647" s="113"/>
      <c r="M647" s="113"/>
      <c r="N647" s="113"/>
      <c r="O647" s="113"/>
      <c r="P647" s="113"/>
      <c r="Q647" s="113"/>
      <c r="R647" s="113"/>
      <c r="S647" s="113"/>
      <c r="T647" s="113"/>
      <c r="U647" s="113"/>
      <c r="V647" s="113"/>
      <c r="W647" s="113"/>
    </row>
    <row r="648" spans="1:23" ht="35" hidden="1" customHeight="1" thickBot="1" x14ac:dyDescent="0.25">
      <c r="A648" s="112" t="s">
        <v>2412</v>
      </c>
      <c r="B648" s="112"/>
      <c r="C648" s="113"/>
      <c r="D648" s="113"/>
      <c r="E648" s="113"/>
      <c r="F648" s="113"/>
      <c r="G648" s="113"/>
      <c r="H648" s="113"/>
      <c r="I648" s="113"/>
      <c r="J648" s="113"/>
      <c r="K648" s="113"/>
      <c r="L648" s="113"/>
      <c r="M648" s="113"/>
      <c r="N648" s="113"/>
      <c r="O648" s="113"/>
      <c r="P648" s="113"/>
      <c r="Q648" s="113"/>
      <c r="R648" s="113"/>
      <c r="S648" s="113"/>
      <c r="T648" s="113"/>
      <c r="U648" s="113"/>
      <c r="V648" s="113"/>
      <c r="W648" s="113"/>
    </row>
    <row r="649" spans="1:23" ht="52" hidden="1" customHeight="1" thickBot="1" x14ac:dyDescent="0.25">
      <c r="A649" s="112" t="s">
        <v>2413</v>
      </c>
      <c r="B649" s="112"/>
      <c r="C649" s="113"/>
      <c r="D649" s="113"/>
      <c r="E649" s="113"/>
      <c r="F649" s="113"/>
      <c r="G649" s="113"/>
      <c r="H649" s="113"/>
      <c r="I649" s="113"/>
      <c r="J649" s="113"/>
      <c r="K649" s="113"/>
      <c r="L649" s="113"/>
      <c r="M649" s="113"/>
      <c r="N649" s="113"/>
      <c r="O649" s="113"/>
      <c r="P649" s="113"/>
      <c r="Q649" s="113"/>
      <c r="R649" s="113"/>
      <c r="S649" s="113"/>
      <c r="T649" s="113"/>
      <c r="U649" s="113"/>
      <c r="V649" s="113"/>
      <c r="W649" s="113"/>
    </row>
    <row r="650" spans="1:23" ht="52" hidden="1" customHeight="1" thickBot="1" x14ac:dyDescent="0.25">
      <c r="A650" s="112" t="s">
        <v>1633</v>
      </c>
      <c r="B650" s="112"/>
      <c r="C650" s="113"/>
      <c r="D650" s="113"/>
      <c r="E650" s="113"/>
      <c r="F650" s="113"/>
      <c r="G650" s="113"/>
      <c r="H650" s="113"/>
      <c r="I650" s="113"/>
      <c r="J650" s="113"/>
      <c r="K650" s="113"/>
      <c r="L650" s="113"/>
      <c r="M650" s="113"/>
      <c r="N650" s="113"/>
      <c r="O650" s="113"/>
      <c r="P650" s="113"/>
      <c r="Q650" s="113"/>
      <c r="R650" s="113"/>
      <c r="S650" s="113"/>
      <c r="T650" s="113"/>
      <c r="U650" s="113"/>
      <c r="V650" s="113"/>
      <c r="W650" s="113"/>
    </row>
    <row r="651" spans="1:23" ht="52" hidden="1" customHeight="1" thickBot="1" x14ac:dyDescent="0.25">
      <c r="A651" s="112" t="s">
        <v>2414</v>
      </c>
      <c r="B651" s="112"/>
      <c r="C651" s="113"/>
      <c r="D651" s="113"/>
      <c r="E651" s="113"/>
      <c r="F651" s="113"/>
      <c r="G651" s="113"/>
      <c r="H651" s="113"/>
      <c r="I651" s="113"/>
      <c r="J651" s="113"/>
      <c r="K651" s="113"/>
      <c r="L651" s="113"/>
      <c r="M651" s="113"/>
      <c r="N651" s="113"/>
      <c r="O651" s="113"/>
      <c r="P651" s="113"/>
      <c r="Q651" s="113"/>
      <c r="R651" s="113"/>
      <c r="S651" s="113"/>
      <c r="T651" s="113"/>
      <c r="U651" s="113"/>
      <c r="V651" s="113"/>
      <c r="W651" s="113"/>
    </row>
    <row r="652" spans="1:23" ht="35" hidden="1" customHeight="1" thickBot="1" x14ac:dyDescent="0.25">
      <c r="A652" s="112" t="s">
        <v>2415</v>
      </c>
      <c r="B652" s="112"/>
      <c r="C652" s="113"/>
      <c r="D652" s="113"/>
      <c r="E652" s="113"/>
      <c r="F652" s="113"/>
      <c r="G652" s="113"/>
      <c r="H652" s="113"/>
      <c r="I652" s="113"/>
      <c r="J652" s="113"/>
      <c r="K652" s="113"/>
      <c r="L652" s="113"/>
      <c r="M652" s="113"/>
      <c r="N652" s="113"/>
      <c r="O652" s="113"/>
      <c r="P652" s="113"/>
      <c r="Q652" s="113"/>
      <c r="R652" s="113"/>
      <c r="S652" s="113"/>
      <c r="T652" s="113"/>
      <c r="U652" s="113"/>
      <c r="V652" s="113"/>
      <c r="W652" s="113"/>
    </row>
    <row r="653" spans="1:23" ht="52" hidden="1" customHeight="1" thickBot="1" x14ac:dyDescent="0.25">
      <c r="A653" s="112" t="s">
        <v>2416</v>
      </c>
      <c r="B653" s="112"/>
      <c r="C653" s="113"/>
      <c r="D653" s="113"/>
      <c r="E653" s="113"/>
      <c r="F653" s="113"/>
      <c r="G653" s="113"/>
      <c r="H653" s="113"/>
      <c r="I653" s="113"/>
      <c r="J653" s="113"/>
      <c r="K653" s="113"/>
      <c r="L653" s="113"/>
      <c r="M653" s="113"/>
      <c r="N653" s="113"/>
      <c r="O653" s="113"/>
      <c r="P653" s="113"/>
      <c r="Q653" s="113"/>
      <c r="R653" s="113"/>
      <c r="S653" s="113"/>
      <c r="T653" s="113"/>
      <c r="U653" s="113"/>
      <c r="V653" s="113"/>
      <c r="W653" s="113"/>
    </row>
    <row r="654" spans="1:23" ht="52" hidden="1" customHeight="1" thickBot="1" x14ac:dyDescent="0.25">
      <c r="A654" s="112" t="s">
        <v>1635</v>
      </c>
      <c r="B654" s="112"/>
      <c r="C654" s="113"/>
      <c r="D654" s="113"/>
      <c r="E654" s="113"/>
      <c r="F654" s="113"/>
      <c r="G654" s="113"/>
      <c r="H654" s="113"/>
      <c r="I654" s="113"/>
      <c r="J654" s="113"/>
      <c r="K654" s="113"/>
      <c r="L654" s="113"/>
      <c r="M654" s="113"/>
      <c r="N654" s="113"/>
      <c r="O654" s="113"/>
      <c r="P654" s="113"/>
      <c r="Q654" s="113"/>
      <c r="R654" s="113"/>
      <c r="S654" s="113"/>
      <c r="T654" s="113"/>
      <c r="U654" s="113"/>
      <c r="V654" s="113"/>
      <c r="W654" s="113"/>
    </row>
    <row r="655" spans="1:23" ht="52" hidden="1" customHeight="1" thickBot="1" x14ac:dyDescent="0.25">
      <c r="A655" s="112" t="s">
        <v>2417</v>
      </c>
      <c r="B655" s="112"/>
      <c r="C655" s="113"/>
      <c r="D655" s="113"/>
      <c r="E655" s="113"/>
      <c r="F655" s="113"/>
      <c r="G655" s="113"/>
      <c r="H655" s="113"/>
      <c r="I655" s="113"/>
      <c r="J655" s="113"/>
      <c r="K655" s="113"/>
      <c r="L655" s="113"/>
      <c r="M655" s="113"/>
      <c r="N655" s="113"/>
      <c r="O655" s="113"/>
      <c r="P655" s="113"/>
      <c r="Q655" s="113"/>
      <c r="R655" s="113"/>
      <c r="S655" s="113"/>
      <c r="T655" s="113"/>
      <c r="U655" s="113"/>
      <c r="V655" s="113"/>
      <c r="W655" s="113"/>
    </row>
    <row r="656" spans="1:23" ht="35" hidden="1" customHeight="1" thickBot="1" x14ac:dyDescent="0.25">
      <c r="A656" s="112" t="s">
        <v>2418</v>
      </c>
      <c r="B656" s="112"/>
      <c r="C656" s="113"/>
      <c r="D656" s="113"/>
      <c r="E656" s="113"/>
      <c r="F656" s="113"/>
      <c r="G656" s="113"/>
      <c r="H656" s="113"/>
      <c r="I656" s="113"/>
      <c r="J656" s="113"/>
      <c r="K656" s="113"/>
      <c r="L656" s="113"/>
      <c r="M656" s="113"/>
      <c r="N656" s="113"/>
      <c r="O656" s="113"/>
      <c r="P656" s="113"/>
      <c r="Q656" s="113"/>
      <c r="R656" s="113"/>
      <c r="S656" s="113"/>
      <c r="T656" s="113"/>
      <c r="U656" s="113"/>
      <c r="V656" s="113"/>
      <c r="W656" s="113"/>
    </row>
    <row r="657" spans="1:23" ht="52" hidden="1" customHeight="1" thickBot="1" x14ac:dyDescent="0.25">
      <c r="A657" s="112" t="s">
        <v>2419</v>
      </c>
      <c r="B657" s="112"/>
      <c r="C657" s="113"/>
      <c r="D657" s="113"/>
      <c r="E657" s="113"/>
      <c r="F657" s="113"/>
      <c r="G657" s="113"/>
      <c r="H657" s="113"/>
      <c r="I657" s="113"/>
      <c r="J657" s="113"/>
      <c r="K657" s="113"/>
      <c r="L657" s="113"/>
      <c r="M657" s="113"/>
      <c r="N657" s="113"/>
      <c r="O657" s="113"/>
      <c r="P657" s="113"/>
      <c r="Q657" s="113"/>
      <c r="R657" s="113"/>
      <c r="S657" s="113"/>
      <c r="T657" s="113"/>
      <c r="U657" s="113"/>
      <c r="V657" s="113"/>
      <c r="W657" s="113"/>
    </row>
    <row r="658" spans="1:23" ht="52" hidden="1" customHeight="1" thickBot="1" x14ac:dyDescent="0.25">
      <c r="A658" s="112" t="s">
        <v>1637</v>
      </c>
      <c r="B658" s="112"/>
      <c r="C658" s="113"/>
      <c r="D658" s="113"/>
      <c r="E658" s="113"/>
      <c r="F658" s="113"/>
      <c r="G658" s="113"/>
      <c r="H658" s="113"/>
      <c r="I658" s="113"/>
      <c r="J658" s="113"/>
      <c r="K658" s="113"/>
      <c r="L658" s="113"/>
      <c r="M658" s="113"/>
      <c r="N658" s="113"/>
      <c r="O658" s="113"/>
      <c r="P658" s="113"/>
      <c r="Q658" s="113"/>
      <c r="R658" s="113"/>
      <c r="S658" s="113"/>
      <c r="T658" s="113"/>
      <c r="U658" s="113"/>
      <c r="V658" s="113"/>
      <c r="W658" s="113"/>
    </row>
    <row r="659" spans="1:23" ht="52" hidden="1" customHeight="1" thickBot="1" x14ac:dyDescent="0.25">
      <c r="A659" s="112" t="s">
        <v>2420</v>
      </c>
      <c r="B659" s="112"/>
      <c r="C659" s="113"/>
      <c r="D659" s="113"/>
      <c r="E659" s="113"/>
      <c r="F659" s="113"/>
      <c r="G659" s="113"/>
      <c r="H659" s="113"/>
      <c r="I659" s="113"/>
      <c r="J659" s="113"/>
      <c r="K659" s="113"/>
      <c r="L659" s="113"/>
      <c r="M659" s="113"/>
      <c r="N659" s="113"/>
      <c r="O659" s="113"/>
      <c r="P659" s="113"/>
      <c r="Q659" s="113"/>
      <c r="R659" s="113"/>
      <c r="S659" s="113"/>
      <c r="T659" s="113"/>
      <c r="U659" s="113"/>
      <c r="V659" s="113"/>
      <c r="W659" s="113"/>
    </row>
    <row r="660" spans="1:23" ht="35" hidden="1" customHeight="1" thickBot="1" x14ac:dyDescent="0.25">
      <c r="A660" s="112" t="s">
        <v>2421</v>
      </c>
      <c r="B660" s="112"/>
      <c r="C660" s="113"/>
      <c r="D660" s="113"/>
      <c r="E660" s="113"/>
      <c r="F660" s="113"/>
      <c r="G660" s="113"/>
      <c r="H660" s="113"/>
      <c r="I660" s="113"/>
      <c r="J660" s="113"/>
      <c r="K660" s="113"/>
      <c r="L660" s="113"/>
      <c r="M660" s="113"/>
      <c r="N660" s="113"/>
      <c r="O660" s="113"/>
      <c r="P660" s="113"/>
      <c r="Q660" s="113"/>
      <c r="R660" s="113"/>
      <c r="S660" s="113"/>
      <c r="T660" s="113"/>
      <c r="U660" s="113"/>
      <c r="V660" s="113"/>
      <c r="W660" s="113"/>
    </row>
    <row r="661" spans="1:23" ht="52" hidden="1" customHeight="1" thickBot="1" x14ac:dyDescent="0.25">
      <c r="A661" s="112" t="s">
        <v>2422</v>
      </c>
      <c r="B661" s="112"/>
      <c r="C661" s="113"/>
      <c r="D661" s="113"/>
      <c r="E661" s="113"/>
      <c r="F661" s="113"/>
      <c r="G661" s="113"/>
      <c r="H661" s="113"/>
      <c r="I661" s="113"/>
      <c r="J661" s="113"/>
      <c r="K661" s="113"/>
      <c r="L661" s="113"/>
      <c r="M661" s="113"/>
      <c r="N661" s="113"/>
      <c r="O661" s="113"/>
      <c r="P661" s="113"/>
      <c r="Q661" s="113"/>
      <c r="R661" s="113"/>
      <c r="S661" s="113"/>
      <c r="T661" s="113"/>
      <c r="U661" s="113"/>
      <c r="V661" s="113"/>
      <c r="W661" s="113"/>
    </row>
    <row r="662" spans="1:23" ht="52" hidden="1" customHeight="1" thickBot="1" x14ac:dyDescent="0.25">
      <c r="A662" s="112" t="s">
        <v>1639</v>
      </c>
      <c r="B662" s="112"/>
      <c r="C662" s="113"/>
      <c r="D662" s="113"/>
      <c r="E662" s="113"/>
      <c r="F662" s="113"/>
      <c r="G662" s="113"/>
      <c r="H662" s="113"/>
      <c r="I662" s="113"/>
      <c r="J662" s="113"/>
      <c r="K662" s="113"/>
      <c r="L662" s="113"/>
      <c r="M662" s="113"/>
      <c r="N662" s="113"/>
      <c r="O662" s="113"/>
      <c r="P662" s="113"/>
      <c r="Q662" s="113"/>
      <c r="R662" s="113"/>
      <c r="S662" s="113"/>
      <c r="T662" s="113"/>
      <c r="U662" s="113"/>
      <c r="V662" s="113"/>
      <c r="W662" s="113"/>
    </row>
    <row r="663" spans="1:23" ht="52" hidden="1" customHeight="1" thickBot="1" x14ac:dyDescent="0.25">
      <c r="A663" s="112" t="s">
        <v>2423</v>
      </c>
      <c r="B663" s="112"/>
      <c r="C663" s="113"/>
      <c r="D663" s="113"/>
      <c r="E663" s="113"/>
      <c r="F663" s="113"/>
      <c r="G663" s="113"/>
      <c r="H663" s="113"/>
      <c r="I663" s="113"/>
      <c r="J663" s="113"/>
      <c r="K663" s="113"/>
      <c r="L663" s="113"/>
      <c r="M663" s="113"/>
      <c r="N663" s="113"/>
      <c r="O663" s="113"/>
      <c r="P663" s="113"/>
      <c r="Q663" s="113"/>
      <c r="R663" s="113"/>
      <c r="S663" s="113"/>
      <c r="T663" s="113"/>
      <c r="U663" s="113"/>
      <c r="V663" s="113"/>
      <c r="W663" s="113"/>
    </row>
    <row r="664" spans="1:23" ht="35" hidden="1" customHeight="1" thickBot="1" x14ac:dyDescent="0.25">
      <c r="A664" s="112" t="s">
        <v>2424</v>
      </c>
      <c r="B664" s="112"/>
      <c r="C664" s="113"/>
      <c r="D664" s="113"/>
      <c r="E664" s="113"/>
      <c r="F664" s="113"/>
      <c r="G664" s="113"/>
      <c r="H664" s="113"/>
      <c r="I664" s="113"/>
      <c r="J664" s="113"/>
      <c r="K664" s="113"/>
      <c r="L664" s="113"/>
      <c r="M664" s="113"/>
      <c r="N664" s="113"/>
      <c r="O664" s="113"/>
      <c r="P664" s="113"/>
      <c r="Q664" s="113"/>
      <c r="R664" s="113"/>
      <c r="S664" s="113"/>
      <c r="T664" s="113"/>
      <c r="U664" s="113"/>
      <c r="V664" s="113"/>
      <c r="W664" s="113"/>
    </row>
    <row r="665" spans="1:23" ht="52" hidden="1" customHeight="1" thickBot="1" x14ac:dyDescent="0.25">
      <c r="A665" s="112" t="s">
        <v>2425</v>
      </c>
      <c r="B665" s="112"/>
      <c r="C665" s="113"/>
      <c r="D665" s="113"/>
      <c r="E665" s="113"/>
      <c r="F665" s="113"/>
      <c r="G665" s="113"/>
      <c r="H665" s="113"/>
      <c r="I665" s="113"/>
      <c r="J665" s="113"/>
      <c r="K665" s="113"/>
      <c r="L665" s="113"/>
      <c r="M665" s="113"/>
      <c r="N665" s="113"/>
      <c r="O665" s="113"/>
      <c r="P665" s="113"/>
      <c r="Q665" s="113"/>
      <c r="R665" s="113"/>
      <c r="S665" s="113"/>
      <c r="T665" s="113"/>
      <c r="U665" s="113"/>
      <c r="V665" s="113"/>
      <c r="W665" s="113"/>
    </row>
    <row r="666" spans="1:23" ht="52" hidden="1" customHeight="1" thickBot="1" x14ac:dyDescent="0.25">
      <c r="A666" s="112" t="s">
        <v>1641</v>
      </c>
      <c r="B666" s="112"/>
      <c r="C666" s="113"/>
      <c r="D666" s="113"/>
      <c r="E666" s="113"/>
      <c r="F666" s="113"/>
      <c r="G666" s="113"/>
      <c r="H666" s="113"/>
      <c r="I666" s="113"/>
      <c r="J666" s="113"/>
      <c r="K666" s="113"/>
      <c r="L666" s="113"/>
      <c r="M666" s="113"/>
      <c r="N666" s="113"/>
      <c r="O666" s="113"/>
      <c r="P666" s="113"/>
      <c r="Q666" s="113"/>
      <c r="R666" s="113"/>
      <c r="S666" s="113"/>
      <c r="T666" s="113"/>
      <c r="U666" s="113"/>
      <c r="V666" s="113"/>
      <c r="W666" s="113"/>
    </row>
    <row r="667" spans="1:23" ht="52" hidden="1" customHeight="1" thickBot="1" x14ac:dyDescent="0.25">
      <c r="A667" s="112" t="s">
        <v>2426</v>
      </c>
      <c r="B667" s="112"/>
      <c r="C667" s="113"/>
      <c r="D667" s="113"/>
      <c r="E667" s="113"/>
      <c r="F667" s="113"/>
      <c r="G667" s="113"/>
      <c r="H667" s="113"/>
      <c r="I667" s="113"/>
      <c r="J667" s="113"/>
      <c r="K667" s="113"/>
      <c r="L667" s="113"/>
      <c r="M667" s="113"/>
      <c r="N667" s="113"/>
      <c r="O667" s="113"/>
      <c r="P667" s="113"/>
      <c r="Q667" s="113"/>
      <c r="R667" s="113"/>
      <c r="S667" s="113"/>
      <c r="T667" s="113"/>
      <c r="U667" s="113"/>
      <c r="V667" s="113"/>
      <c r="W667" s="113"/>
    </row>
    <row r="668" spans="1:23" ht="35" hidden="1" customHeight="1" thickBot="1" x14ac:dyDescent="0.25">
      <c r="A668" s="112" t="s">
        <v>2427</v>
      </c>
      <c r="B668" s="112"/>
      <c r="C668" s="113"/>
      <c r="D668" s="113"/>
      <c r="E668" s="113"/>
      <c r="F668" s="113"/>
      <c r="G668" s="113"/>
      <c r="H668" s="113"/>
      <c r="I668" s="113"/>
      <c r="J668" s="113"/>
      <c r="K668" s="113"/>
      <c r="L668" s="113"/>
      <c r="M668" s="113"/>
      <c r="N668" s="113"/>
      <c r="O668" s="113"/>
      <c r="P668" s="113"/>
      <c r="Q668" s="113"/>
      <c r="R668" s="113"/>
      <c r="S668" s="113"/>
      <c r="T668" s="113"/>
      <c r="U668" s="113"/>
      <c r="V668" s="113"/>
      <c r="W668" s="113"/>
    </row>
    <row r="669" spans="1:23" ht="52" hidden="1" customHeight="1" thickBot="1" x14ac:dyDescent="0.25">
      <c r="A669" s="112" t="s">
        <v>2428</v>
      </c>
      <c r="B669" s="112"/>
      <c r="C669" s="113"/>
      <c r="D669" s="113"/>
      <c r="E669" s="113"/>
      <c r="F669" s="113"/>
      <c r="G669" s="113"/>
      <c r="H669" s="113"/>
      <c r="I669" s="113"/>
      <c r="J669" s="113"/>
      <c r="K669" s="113"/>
      <c r="L669" s="113"/>
      <c r="M669" s="113"/>
      <c r="N669" s="113"/>
      <c r="O669" s="113"/>
      <c r="P669" s="113"/>
      <c r="Q669" s="113"/>
      <c r="R669" s="113"/>
      <c r="S669" s="113"/>
      <c r="T669" s="113"/>
      <c r="U669" s="113"/>
      <c r="V669" s="113"/>
      <c r="W669" s="113"/>
    </row>
    <row r="670" spans="1:23" ht="52" hidden="1" customHeight="1" thickBot="1" x14ac:dyDescent="0.25">
      <c r="A670" s="112" t="s">
        <v>1643</v>
      </c>
      <c r="B670" s="112"/>
      <c r="C670" s="113"/>
      <c r="D670" s="113"/>
      <c r="E670" s="113"/>
      <c r="F670" s="113"/>
      <c r="G670" s="113"/>
      <c r="H670" s="113"/>
      <c r="I670" s="113"/>
      <c r="J670" s="113"/>
      <c r="K670" s="113"/>
      <c r="L670" s="113"/>
      <c r="M670" s="113"/>
      <c r="N670" s="113"/>
      <c r="O670" s="113"/>
      <c r="P670" s="113"/>
      <c r="Q670" s="113"/>
      <c r="R670" s="113"/>
      <c r="S670" s="113"/>
      <c r="T670" s="113"/>
      <c r="U670" s="113"/>
      <c r="V670" s="113"/>
      <c r="W670" s="113"/>
    </row>
    <row r="671" spans="1:23" ht="52" hidden="1" customHeight="1" thickBot="1" x14ac:dyDescent="0.25">
      <c r="A671" s="112" t="s">
        <v>2429</v>
      </c>
      <c r="B671" s="112"/>
      <c r="C671" s="113"/>
      <c r="D671" s="113"/>
      <c r="E671" s="113"/>
      <c r="F671" s="113"/>
      <c r="G671" s="113"/>
      <c r="H671" s="113"/>
      <c r="I671" s="113"/>
      <c r="J671" s="113"/>
      <c r="K671" s="113"/>
      <c r="L671" s="113"/>
      <c r="M671" s="113"/>
      <c r="N671" s="113"/>
      <c r="O671" s="113"/>
      <c r="P671" s="113"/>
      <c r="Q671" s="113"/>
      <c r="R671" s="113"/>
      <c r="S671" s="113"/>
      <c r="T671" s="113"/>
      <c r="U671" s="113"/>
      <c r="V671" s="113"/>
      <c r="W671" s="113"/>
    </row>
    <row r="672" spans="1:23" ht="35" hidden="1" customHeight="1" thickBot="1" x14ac:dyDescent="0.25">
      <c r="A672" s="112" t="s">
        <v>2430</v>
      </c>
      <c r="B672" s="112"/>
      <c r="C672" s="113"/>
      <c r="D672" s="113"/>
      <c r="E672" s="113"/>
      <c r="F672" s="113"/>
      <c r="G672" s="113"/>
      <c r="H672" s="113"/>
      <c r="I672" s="113"/>
      <c r="J672" s="113"/>
      <c r="K672" s="113"/>
      <c r="L672" s="113"/>
      <c r="M672" s="113"/>
      <c r="N672" s="113"/>
      <c r="O672" s="113"/>
      <c r="P672" s="113"/>
      <c r="Q672" s="113"/>
      <c r="R672" s="113"/>
      <c r="S672" s="113"/>
      <c r="T672" s="113"/>
      <c r="U672" s="113"/>
      <c r="V672" s="113"/>
      <c r="W672" s="113"/>
    </row>
    <row r="673" spans="1:23" ht="52" hidden="1" customHeight="1" thickBot="1" x14ac:dyDescent="0.25">
      <c r="A673" s="112" t="s">
        <v>2431</v>
      </c>
      <c r="B673" s="112"/>
      <c r="C673" s="113"/>
      <c r="D673" s="113"/>
      <c r="E673" s="113"/>
      <c r="F673" s="113"/>
      <c r="G673" s="113"/>
      <c r="H673" s="113"/>
      <c r="I673" s="113"/>
      <c r="J673" s="113"/>
      <c r="K673" s="113"/>
      <c r="L673" s="113"/>
      <c r="M673" s="113"/>
      <c r="N673" s="113"/>
      <c r="O673" s="113"/>
      <c r="P673" s="113"/>
      <c r="Q673" s="113"/>
      <c r="R673" s="113"/>
      <c r="S673" s="113"/>
      <c r="T673" s="113"/>
      <c r="U673" s="113"/>
      <c r="V673" s="113"/>
      <c r="W673" s="113"/>
    </row>
    <row r="674" spans="1:23" ht="52" hidden="1" customHeight="1" thickBot="1" x14ac:dyDescent="0.25">
      <c r="A674" s="112" t="s">
        <v>1645</v>
      </c>
      <c r="B674" s="112"/>
      <c r="C674" s="113"/>
      <c r="D674" s="113"/>
      <c r="E674" s="113"/>
      <c r="F674" s="113"/>
      <c r="G674" s="113"/>
      <c r="H674" s="113"/>
      <c r="I674" s="113"/>
      <c r="J674" s="113"/>
      <c r="K674" s="113"/>
      <c r="L674" s="113"/>
      <c r="M674" s="113"/>
      <c r="N674" s="113"/>
      <c r="O674" s="113"/>
      <c r="P674" s="113"/>
      <c r="Q674" s="113"/>
      <c r="R674" s="113"/>
      <c r="S674" s="113"/>
      <c r="T674" s="113"/>
      <c r="U674" s="113"/>
      <c r="V674" s="113"/>
      <c r="W674" s="113"/>
    </row>
    <row r="675" spans="1:23" ht="52" hidden="1" customHeight="1" thickBot="1" x14ac:dyDescent="0.25">
      <c r="A675" s="112" t="s">
        <v>2432</v>
      </c>
      <c r="B675" s="112"/>
      <c r="C675" s="113"/>
      <c r="D675" s="113"/>
      <c r="E675" s="113"/>
      <c r="F675" s="113"/>
      <c r="G675" s="113"/>
      <c r="H675" s="113"/>
      <c r="I675" s="113"/>
      <c r="J675" s="113"/>
      <c r="K675" s="113"/>
      <c r="L675" s="113"/>
      <c r="M675" s="113"/>
      <c r="N675" s="113"/>
      <c r="O675" s="113"/>
      <c r="P675" s="113"/>
      <c r="Q675" s="113"/>
      <c r="R675" s="113"/>
      <c r="S675" s="113"/>
      <c r="T675" s="113"/>
      <c r="U675" s="113"/>
      <c r="V675" s="113"/>
      <c r="W675" s="113"/>
    </row>
    <row r="676" spans="1:23" ht="35" hidden="1" customHeight="1" thickBot="1" x14ac:dyDescent="0.25">
      <c r="A676" s="112" t="s">
        <v>2433</v>
      </c>
      <c r="B676" s="112"/>
      <c r="C676" s="113"/>
      <c r="D676" s="113"/>
      <c r="E676" s="113"/>
      <c r="F676" s="113"/>
      <c r="G676" s="113"/>
      <c r="H676" s="113"/>
      <c r="I676" s="113"/>
      <c r="J676" s="113"/>
      <c r="K676" s="113"/>
      <c r="L676" s="113"/>
      <c r="M676" s="113"/>
      <c r="N676" s="113"/>
      <c r="O676" s="113"/>
      <c r="P676" s="113"/>
      <c r="Q676" s="113"/>
      <c r="R676" s="113"/>
      <c r="S676" s="113"/>
      <c r="T676" s="113"/>
      <c r="U676" s="113"/>
      <c r="V676" s="113"/>
      <c r="W676" s="113"/>
    </row>
    <row r="677" spans="1:23" ht="52" hidden="1" customHeight="1" thickBot="1" x14ac:dyDescent="0.25">
      <c r="A677" s="112" t="s">
        <v>2434</v>
      </c>
      <c r="B677" s="112"/>
      <c r="C677" s="113"/>
      <c r="D677" s="113"/>
      <c r="E677" s="113"/>
      <c r="F677" s="113"/>
      <c r="G677" s="113"/>
      <c r="H677" s="113"/>
      <c r="I677" s="113"/>
      <c r="J677" s="113"/>
      <c r="K677" s="113"/>
      <c r="L677" s="113"/>
      <c r="M677" s="113"/>
      <c r="N677" s="113"/>
      <c r="O677" s="113"/>
      <c r="P677" s="113"/>
      <c r="Q677" s="113"/>
      <c r="R677" s="113"/>
      <c r="S677" s="113"/>
      <c r="T677" s="113"/>
      <c r="U677" s="113"/>
      <c r="V677" s="113"/>
      <c r="W677" s="113"/>
    </row>
    <row r="678" spans="1:23" ht="52" hidden="1" customHeight="1" thickBot="1" x14ac:dyDescent="0.25">
      <c r="A678" s="112" t="s">
        <v>1647</v>
      </c>
      <c r="B678" s="112"/>
      <c r="C678" s="113"/>
      <c r="D678" s="113"/>
      <c r="E678" s="113"/>
      <c r="F678" s="113"/>
      <c r="G678" s="113"/>
      <c r="H678" s="113"/>
      <c r="I678" s="113"/>
      <c r="J678" s="113"/>
      <c r="K678" s="113"/>
      <c r="L678" s="113"/>
      <c r="M678" s="113"/>
      <c r="N678" s="113"/>
      <c r="O678" s="113"/>
      <c r="P678" s="113"/>
      <c r="Q678" s="113"/>
      <c r="R678" s="113"/>
      <c r="S678" s="113"/>
      <c r="T678" s="113"/>
      <c r="U678" s="113"/>
      <c r="V678" s="113"/>
      <c r="W678" s="113"/>
    </row>
    <row r="679" spans="1:23" ht="52" hidden="1" customHeight="1" thickBot="1" x14ac:dyDescent="0.25">
      <c r="A679" s="112" t="s">
        <v>2435</v>
      </c>
      <c r="B679" s="112"/>
      <c r="C679" s="113"/>
      <c r="D679" s="113"/>
      <c r="E679" s="113"/>
      <c r="F679" s="113"/>
      <c r="G679" s="113"/>
      <c r="H679" s="113"/>
      <c r="I679" s="113"/>
      <c r="J679" s="113"/>
      <c r="K679" s="113"/>
      <c r="L679" s="113"/>
      <c r="M679" s="113"/>
      <c r="N679" s="113"/>
      <c r="O679" s="113"/>
      <c r="P679" s="113"/>
      <c r="Q679" s="113"/>
      <c r="R679" s="113"/>
      <c r="S679" s="113"/>
      <c r="T679" s="113"/>
      <c r="U679" s="113"/>
      <c r="V679" s="113"/>
      <c r="W679" s="113"/>
    </row>
    <row r="680" spans="1:23" ht="35" hidden="1" customHeight="1" thickBot="1" x14ac:dyDescent="0.25">
      <c r="A680" s="112" t="s">
        <v>2436</v>
      </c>
      <c r="B680" s="112"/>
      <c r="C680" s="113"/>
      <c r="D680" s="113"/>
      <c r="E680" s="113"/>
      <c r="F680" s="113"/>
      <c r="G680" s="113"/>
      <c r="H680" s="113"/>
      <c r="I680" s="113"/>
      <c r="J680" s="113"/>
      <c r="K680" s="113"/>
      <c r="L680" s="113"/>
      <c r="M680" s="113"/>
      <c r="N680" s="113"/>
      <c r="O680" s="113"/>
      <c r="P680" s="113"/>
      <c r="Q680" s="113"/>
      <c r="R680" s="113"/>
      <c r="S680" s="113"/>
      <c r="T680" s="113"/>
      <c r="U680" s="113"/>
      <c r="V680" s="113"/>
      <c r="W680" s="113"/>
    </row>
    <row r="681" spans="1:23" ht="52" hidden="1" customHeight="1" thickBot="1" x14ac:dyDescent="0.25">
      <c r="A681" s="112" t="s">
        <v>2437</v>
      </c>
      <c r="B681" s="112"/>
      <c r="C681" s="113"/>
      <c r="D681" s="113"/>
      <c r="E681" s="113"/>
      <c r="F681" s="113"/>
      <c r="G681" s="113"/>
      <c r="H681" s="113"/>
      <c r="I681" s="113"/>
      <c r="J681" s="113"/>
      <c r="K681" s="113"/>
      <c r="L681" s="113"/>
      <c r="M681" s="113"/>
      <c r="N681" s="113"/>
      <c r="O681" s="113"/>
      <c r="P681" s="113"/>
      <c r="Q681" s="113"/>
      <c r="R681" s="113"/>
      <c r="S681" s="113"/>
      <c r="T681" s="113"/>
      <c r="U681" s="113"/>
      <c r="V681" s="113"/>
      <c r="W681" s="113"/>
    </row>
    <row r="682" spans="1:23" ht="52" hidden="1" customHeight="1" thickBot="1" x14ac:dyDescent="0.25">
      <c r="A682" s="112" t="s">
        <v>1649</v>
      </c>
      <c r="B682" s="112"/>
      <c r="C682" s="113"/>
      <c r="D682" s="113"/>
      <c r="E682" s="113"/>
      <c r="F682" s="113"/>
      <c r="G682" s="113"/>
      <c r="H682" s="113"/>
      <c r="I682" s="113"/>
      <c r="J682" s="113"/>
      <c r="K682" s="113"/>
      <c r="L682" s="113"/>
      <c r="M682" s="113"/>
      <c r="N682" s="113"/>
      <c r="O682" s="113"/>
      <c r="P682" s="113"/>
      <c r="Q682" s="113"/>
      <c r="R682" s="113"/>
      <c r="S682" s="113"/>
      <c r="T682" s="113"/>
      <c r="U682" s="113"/>
      <c r="V682" s="113"/>
      <c r="W682" s="113"/>
    </row>
    <row r="683" spans="1:23" ht="52" hidden="1" customHeight="1" thickBot="1" x14ac:dyDescent="0.25">
      <c r="A683" s="112" t="s">
        <v>2438</v>
      </c>
      <c r="B683" s="112"/>
      <c r="C683" s="113"/>
      <c r="D683" s="113"/>
      <c r="E683" s="113"/>
      <c r="F683" s="113"/>
      <c r="G683" s="113"/>
      <c r="H683" s="113"/>
      <c r="I683" s="113"/>
      <c r="J683" s="113"/>
      <c r="K683" s="113"/>
      <c r="L683" s="113"/>
      <c r="M683" s="113"/>
      <c r="N683" s="113"/>
      <c r="O683" s="113"/>
      <c r="P683" s="113"/>
      <c r="Q683" s="113"/>
      <c r="R683" s="113"/>
      <c r="S683" s="113"/>
      <c r="T683" s="113"/>
      <c r="U683" s="113"/>
      <c r="V683" s="113"/>
      <c r="W683" s="113"/>
    </row>
    <row r="684" spans="1:23" ht="35" hidden="1" customHeight="1" thickBot="1" x14ac:dyDescent="0.25">
      <c r="A684" s="112" t="s">
        <v>2439</v>
      </c>
      <c r="B684" s="112"/>
      <c r="C684" s="113"/>
      <c r="D684" s="113"/>
      <c r="E684" s="113"/>
      <c r="F684" s="113"/>
      <c r="G684" s="113"/>
      <c r="H684" s="113"/>
      <c r="I684" s="113"/>
      <c r="J684" s="113"/>
      <c r="K684" s="113"/>
      <c r="L684" s="113"/>
      <c r="M684" s="113"/>
      <c r="N684" s="113"/>
      <c r="O684" s="113"/>
      <c r="P684" s="113"/>
      <c r="Q684" s="113"/>
      <c r="R684" s="113"/>
      <c r="S684" s="113"/>
      <c r="T684" s="113"/>
      <c r="U684" s="113"/>
      <c r="V684" s="113"/>
      <c r="W684" s="113"/>
    </row>
    <row r="685" spans="1:23" ht="52" hidden="1" customHeight="1" thickBot="1" x14ac:dyDescent="0.25">
      <c r="A685" s="112" t="s">
        <v>2440</v>
      </c>
      <c r="B685" s="112"/>
      <c r="C685" s="113"/>
      <c r="D685" s="113"/>
      <c r="E685" s="113"/>
      <c r="F685" s="113"/>
      <c r="G685" s="113"/>
      <c r="H685" s="113"/>
      <c r="I685" s="113"/>
      <c r="J685" s="113"/>
      <c r="K685" s="113"/>
      <c r="L685" s="113"/>
      <c r="M685" s="113"/>
      <c r="N685" s="113"/>
      <c r="O685" s="113"/>
      <c r="P685" s="113"/>
      <c r="Q685" s="113"/>
      <c r="R685" s="113"/>
      <c r="S685" s="113"/>
      <c r="T685" s="113"/>
      <c r="U685" s="113"/>
      <c r="V685" s="113"/>
      <c r="W685" s="113"/>
    </row>
    <row r="686" spans="1:23" ht="52" hidden="1" customHeight="1" thickBot="1" x14ac:dyDescent="0.25">
      <c r="A686" s="112" t="s">
        <v>1651</v>
      </c>
      <c r="B686" s="112"/>
      <c r="C686" s="113"/>
      <c r="D686" s="113"/>
      <c r="E686" s="113"/>
      <c r="F686" s="113"/>
      <c r="G686" s="113"/>
      <c r="H686" s="113"/>
      <c r="I686" s="113"/>
      <c r="J686" s="113"/>
      <c r="K686" s="113"/>
      <c r="L686" s="113"/>
      <c r="M686" s="113"/>
      <c r="N686" s="113"/>
      <c r="O686" s="113"/>
      <c r="P686" s="113"/>
      <c r="Q686" s="113"/>
      <c r="R686" s="113"/>
      <c r="S686" s="113"/>
      <c r="T686" s="113"/>
      <c r="U686" s="113"/>
      <c r="V686" s="113"/>
      <c r="W686" s="113"/>
    </row>
    <row r="687" spans="1:23" ht="52" hidden="1" customHeight="1" thickBot="1" x14ac:dyDescent="0.25">
      <c r="A687" s="112" t="s">
        <v>2441</v>
      </c>
      <c r="B687" s="112"/>
      <c r="C687" s="113"/>
      <c r="D687" s="113"/>
      <c r="E687" s="113"/>
      <c r="F687" s="113"/>
      <c r="G687" s="113"/>
      <c r="H687" s="113"/>
      <c r="I687" s="113"/>
      <c r="J687" s="113"/>
      <c r="K687" s="113"/>
      <c r="L687" s="113"/>
      <c r="M687" s="113"/>
      <c r="N687" s="113"/>
      <c r="O687" s="113"/>
      <c r="P687" s="113"/>
      <c r="Q687" s="113"/>
      <c r="R687" s="113"/>
      <c r="S687" s="113"/>
      <c r="T687" s="113"/>
      <c r="U687" s="113"/>
      <c r="V687" s="113"/>
      <c r="W687" s="113"/>
    </row>
    <row r="688" spans="1:23" ht="52" hidden="1" customHeight="1" thickBot="1" x14ac:dyDescent="0.25">
      <c r="A688" s="112" t="s">
        <v>2442</v>
      </c>
      <c r="B688" s="112"/>
      <c r="C688" s="113"/>
      <c r="D688" s="113"/>
      <c r="E688" s="113"/>
      <c r="F688" s="113"/>
      <c r="G688" s="113"/>
      <c r="H688" s="113"/>
      <c r="I688" s="113"/>
      <c r="J688" s="113"/>
      <c r="K688" s="113"/>
      <c r="L688" s="113"/>
      <c r="M688" s="113"/>
      <c r="N688" s="113"/>
      <c r="O688" s="113"/>
      <c r="P688" s="113"/>
      <c r="Q688" s="113"/>
      <c r="R688" s="113"/>
      <c r="S688" s="113"/>
      <c r="T688" s="113"/>
      <c r="U688" s="113"/>
      <c r="V688" s="113"/>
      <c r="W688" s="113"/>
    </row>
    <row r="689" spans="1:23" ht="52" hidden="1" customHeight="1" thickBot="1" x14ac:dyDescent="0.25">
      <c r="A689" s="112" t="s">
        <v>2443</v>
      </c>
      <c r="B689" s="112"/>
      <c r="C689" s="113"/>
      <c r="D689" s="113"/>
      <c r="E689" s="113"/>
      <c r="F689" s="113"/>
      <c r="G689" s="113"/>
      <c r="H689" s="113"/>
      <c r="I689" s="113"/>
      <c r="J689" s="113"/>
      <c r="K689" s="113"/>
      <c r="L689" s="113"/>
      <c r="M689" s="113"/>
      <c r="N689" s="113"/>
      <c r="O689" s="113"/>
      <c r="P689" s="113"/>
      <c r="Q689" s="113"/>
      <c r="R689" s="113"/>
      <c r="S689" s="113"/>
      <c r="T689" s="113"/>
      <c r="U689" s="113"/>
      <c r="V689" s="113"/>
      <c r="W689" s="113"/>
    </row>
    <row r="690" spans="1:23" ht="35" customHeight="1" thickBot="1" x14ac:dyDescent="0.25">
      <c r="A690" s="175" t="s">
        <v>2444</v>
      </c>
      <c r="B690" s="176"/>
      <c r="C690" s="177"/>
      <c r="D690" s="177"/>
      <c r="E690" s="177"/>
      <c r="F690" s="177"/>
      <c r="G690" s="177"/>
      <c r="H690" s="177"/>
      <c r="I690" s="177"/>
      <c r="J690" s="177"/>
      <c r="K690" s="177"/>
      <c r="L690" s="177"/>
      <c r="M690" s="177"/>
      <c r="N690" s="177"/>
      <c r="O690" s="177"/>
      <c r="P690" s="177"/>
      <c r="Q690" s="177"/>
      <c r="R690" s="177"/>
      <c r="S690" s="177"/>
      <c r="T690" s="177"/>
      <c r="U690" s="177"/>
      <c r="V690" s="177"/>
      <c r="W690" s="177"/>
    </row>
    <row r="691" spans="1:23" ht="52" hidden="1" customHeight="1" thickBot="1" x14ac:dyDescent="0.25">
      <c r="A691" s="112" t="s">
        <v>1654</v>
      </c>
      <c r="B691" s="112"/>
      <c r="C691" s="113"/>
      <c r="D691" s="113"/>
      <c r="E691" s="113"/>
      <c r="F691" s="113"/>
      <c r="G691" s="113"/>
      <c r="H691" s="113"/>
      <c r="I691" s="113"/>
      <c r="J691" s="113"/>
      <c r="K691" s="113"/>
      <c r="L691" s="113"/>
      <c r="M691" s="113"/>
      <c r="N691" s="113"/>
      <c r="O691" s="113"/>
      <c r="P691" s="113"/>
      <c r="Q691" s="113"/>
      <c r="R691" s="113"/>
      <c r="S691" s="113"/>
      <c r="T691" s="113"/>
      <c r="U691" s="113"/>
      <c r="V691" s="113"/>
      <c r="W691" s="113"/>
    </row>
    <row r="692" spans="1:23" ht="52" hidden="1" customHeight="1" thickBot="1" x14ac:dyDescent="0.25">
      <c r="A692" s="112" t="s">
        <v>2445</v>
      </c>
      <c r="B692" s="112"/>
      <c r="C692" s="113"/>
      <c r="D692" s="113"/>
      <c r="E692" s="113"/>
      <c r="F692" s="113"/>
      <c r="G692" s="113"/>
      <c r="H692" s="113"/>
      <c r="I692" s="113"/>
      <c r="J692" s="113"/>
      <c r="K692" s="113"/>
      <c r="L692" s="113"/>
      <c r="M692" s="113"/>
      <c r="N692" s="113"/>
      <c r="O692" s="113"/>
      <c r="P692" s="113"/>
      <c r="Q692" s="113"/>
      <c r="R692" s="113"/>
      <c r="S692" s="113"/>
      <c r="T692" s="113"/>
      <c r="U692" s="113"/>
      <c r="V692" s="113"/>
      <c r="W692" s="113"/>
    </row>
    <row r="693" spans="1:23" ht="52" hidden="1" customHeight="1" thickBot="1" x14ac:dyDescent="0.25">
      <c r="A693" s="112" t="s">
        <v>2446</v>
      </c>
      <c r="B693" s="112"/>
      <c r="C693" s="113"/>
      <c r="D693" s="113"/>
      <c r="E693" s="113"/>
      <c r="F693" s="113"/>
      <c r="G693" s="113"/>
      <c r="H693" s="113"/>
      <c r="I693" s="113"/>
      <c r="J693" s="113"/>
      <c r="K693" s="113"/>
      <c r="L693" s="113"/>
      <c r="M693" s="113"/>
      <c r="N693" s="113"/>
      <c r="O693" s="113"/>
      <c r="P693" s="113"/>
      <c r="Q693" s="113"/>
      <c r="R693" s="113"/>
      <c r="S693" s="113"/>
      <c r="T693" s="113"/>
      <c r="U693" s="113"/>
      <c r="V693" s="113"/>
      <c r="W693" s="113"/>
    </row>
    <row r="694" spans="1:23" ht="52" hidden="1" customHeight="1" thickBot="1" x14ac:dyDescent="0.25">
      <c r="A694" s="112" t="s">
        <v>2447</v>
      </c>
      <c r="B694" s="112"/>
      <c r="C694" s="113"/>
      <c r="D694" s="113"/>
      <c r="E694" s="113"/>
      <c r="F694" s="113"/>
      <c r="G694" s="113"/>
      <c r="H694" s="113"/>
      <c r="I694" s="113"/>
      <c r="J694" s="113"/>
      <c r="K694" s="113"/>
      <c r="L694" s="113"/>
      <c r="M694" s="113"/>
      <c r="N694" s="113"/>
      <c r="O694" s="113"/>
      <c r="P694" s="113"/>
      <c r="Q694" s="113"/>
      <c r="R694" s="113"/>
      <c r="S694" s="113"/>
      <c r="T694" s="113"/>
      <c r="U694" s="113"/>
      <c r="V694" s="113"/>
      <c r="W694" s="113"/>
    </row>
    <row r="695" spans="1:23" ht="52" hidden="1" customHeight="1" thickBot="1" x14ac:dyDescent="0.25">
      <c r="A695" s="112" t="s">
        <v>1656</v>
      </c>
      <c r="B695" s="112"/>
      <c r="C695" s="113"/>
      <c r="D695" s="113"/>
      <c r="E695" s="113"/>
      <c r="F695" s="113"/>
      <c r="G695" s="113"/>
      <c r="H695" s="113"/>
      <c r="I695" s="113"/>
      <c r="J695" s="113"/>
      <c r="K695" s="113"/>
      <c r="L695" s="113"/>
      <c r="M695" s="113"/>
      <c r="N695" s="113"/>
      <c r="O695" s="113"/>
      <c r="P695" s="113"/>
      <c r="Q695" s="113"/>
      <c r="R695" s="113"/>
      <c r="S695" s="113"/>
      <c r="T695" s="113"/>
      <c r="U695" s="113"/>
      <c r="V695" s="113"/>
      <c r="W695" s="113"/>
    </row>
    <row r="696" spans="1:23" ht="52" hidden="1" customHeight="1" thickBot="1" x14ac:dyDescent="0.25">
      <c r="A696" s="112" t="s">
        <v>2448</v>
      </c>
      <c r="B696" s="112"/>
      <c r="C696" s="113"/>
      <c r="D696" s="113"/>
      <c r="E696" s="113"/>
      <c r="F696" s="113"/>
      <c r="G696" s="113"/>
      <c r="H696" s="113"/>
      <c r="I696" s="113"/>
      <c r="J696" s="113"/>
      <c r="K696" s="113"/>
      <c r="L696" s="113"/>
      <c r="M696" s="113"/>
      <c r="N696" s="113"/>
      <c r="O696" s="113"/>
      <c r="P696" s="113"/>
      <c r="Q696" s="113"/>
      <c r="R696" s="113"/>
      <c r="S696" s="113"/>
      <c r="T696" s="113"/>
      <c r="U696" s="113"/>
      <c r="V696" s="113"/>
      <c r="W696" s="113"/>
    </row>
    <row r="697" spans="1:23" ht="52" hidden="1" customHeight="1" thickBot="1" x14ac:dyDescent="0.25">
      <c r="A697" s="112" t="s">
        <v>2449</v>
      </c>
      <c r="B697" s="112"/>
      <c r="C697" s="113"/>
      <c r="D697" s="113"/>
      <c r="E697" s="113"/>
      <c r="F697" s="113"/>
      <c r="G697" s="113"/>
      <c r="H697" s="113"/>
      <c r="I697" s="113"/>
      <c r="J697" s="113"/>
      <c r="K697" s="113"/>
      <c r="L697" s="113"/>
      <c r="M697" s="113"/>
      <c r="N697" s="113"/>
      <c r="O697" s="113"/>
      <c r="P697" s="113"/>
      <c r="Q697" s="113"/>
      <c r="R697" s="113"/>
      <c r="S697" s="113"/>
      <c r="T697" s="113"/>
      <c r="U697" s="113"/>
      <c r="V697" s="113"/>
      <c r="W697" s="113"/>
    </row>
    <row r="698" spans="1:23" ht="52" hidden="1" customHeight="1" thickBot="1" x14ac:dyDescent="0.25">
      <c r="A698" s="112" t="s">
        <v>2450</v>
      </c>
      <c r="B698" s="112"/>
      <c r="C698" s="113"/>
      <c r="D698" s="113"/>
      <c r="E698" s="113"/>
      <c r="F698" s="113"/>
      <c r="G698" s="113"/>
      <c r="H698" s="113"/>
      <c r="I698" s="113"/>
      <c r="J698" s="113"/>
      <c r="K698" s="113"/>
      <c r="L698" s="113"/>
      <c r="M698" s="113"/>
      <c r="N698" s="113"/>
      <c r="O698" s="113"/>
      <c r="P698" s="113"/>
      <c r="Q698" s="113"/>
      <c r="R698" s="113"/>
      <c r="S698" s="113"/>
      <c r="T698" s="113"/>
      <c r="U698" s="113"/>
      <c r="V698" s="113"/>
      <c r="W698" s="113"/>
    </row>
    <row r="699" spans="1:23" ht="52" hidden="1" customHeight="1" thickBot="1" x14ac:dyDescent="0.25">
      <c r="A699" s="112" t="s">
        <v>1658</v>
      </c>
      <c r="B699" s="112"/>
      <c r="C699" s="113"/>
      <c r="D699" s="113"/>
      <c r="E699" s="113"/>
      <c r="F699" s="113"/>
      <c r="G699" s="113"/>
      <c r="H699" s="113"/>
      <c r="I699" s="113"/>
      <c r="J699" s="113"/>
      <c r="K699" s="113"/>
      <c r="L699" s="113"/>
      <c r="M699" s="113"/>
      <c r="N699" s="113"/>
      <c r="O699" s="113"/>
      <c r="P699" s="113"/>
      <c r="Q699" s="113"/>
      <c r="R699" s="113"/>
      <c r="S699" s="113"/>
      <c r="T699" s="113"/>
      <c r="U699" s="113"/>
      <c r="V699" s="113"/>
      <c r="W699" s="113"/>
    </row>
    <row r="700" spans="1:23" ht="52" hidden="1" customHeight="1" thickBot="1" x14ac:dyDescent="0.25">
      <c r="A700" s="112" t="s">
        <v>2451</v>
      </c>
      <c r="B700" s="112"/>
      <c r="C700" s="113"/>
      <c r="D700" s="113"/>
      <c r="E700" s="113"/>
      <c r="F700" s="113"/>
      <c r="G700" s="113"/>
      <c r="H700" s="113"/>
      <c r="I700" s="113"/>
      <c r="J700" s="113"/>
      <c r="K700" s="113"/>
      <c r="L700" s="113"/>
      <c r="M700" s="113"/>
      <c r="N700" s="113"/>
      <c r="O700" s="113"/>
      <c r="P700" s="113"/>
      <c r="Q700" s="113"/>
      <c r="R700" s="113"/>
      <c r="S700" s="113"/>
      <c r="T700" s="113"/>
      <c r="U700" s="113"/>
      <c r="V700" s="113"/>
      <c r="W700" s="113"/>
    </row>
    <row r="701" spans="1:23" ht="52" hidden="1" customHeight="1" thickBot="1" x14ac:dyDescent="0.25">
      <c r="A701" s="112" t="s">
        <v>2452</v>
      </c>
      <c r="B701" s="112"/>
      <c r="C701" s="113"/>
      <c r="D701" s="113"/>
      <c r="E701" s="113"/>
      <c r="F701" s="113"/>
      <c r="G701" s="113"/>
      <c r="H701" s="113"/>
      <c r="I701" s="113"/>
      <c r="J701" s="113"/>
      <c r="K701" s="113"/>
      <c r="L701" s="113"/>
      <c r="M701" s="113"/>
      <c r="N701" s="113"/>
      <c r="O701" s="113"/>
      <c r="P701" s="113"/>
      <c r="Q701" s="113"/>
      <c r="R701" s="113"/>
      <c r="S701" s="113"/>
      <c r="T701" s="113"/>
      <c r="U701" s="113"/>
      <c r="V701" s="113"/>
      <c r="W701" s="113"/>
    </row>
    <row r="702" spans="1:23" ht="52" hidden="1" customHeight="1" thickBot="1" x14ac:dyDescent="0.25">
      <c r="A702" s="112" t="s">
        <v>2453</v>
      </c>
      <c r="B702" s="112"/>
      <c r="C702" s="113"/>
      <c r="D702" s="113"/>
      <c r="E702" s="113"/>
      <c r="F702" s="113"/>
      <c r="G702" s="113"/>
      <c r="H702" s="113"/>
      <c r="I702" s="113"/>
      <c r="J702" s="113"/>
      <c r="K702" s="113"/>
      <c r="L702" s="113"/>
      <c r="M702" s="113"/>
      <c r="N702" s="113"/>
      <c r="O702" s="113"/>
      <c r="P702" s="113"/>
      <c r="Q702" s="113"/>
      <c r="R702" s="113"/>
      <c r="S702" s="113"/>
      <c r="T702" s="113"/>
      <c r="U702" s="113"/>
      <c r="V702" s="113"/>
      <c r="W702" s="113"/>
    </row>
    <row r="703" spans="1:23" ht="52" hidden="1" customHeight="1" thickBot="1" x14ac:dyDescent="0.25">
      <c r="A703" s="112" t="s">
        <v>1660</v>
      </c>
      <c r="B703" s="112"/>
      <c r="C703" s="113"/>
      <c r="D703" s="113"/>
      <c r="E703" s="113"/>
      <c r="F703" s="113"/>
      <c r="G703" s="113"/>
      <c r="H703" s="113"/>
      <c r="I703" s="113"/>
      <c r="J703" s="113"/>
      <c r="K703" s="113"/>
      <c r="L703" s="113"/>
      <c r="M703" s="113"/>
      <c r="N703" s="113"/>
      <c r="O703" s="113"/>
      <c r="P703" s="113"/>
      <c r="Q703" s="113"/>
      <c r="R703" s="113"/>
      <c r="S703" s="113"/>
      <c r="T703" s="113"/>
      <c r="U703" s="113"/>
      <c r="V703" s="113"/>
      <c r="W703" s="113"/>
    </row>
    <row r="704" spans="1:23" ht="52" hidden="1" customHeight="1" thickBot="1" x14ac:dyDescent="0.25">
      <c r="A704" s="112" t="s">
        <v>2454</v>
      </c>
      <c r="B704" s="112"/>
      <c r="C704" s="113"/>
      <c r="D704" s="113"/>
      <c r="E704" s="113"/>
      <c r="F704" s="113"/>
      <c r="G704" s="113"/>
      <c r="H704" s="113"/>
      <c r="I704" s="113"/>
      <c r="J704" s="113"/>
      <c r="K704" s="113"/>
      <c r="L704" s="113"/>
      <c r="M704" s="113"/>
      <c r="N704" s="113"/>
      <c r="O704" s="113"/>
      <c r="P704" s="113"/>
      <c r="Q704" s="113"/>
      <c r="R704" s="113"/>
      <c r="S704" s="113"/>
      <c r="T704" s="113"/>
      <c r="U704" s="113"/>
      <c r="V704" s="113"/>
      <c r="W704" s="113"/>
    </row>
    <row r="705" spans="1:23" ht="52" hidden="1" customHeight="1" thickBot="1" x14ac:dyDescent="0.25">
      <c r="A705" s="112" t="s">
        <v>2455</v>
      </c>
      <c r="B705" s="112"/>
      <c r="C705" s="113"/>
      <c r="D705" s="113"/>
      <c r="E705" s="113"/>
      <c r="F705" s="113"/>
      <c r="G705" s="113"/>
      <c r="H705" s="113"/>
      <c r="I705" s="113"/>
      <c r="J705" s="113"/>
      <c r="K705" s="113"/>
      <c r="L705" s="113"/>
      <c r="M705" s="113"/>
      <c r="N705" s="113"/>
      <c r="O705" s="113"/>
      <c r="P705" s="113"/>
      <c r="Q705" s="113"/>
      <c r="R705" s="113"/>
      <c r="S705" s="113"/>
      <c r="T705" s="113"/>
      <c r="U705" s="113"/>
      <c r="V705" s="113"/>
      <c r="W705" s="113"/>
    </row>
    <row r="706" spans="1:23" ht="52" hidden="1" customHeight="1" thickBot="1" x14ac:dyDescent="0.25">
      <c r="A706" s="112" t="s">
        <v>2456</v>
      </c>
      <c r="B706" s="112"/>
      <c r="C706" s="113"/>
      <c r="D706" s="113"/>
      <c r="E706" s="113"/>
      <c r="F706" s="113"/>
      <c r="G706" s="113"/>
      <c r="H706" s="113"/>
      <c r="I706" s="113"/>
      <c r="J706" s="113"/>
      <c r="K706" s="113"/>
      <c r="L706" s="113"/>
      <c r="M706" s="113"/>
      <c r="N706" s="113"/>
      <c r="O706" s="113"/>
      <c r="P706" s="113"/>
      <c r="Q706" s="113"/>
      <c r="R706" s="113"/>
      <c r="S706" s="113"/>
      <c r="T706" s="113"/>
      <c r="U706" s="113"/>
      <c r="V706" s="113"/>
      <c r="W706" s="113"/>
    </row>
    <row r="707" spans="1:23" ht="52" hidden="1" customHeight="1" thickBot="1" x14ac:dyDescent="0.25">
      <c r="A707" s="112" t="s">
        <v>1662</v>
      </c>
      <c r="B707" s="112"/>
      <c r="C707" s="113"/>
      <c r="D707" s="113"/>
      <c r="E707" s="113"/>
      <c r="F707" s="113"/>
      <c r="G707" s="113"/>
      <c r="H707" s="113"/>
      <c r="I707" s="113"/>
      <c r="J707" s="113"/>
      <c r="K707" s="113"/>
      <c r="L707" s="113"/>
      <c r="M707" s="113"/>
      <c r="N707" s="113"/>
      <c r="O707" s="113"/>
      <c r="P707" s="113"/>
      <c r="Q707" s="113"/>
      <c r="R707" s="113"/>
      <c r="S707" s="113"/>
      <c r="T707" s="113"/>
      <c r="U707" s="113"/>
      <c r="V707" s="113"/>
      <c r="W707" s="113"/>
    </row>
    <row r="708" spans="1:23" ht="52" hidden="1" customHeight="1" thickBot="1" x14ac:dyDescent="0.25">
      <c r="A708" s="112" t="s">
        <v>2457</v>
      </c>
      <c r="B708" s="112"/>
      <c r="C708" s="113"/>
      <c r="D708" s="113"/>
      <c r="E708" s="113"/>
      <c r="F708" s="113"/>
      <c r="G708" s="113"/>
      <c r="H708" s="113"/>
      <c r="I708" s="113"/>
      <c r="J708" s="113"/>
      <c r="K708" s="113"/>
      <c r="L708" s="113"/>
      <c r="M708" s="113"/>
      <c r="N708" s="113"/>
      <c r="O708" s="113"/>
      <c r="P708" s="113"/>
      <c r="Q708" s="113"/>
      <c r="R708" s="113"/>
      <c r="S708" s="113"/>
      <c r="T708" s="113"/>
      <c r="U708" s="113"/>
      <c r="V708" s="113"/>
      <c r="W708" s="113"/>
    </row>
    <row r="709" spans="1:23" ht="52" hidden="1" customHeight="1" thickBot="1" x14ac:dyDescent="0.25">
      <c r="A709" s="112" t="s">
        <v>2458</v>
      </c>
      <c r="B709" s="112"/>
      <c r="C709" s="113"/>
      <c r="D709" s="113"/>
      <c r="E709" s="113"/>
      <c r="F709" s="113"/>
      <c r="G709" s="113"/>
      <c r="H709" s="113"/>
      <c r="I709" s="113"/>
      <c r="J709" s="113"/>
      <c r="K709" s="113"/>
      <c r="L709" s="113"/>
      <c r="M709" s="113"/>
      <c r="N709" s="113"/>
      <c r="O709" s="113"/>
      <c r="P709" s="113"/>
      <c r="Q709" s="113"/>
      <c r="R709" s="113"/>
      <c r="S709" s="113"/>
      <c r="T709" s="113"/>
      <c r="U709" s="113"/>
      <c r="V709" s="113"/>
      <c r="W709" s="113"/>
    </row>
    <row r="710" spans="1:23" ht="52" hidden="1" customHeight="1" thickBot="1" x14ac:dyDescent="0.25">
      <c r="A710" s="112" t="s">
        <v>2459</v>
      </c>
      <c r="B710" s="112"/>
      <c r="C710" s="113"/>
      <c r="D710" s="113"/>
      <c r="E710" s="113"/>
      <c r="F710" s="113"/>
      <c r="G710" s="113"/>
      <c r="H710" s="113"/>
      <c r="I710" s="113"/>
      <c r="J710" s="113"/>
      <c r="K710" s="113"/>
      <c r="L710" s="113"/>
      <c r="M710" s="113"/>
      <c r="N710" s="113"/>
      <c r="O710" s="113"/>
      <c r="P710" s="113"/>
      <c r="Q710" s="113"/>
      <c r="R710" s="113"/>
      <c r="S710" s="113"/>
      <c r="T710" s="113"/>
      <c r="U710" s="113"/>
      <c r="V710" s="113"/>
      <c r="W710" s="113"/>
    </row>
    <row r="711" spans="1:23" ht="52" hidden="1" customHeight="1" thickBot="1" x14ac:dyDescent="0.25">
      <c r="A711" s="112" t="s">
        <v>1664</v>
      </c>
      <c r="B711" s="112"/>
      <c r="C711" s="113"/>
      <c r="D711" s="113"/>
      <c r="E711" s="113"/>
      <c r="F711" s="113"/>
      <c r="G711" s="113"/>
      <c r="H711" s="113"/>
      <c r="I711" s="113"/>
      <c r="J711" s="113"/>
      <c r="K711" s="113"/>
      <c r="L711" s="113"/>
      <c r="M711" s="113"/>
      <c r="N711" s="113"/>
      <c r="O711" s="113"/>
      <c r="P711" s="113"/>
      <c r="Q711" s="113"/>
      <c r="R711" s="113"/>
      <c r="S711" s="113"/>
      <c r="T711" s="113"/>
      <c r="U711" s="113"/>
      <c r="V711" s="113"/>
      <c r="W711" s="113"/>
    </row>
    <row r="712" spans="1:23" ht="52" hidden="1" customHeight="1" thickBot="1" x14ac:dyDescent="0.25">
      <c r="A712" s="112" t="s">
        <v>2460</v>
      </c>
      <c r="B712" s="112"/>
      <c r="C712" s="113"/>
      <c r="D712" s="113"/>
      <c r="E712" s="113"/>
      <c r="F712" s="113"/>
      <c r="G712" s="113"/>
      <c r="H712" s="113"/>
      <c r="I712" s="113"/>
      <c r="J712" s="113"/>
      <c r="K712" s="113"/>
      <c r="L712" s="113"/>
      <c r="M712" s="113"/>
      <c r="N712" s="113"/>
      <c r="O712" s="113"/>
      <c r="P712" s="113"/>
      <c r="Q712" s="113"/>
      <c r="R712" s="113"/>
      <c r="S712" s="113"/>
      <c r="T712" s="113"/>
      <c r="U712" s="113"/>
      <c r="V712" s="113"/>
      <c r="W712" s="113"/>
    </row>
    <row r="713" spans="1:23" ht="52" hidden="1" customHeight="1" thickBot="1" x14ac:dyDescent="0.25">
      <c r="A713" s="112" t="s">
        <v>2461</v>
      </c>
      <c r="B713" s="112"/>
      <c r="C713" s="113"/>
      <c r="D713" s="113"/>
      <c r="E713" s="113"/>
      <c r="F713" s="113"/>
      <c r="G713" s="113"/>
      <c r="H713" s="113"/>
      <c r="I713" s="113"/>
      <c r="J713" s="113"/>
      <c r="K713" s="113"/>
      <c r="L713" s="113"/>
      <c r="M713" s="113"/>
      <c r="N713" s="113"/>
      <c r="O713" s="113"/>
      <c r="P713" s="113"/>
      <c r="Q713" s="113"/>
      <c r="R713" s="113"/>
      <c r="S713" s="113"/>
      <c r="T713" s="113"/>
      <c r="U713" s="113"/>
      <c r="V713" s="113"/>
      <c r="W713" s="113"/>
    </row>
    <row r="714" spans="1:23" ht="52" hidden="1" customHeight="1" thickBot="1" x14ac:dyDescent="0.25">
      <c r="A714" s="112" t="s">
        <v>2462</v>
      </c>
      <c r="B714" s="112"/>
      <c r="C714" s="113"/>
      <c r="D714" s="113"/>
      <c r="E714" s="113"/>
      <c r="F714" s="113"/>
      <c r="G714" s="113"/>
      <c r="H714" s="113"/>
      <c r="I714" s="113"/>
      <c r="J714" s="113"/>
      <c r="K714" s="113"/>
      <c r="L714" s="113"/>
      <c r="M714" s="113"/>
      <c r="N714" s="113"/>
      <c r="O714" s="113"/>
      <c r="P714" s="113"/>
      <c r="Q714" s="113"/>
      <c r="R714" s="113"/>
      <c r="S714" s="113"/>
      <c r="T714" s="113"/>
      <c r="U714" s="113"/>
      <c r="V714" s="113"/>
      <c r="W714" s="113"/>
    </row>
    <row r="715" spans="1:23" ht="52" hidden="1" customHeight="1" thickBot="1" x14ac:dyDescent="0.25">
      <c r="A715" s="112" t="s">
        <v>1666</v>
      </c>
      <c r="B715" s="112"/>
      <c r="C715" s="113"/>
      <c r="D715" s="113"/>
      <c r="E715" s="113"/>
      <c r="F715" s="113"/>
      <c r="G715" s="113"/>
      <c r="H715" s="113"/>
      <c r="I715" s="113"/>
      <c r="J715" s="113"/>
      <c r="K715" s="113"/>
      <c r="L715" s="113"/>
      <c r="M715" s="113"/>
      <c r="N715" s="113"/>
      <c r="O715" s="113"/>
      <c r="P715" s="113"/>
      <c r="Q715" s="113"/>
      <c r="R715" s="113"/>
      <c r="S715" s="113"/>
      <c r="T715" s="113"/>
      <c r="U715" s="113"/>
      <c r="V715" s="113"/>
      <c r="W715" s="113"/>
    </row>
    <row r="716" spans="1:23" ht="52" hidden="1" customHeight="1" thickBot="1" x14ac:dyDescent="0.25">
      <c r="A716" s="112" t="s">
        <v>2463</v>
      </c>
      <c r="B716" s="112"/>
      <c r="C716" s="113"/>
      <c r="D716" s="113"/>
      <c r="E716" s="113"/>
      <c r="F716" s="113"/>
      <c r="G716" s="113"/>
      <c r="H716" s="113"/>
      <c r="I716" s="113"/>
      <c r="J716" s="113"/>
      <c r="K716" s="113"/>
      <c r="L716" s="113"/>
      <c r="M716" s="113"/>
      <c r="N716" s="113"/>
      <c r="O716" s="113"/>
      <c r="P716" s="113"/>
      <c r="Q716" s="113"/>
      <c r="R716" s="113"/>
      <c r="S716" s="113"/>
      <c r="T716" s="113"/>
      <c r="U716" s="113"/>
      <c r="V716" s="113"/>
      <c r="W716" s="113"/>
    </row>
    <row r="717" spans="1:23" ht="52" hidden="1" customHeight="1" thickBot="1" x14ac:dyDescent="0.25">
      <c r="A717" s="112" t="s">
        <v>2464</v>
      </c>
      <c r="B717" s="112"/>
      <c r="C717" s="113"/>
      <c r="D717" s="113"/>
      <c r="E717" s="113"/>
      <c r="F717" s="113"/>
      <c r="G717" s="113"/>
      <c r="H717" s="113"/>
      <c r="I717" s="113"/>
      <c r="J717" s="113"/>
      <c r="K717" s="113"/>
      <c r="L717" s="113"/>
      <c r="M717" s="113"/>
      <c r="N717" s="113"/>
      <c r="O717" s="113"/>
      <c r="P717" s="113"/>
      <c r="Q717" s="113"/>
      <c r="R717" s="113"/>
      <c r="S717" s="113"/>
      <c r="T717" s="113"/>
      <c r="U717" s="113"/>
      <c r="V717" s="113"/>
      <c r="W717" s="113"/>
    </row>
    <row r="718" spans="1:23" ht="52" hidden="1" customHeight="1" thickBot="1" x14ac:dyDescent="0.25">
      <c r="A718" s="112" t="s">
        <v>2465</v>
      </c>
      <c r="B718" s="112"/>
      <c r="C718" s="113"/>
      <c r="D718" s="113"/>
      <c r="E718" s="113"/>
      <c r="F718" s="113"/>
      <c r="G718" s="113"/>
      <c r="H718" s="113"/>
      <c r="I718" s="113"/>
      <c r="J718" s="113"/>
      <c r="K718" s="113"/>
      <c r="L718" s="113"/>
      <c r="M718" s="113"/>
      <c r="N718" s="113"/>
      <c r="O718" s="113"/>
      <c r="P718" s="113"/>
      <c r="Q718" s="113"/>
      <c r="R718" s="113"/>
      <c r="S718" s="113"/>
      <c r="T718" s="113"/>
      <c r="U718" s="113"/>
      <c r="V718" s="113"/>
      <c r="W718" s="113"/>
    </row>
    <row r="719" spans="1:23" ht="52" hidden="1" customHeight="1" thickBot="1" x14ac:dyDescent="0.25">
      <c r="A719" s="112" t="s">
        <v>1668</v>
      </c>
      <c r="B719" s="112"/>
      <c r="C719" s="113"/>
      <c r="D719" s="113"/>
      <c r="E719" s="113"/>
      <c r="F719" s="113"/>
      <c r="G719" s="113"/>
      <c r="H719" s="113"/>
      <c r="I719" s="113"/>
      <c r="J719" s="113"/>
      <c r="K719" s="113"/>
      <c r="L719" s="113"/>
      <c r="M719" s="113"/>
      <c r="N719" s="113"/>
      <c r="O719" s="113"/>
      <c r="P719" s="113"/>
      <c r="Q719" s="113"/>
      <c r="R719" s="113"/>
      <c r="S719" s="113"/>
      <c r="T719" s="113"/>
      <c r="U719" s="113"/>
      <c r="V719" s="113"/>
      <c r="W719" s="113"/>
    </row>
    <row r="720" spans="1:23" ht="52" hidden="1" customHeight="1" thickBot="1" x14ac:dyDescent="0.25">
      <c r="A720" s="112" t="s">
        <v>2466</v>
      </c>
      <c r="B720" s="112"/>
      <c r="C720" s="113"/>
      <c r="D720" s="113"/>
      <c r="E720" s="113"/>
      <c r="F720" s="113"/>
      <c r="G720" s="113"/>
      <c r="H720" s="113"/>
      <c r="I720" s="113"/>
      <c r="J720" s="113"/>
      <c r="K720" s="113"/>
      <c r="L720" s="113"/>
      <c r="M720" s="113"/>
      <c r="N720" s="113"/>
      <c r="O720" s="113"/>
      <c r="P720" s="113"/>
      <c r="Q720" s="113"/>
      <c r="R720" s="113"/>
      <c r="S720" s="113"/>
      <c r="T720" s="113"/>
      <c r="U720" s="113"/>
      <c r="V720" s="113"/>
      <c r="W720" s="113"/>
    </row>
    <row r="721" spans="1:23" ht="52" hidden="1" customHeight="1" thickBot="1" x14ac:dyDescent="0.25">
      <c r="A721" s="112" t="s">
        <v>2467</v>
      </c>
      <c r="B721" s="112"/>
      <c r="C721" s="113"/>
      <c r="D721" s="113"/>
      <c r="E721" s="113"/>
      <c r="F721" s="113"/>
      <c r="G721" s="113"/>
      <c r="H721" s="113"/>
      <c r="I721" s="113"/>
      <c r="J721" s="113"/>
      <c r="K721" s="113"/>
      <c r="L721" s="113"/>
      <c r="M721" s="113"/>
      <c r="N721" s="113"/>
      <c r="O721" s="113"/>
      <c r="P721" s="113"/>
      <c r="Q721" s="113"/>
      <c r="R721" s="113"/>
      <c r="S721" s="113"/>
      <c r="T721" s="113"/>
      <c r="U721" s="113"/>
      <c r="V721" s="113"/>
      <c r="W721" s="113"/>
    </row>
    <row r="722" spans="1:23" ht="52" hidden="1" customHeight="1" thickBot="1" x14ac:dyDescent="0.25">
      <c r="A722" s="112" t="s">
        <v>2468</v>
      </c>
      <c r="B722" s="112"/>
      <c r="C722" s="113"/>
      <c r="D722" s="113"/>
      <c r="E722" s="113"/>
      <c r="F722" s="113"/>
      <c r="G722" s="113"/>
      <c r="H722" s="113"/>
      <c r="I722" s="113"/>
      <c r="J722" s="113"/>
      <c r="K722" s="113"/>
      <c r="L722" s="113"/>
      <c r="M722" s="113"/>
      <c r="N722" s="113"/>
      <c r="O722" s="113"/>
      <c r="P722" s="113"/>
      <c r="Q722" s="113"/>
      <c r="R722" s="113"/>
      <c r="S722" s="113"/>
      <c r="T722" s="113"/>
      <c r="U722" s="113"/>
      <c r="V722" s="113"/>
      <c r="W722" s="113"/>
    </row>
    <row r="723" spans="1:23" ht="52" hidden="1" customHeight="1" thickBot="1" x14ac:dyDescent="0.25">
      <c r="A723" s="112" t="s">
        <v>1670</v>
      </c>
      <c r="B723" s="112"/>
      <c r="C723" s="113"/>
      <c r="D723" s="113"/>
      <c r="E723" s="113"/>
      <c r="F723" s="113"/>
      <c r="G723" s="113"/>
      <c r="H723" s="113"/>
      <c r="I723" s="113"/>
      <c r="J723" s="113"/>
      <c r="K723" s="113"/>
      <c r="L723" s="113"/>
      <c r="M723" s="113"/>
      <c r="N723" s="113"/>
      <c r="O723" s="113"/>
      <c r="P723" s="113"/>
      <c r="Q723" s="113"/>
      <c r="R723" s="113"/>
      <c r="S723" s="113"/>
      <c r="T723" s="113"/>
      <c r="U723" s="113"/>
      <c r="V723" s="113"/>
      <c r="W723" s="113"/>
    </row>
    <row r="724" spans="1:23" ht="52" hidden="1" customHeight="1" thickBot="1" x14ac:dyDescent="0.25">
      <c r="A724" s="112" t="s">
        <v>2469</v>
      </c>
      <c r="B724" s="112"/>
      <c r="C724" s="113"/>
      <c r="D724" s="113"/>
      <c r="E724" s="113"/>
      <c r="F724" s="113"/>
      <c r="G724" s="113"/>
      <c r="H724" s="113"/>
      <c r="I724" s="113"/>
      <c r="J724" s="113"/>
      <c r="K724" s="113"/>
      <c r="L724" s="113"/>
      <c r="M724" s="113"/>
      <c r="N724" s="113"/>
      <c r="O724" s="113"/>
      <c r="P724" s="113"/>
      <c r="Q724" s="113"/>
      <c r="R724" s="113"/>
      <c r="S724" s="113"/>
      <c r="T724" s="113"/>
      <c r="U724" s="113"/>
      <c r="V724" s="113"/>
      <c r="W724" s="113"/>
    </row>
    <row r="725" spans="1:23" ht="52" hidden="1" customHeight="1" thickBot="1" x14ac:dyDescent="0.25">
      <c r="A725" s="112" t="s">
        <v>2470</v>
      </c>
      <c r="B725" s="112"/>
      <c r="C725" s="113"/>
      <c r="D725" s="113"/>
      <c r="E725" s="113"/>
      <c r="F725" s="113"/>
      <c r="G725" s="113"/>
      <c r="H725" s="113"/>
      <c r="I725" s="113"/>
      <c r="J725" s="113"/>
      <c r="K725" s="113"/>
      <c r="L725" s="113"/>
      <c r="M725" s="113"/>
      <c r="N725" s="113"/>
      <c r="O725" s="113"/>
      <c r="P725" s="113"/>
      <c r="Q725" s="113"/>
      <c r="R725" s="113"/>
      <c r="S725" s="113"/>
      <c r="T725" s="113"/>
      <c r="U725" s="113"/>
      <c r="V725" s="113"/>
      <c r="W725" s="113"/>
    </row>
    <row r="726" spans="1:23" ht="52" hidden="1" customHeight="1" thickBot="1" x14ac:dyDescent="0.25">
      <c r="A726" s="112" t="s">
        <v>2471</v>
      </c>
      <c r="B726" s="112"/>
      <c r="C726" s="113"/>
      <c r="D726" s="113"/>
      <c r="E726" s="113"/>
      <c r="F726" s="113"/>
      <c r="G726" s="113"/>
      <c r="H726" s="113"/>
      <c r="I726" s="113"/>
      <c r="J726" s="113"/>
      <c r="K726" s="113"/>
      <c r="L726" s="113"/>
      <c r="M726" s="113"/>
      <c r="N726" s="113"/>
      <c r="O726" s="113"/>
      <c r="P726" s="113"/>
      <c r="Q726" s="113"/>
      <c r="R726" s="113"/>
      <c r="S726" s="113"/>
      <c r="T726" s="113"/>
      <c r="U726" s="113"/>
      <c r="V726" s="113"/>
      <c r="W726" s="113"/>
    </row>
    <row r="727" spans="1:23" ht="52" hidden="1" customHeight="1" thickBot="1" x14ac:dyDescent="0.25">
      <c r="A727" s="112" t="s">
        <v>1672</v>
      </c>
      <c r="B727" s="112"/>
      <c r="C727" s="113"/>
      <c r="D727" s="113"/>
      <c r="E727" s="113"/>
      <c r="F727" s="113"/>
      <c r="G727" s="113"/>
      <c r="H727" s="113"/>
      <c r="I727" s="113"/>
      <c r="J727" s="113"/>
      <c r="K727" s="113"/>
      <c r="L727" s="113"/>
      <c r="M727" s="113"/>
      <c r="N727" s="113"/>
      <c r="O727" s="113"/>
      <c r="P727" s="113"/>
      <c r="Q727" s="113"/>
      <c r="R727" s="113"/>
      <c r="S727" s="113"/>
      <c r="T727" s="113"/>
      <c r="U727" s="113"/>
      <c r="V727" s="113"/>
      <c r="W727" s="113"/>
    </row>
    <row r="728" spans="1:23" ht="52" hidden="1" customHeight="1" thickBot="1" x14ac:dyDescent="0.25">
      <c r="A728" s="112" t="s">
        <v>2472</v>
      </c>
      <c r="B728" s="112"/>
      <c r="C728" s="113"/>
      <c r="D728" s="113"/>
      <c r="E728" s="113"/>
      <c r="F728" s="113"/>
      <c r="G728" s="113"/>
      <c r="H728" s="113"/>
      <c r="I728" s="113"/>
      <c r="J728" s="113"/>
      <c r="K728" s="113"/>
      <c r="L728" s="113"/>
      <c r="M728" s="113"/>
      <c r="N728" s="113"/>
      <c r="O728" s="113"/>
      <c r="P728" s="113"/>
      <c r="Q728" s="113"/>
      <c r="R728" s="113"/>
      <c r="S728" s="113"/>
      <c r="T728" s="113"/>
      <c r="U728" s="113"/>
      <c r="V728" s="113"/>
      <c r="W728" s="113"/>
    </row>
    <row r="729" spans="1:23" ht="52" hidden="1" customHeight="1" thickBot="1" x14ac:dyDescent="0.25">
      <c r="A729" s="112" t="s">
        <v>2473</v>
      </c>
      <c r="B729" s="112"/>
      <c r="C729" s="113"/>
      <c r="D729" s="113"/>
      <c r="E729" s="113"/>
      <c r="F729" s="113"/>
      <c r="G729" s="113"/>
      <c r="H729" s="113"/>
      <c r="I729" s="113"/>
      <c r="J729" s="113"/>
      <c r="K729" s="113"/>
      <c r="L729" s="113"/>
      <c r="M729" s="113"/>
      <c r="N729" s="113"/>
      <c r="O729" s="113"/>
      <c r="P729" s="113"/>
      <c r="Q729" s="113"/>
      <c r="R729" s="113"/>
      <c r="S729" s="113"/>
      <c r="T729" s="113"/>
      <c r="U729" s="113"/>
      <c r="V729" s="113"/>
      <c r="W729" s="113"/>
    </row>
    <row r="730" spans="1:23" ht="52" hidden="1" customHeight="1" thickBot="1" x14ac:dyDescent="0.25">
      <c r="A730" s="112" t="s">
        <v>2474</v>
      </c>
      <c r="B730" s="112"/>
      <c r="C730" s="113"/>
      <c r="D730" s="113"/>
      <c r="E730" s="113"/>
      <c r="F730" s="113"/>
      <c r="G730" s="113"/>
      <c r="H730" s="113"/>
      <c r="I730" s="113"/>
      <c r="J730" s="113"/>
      <c r="K730" s="113"/>
      <c r="L730" s="113"/>
      <c r="M730" s="113"/>
      <c r="N730" s="113"/>
      <c r="O730" s="113"/>
      <c r="P730" s="113"/>
      <c r="Q730" s="113"/>
      <c r="R730" s="113"/>
      <c r="S730" s="113"/>
      <c r="T730" s="113"/>
      <c r="U730" s="113"/>
      <c r="V730" s="113"/>
      <c r="W730" s="113"/>
    </row>
    <row r="731" spans="1:23" ht="52" hidden="1" customHeight="1" thickBot="1" x14ac:dyDescent="0.25">
      <c r="A731" s="112" t="s">
        <v>1674</v>
      </c>
      <c r="B731" s="112"/>
      <c r="C731" s="113"/>
      <c r="D731" s="113"/>
      <c r="E731" s="113"/>
      <c r="F731" s="113"/>
      <c r="G731" s="113"/>
      <c r="H731" s="113"/>
      <c r="I731" s="113"/>
      <c r="J731" s="113"/>
      <c r="K731" s="113"/>
      <c r="L731" s="113"/>
      <c r="M731" s="113"/>
      <c r="N731" s="113"/>
      <c r="O731" s="113"/>
      <c r="P731" s="113"/>
      <c r="Q731" s="113"/>
      <c r="R731" s="113"/>
      <c r="S731" s="113"/>
      <c r="T731" s="113"/>
      <c r="U731" s="113"/>
      <c r="V731" s="113"/>
      <c r="W731" s="113"/>
    </row>
    <row r="732" spans="1:23" ht="52" hidden="1" customHeight="1" thickBot="1" x14ac:dyDescent="0.25">
      <c r="A732" s="112" t="s">
        <v>2475</v>
      </c>
      <c r="B732" s="112"/>
      <c r="C732" s="113"/>
      <c r="D732" s="113"/>
      <c r="E732" s="113"/>
      <c r="F732" s="113"/>
      <c r="G732" s="113"/>
      <c r="H732" s="113"/>
      <c r="I732" s="113"/>
      <c r="J732" s="113"/>
      <c r="K732" s="113"/>
      <c r="L732" s="113"/>
      <c r="M732" s="113"/>
      <c r="N732" s="113"/>
      <c r="O732" s="113"/>
      <c r="P732" s="113"/>
      <c r="Q732" s="113"/>
      <c r="R732" s="113"/>
      <c r="S732" s="113"/>
      <c r="T732" s="113"/>
      <c r="U732" s="113"/>
      <c r="V732" s="113"/>
      <c r="W732" s="113"/>
    </row>
    <row r="733" spans="1:23" ht="52" hidden="1" customHeight="1" thickBot="1" x14ac:dyDescent="0.25">
      <c r="A733" s="112" t="s">
        <v>2476</v>
      </c>
      <c r="B733" s="112"/>
      <c r="C733" s="113"/>
      <c r="D733" s="113"/>
      <c r="E733" s="113"/>
      <c r="F733" s="113"/>
      <c r="G733" s="113"/>
      <c r="H733" s="113"/>
      <c r="I733" s="113"/>
      <c r="J733" s="113"/>
      <c r="K733" s="113"/>
      <c r="L733" s="113"/>
      <c r="M733" s="113"/>
      <c r="N733" s="113"/>
      <c r="O733" s="113"/>
      <c r="P733" s="113"/>
      <c r="Q733" s="113"/>
      <c r="R733" s="113"/>
      <c r="S733" s="113"/>
      <c r="T733" s="113"/>
      <c r="U733" s="113"/>
      <c r="V733" s="113"/>
      <c r="W733" s="113"/>
    </row>
    <row r="734" spans="1:23" ht="52" hidden="1" customHeight="1" thickBot="1" x14ac:dyDescent="0.25">
      <c r="A734" s="112" t="s">
        <v>2477</v>
      </c>
      <c r="B734" s="112"/>
      <c r="C734" s="113"/>
      <c r="D734" s="113"/>
      <c r="E734" s="113"/>
      <c r="F734" s="113"/>
      <c r="G734" s="113"/>
      <c r="H734" s="113"/>
      <c r="I734" s="113"/>
      <c r="J734" s="113"/>
      <c r="K734" s="113"/>
      <c r="L734" s="113"/>
      <c r="M734" s="113"/>
      <c r="N734" s="113"/>
      <c r="O734" s="113"/>
      <c r="P734" s="113"/>
      <c r="Q734" s="113"/>
      <c r="R734" s="113"/>
      <c r="S734" s="113"/>
      <c r="T734" s="113"/>
      <c r="U734" s="113"/>
      <c r="V734" s="113"/>
      <c r="W734" s="113"/>
    </row>
    <row r="735" spans="1:23" ht="52" hidden="1" customHeight="1" thickBot="1" x14ac:dyDescent="0.25">
      <c r="A735" s="112" t="s">
        <v>1676</v>
      </c>
      <c r="B735" s="112"/>
      <c r="C735" s="113"/>
      <c r="D735" s="113"/>
      <c r="E735" s="113"/>
      <c r="F735" s="113"/>
      <c r="G735" s="113"/>
      <c r="H735" s="113"/>
      <c r="I735" s="113"/>
      <c r="J735" s="113"/>
      <c r="K735" s="113"/>
      <c r="L735" s="113"/>
      <c r="M735" s="113"/>
      <c r="N735" s="113"/>
      <c r="O735" s="113"/>
      <c r="P735" s="113"/>
      <c r="Q735" s="113"/>
      <c r="R735" s="113"/>
      <c r="S735" s="113"/>
      <c r="T735" s="113"/>
      <c r="U735" s="113"/>
      <c r="V735" s="113"/>
      <c r="W735" s="113"/>
    </row>
    <row r="736" spans="1:23" ht="52" hidden="1" customHeight="1" thickBot="1" x14ac:dyDescent="0.25">
      <c r="A736" s="112" t="s">
        <v>2478</v>
      </c>
      <c r="B736" s="112"/>
      <c r="C736" s="113"/>
      <c r="D736" s="113"/>
      <c r="E736" s="113"/>
      <c r="F736" s="113"/>
      <c r="G736" s="113"/>
      <c r="H736" s="113"/>
      <c r="I736" s="113"/>
      <c r="J736" s="113"/>
      <c r="K736" s="113"/>
      <c r="L736" s="113"/>
      <c r="M736" s="113"/>
      <c r="N736" s="113"/>
      <c r="O736" s="113"/>
      <c r="P736" s="113"/>
      <c r="Q736" s="113"/>
      <c r="R736" s="113"/>
      <c r="S736" s="113"/>
      <c r="T736" s="113"/>
      <c r="U736" s="113"/>
      <c r="V736" s="113"/>
      <c r="W736" s="113"/>
    </row>
    <row r="737" spans="1:23" ht="52" hidden="1" customHeight="1" thickBot="1" x14ac:dyDescent="0.25">
      <c r="A737" s="112" t="s">
        <v>2479</v>
      </c>
      <c r="B737" s="112"/>
      <c r="C737" s="113"/>
      <c r="D737" s="113"/>
      <c r="E737" s="113"/>
      <c r="F737" s="113"/>
      <c r="G737" s="113"/>
      <c r="H737" s="113"/>
      <c r="I737" s="113"/>
      <c r="J737" s="113"/>
      <c r="K737" s="113"/>
      <c r="L737" s="113"/>
      <c r="M737" s="113"/>
      <c r="N737" s="113"/>
      <c r="O737" s="113"/>
      <c r="P737" s="113"/>
      <c r="Q737" s="113"/>
      <c r="R737" s="113"/>
      <c r="S737" s="113"/>
      <c r="T737" s="113"/>
      <c r="U737" s="113"/>
      <c r="V737" s="113"/>
      <c r="W737" s="113"/>
    </row>
    <row r="738" spans="1:23" ht="52" hidden="1" customHeight="1" thickBot="1" x14ac:dyDescent="0.25">
      <c r="A738" s="112" t="s">
        <v>2480</v>
      </c>
      <c r="B738" s="112"/>
      <c r="C738" s="113"/>
      <c r="D738" s="113"/>
      <c r="E738" s="113"/>
      <c r="F738" s="113"/>
      <c r="G738" s="113"/>
      <c r="H738" s="113"/>
      <c r="I738" s="113"/>
      <c r="J738" s="113"/>
      <c r="K738" s="113"/>
      <c r="L738" s="113"/>
      <c r="M738" s="113"/>
      <c r="N738" s="113"/>
      <c r="O738" s="113"/>
      <c r="P738" s="113"/>
      <c r="Q738" s="113"/>
      <c r="R738" s="113"/>
      <c r="S738" s="113"/>
      <c r="T738" s="113"/>
      <c r="U738" s="113"/>
      <c r="V738" s="113"/>
      <c r="W738" s="113"/>
    </row>
    <row r="739" spans="1:23" ht="18" customHeight="1" thickBot="1" x14ac:dyDescent="0.25">
      <c r="A739" s="175" t="s">
        <v>2481</v>
      </c>
      <c r="B739" s="176"/>
      <c r="C739" s="177"/>
      <c r="D739" s="177"/>
      <c r="E739" s="177"/>
      <c r="F739" s="177"/>
      <c r="G739" s="177"/>
      <c r="H739" s="177"/>
      <c r="I739" s="177"/>
      <c r="J739" s="177"/>
      <c r="K739" s="177"/>
      <c r="L739" s="177"/>
      <c r="M739" s="177"/>
      <c r="N739" s="177"/>
      <c r="O739" s="177"/>
      <c r="P739" s="177"/>
      <c r="Q739" s="177"/>
      <c r="R739" s="177"/>
      <c r="S739" s="177"/>
      <c r="T739" s="177"/>
      <c r="U739" s="177"/>
      <c r="V739" s="177"/>
      <c r="W739" s="177"/>
    </row>
    <row r="740" spans="1:23" ht="35" hidden="1" customHeight="1" thickBot="1" x14ac:dyDescent="0.25">
      <c r="A740" s="112" t="s">
        <v>1679</v>
      </c>
      <c r="B740" s="112"/>
      <c r="C740" s="113"/>
      <c r="D740" s="113"/>
      <c r="E740" s="113"/>
      <c r="F740" s="113"/>
      <c r="G740" s="113"/>
      <c r="H740" s="113"/>
      <c r="I740" s="113"/>
      <c r="J740" s="113"/>
      <c r="K740" s="113"/>
      <c r="L740" s="113"/>
      <c r="M740" s="113"/>
      <c r="N740" s="113"/>
      <c r="O740" s="113"/>
      <c r="P740" s="113"/>
      <c r="Q740" s="113"/>
      <c r="R740" s="113"/>
      <c r="S740" s="113"/>
      <c r="T740" s="113"/>
      <c r="U740" s="113"/>
      <c r="V740" s="113"/>
      <c r="W740" s="113"/>
    </row>
    <row r="741" spans="1:23" ht="35" hidden="1" customHeight="1" thickBot="1" x14ac:dyDescent="0.25">
      <c r="A741" s="112" t="s">
        <v>2482</v>
      </c>
      <c r="B741" s="112"/>
      <c r="C741" s="113"/>
      <c r="D741" s="113"/>
      <c r="E741" s="113"/>
      <c r="F741" s="113"/>
      <c r="G741" s="113"/>
      <c r="H741" s="113"/>
      <c r="I741" s="113"/>
      <c r="J741" s="113"/>
      <c r="K741" s="113"/>
      <c r="L741" s="113"/>
      <c r="M741" s="113"/>
      <c r="N741" s="113"/>
      <c r="O741" s="113"/>
      <c r="P741" s="113"/>
      <c r="Q741" s="113"/>
      <c r="R741" s="113"/>
      <c r="S741" s="113"/>
      <c r="T741" s="113"/>
      <c r="U741" s="113"/>
      <c r="V741" s="113"/>
      <c r="W741" s="113"/>
    </row>
    <row r="742" spans="1:23" ht="35" hidden="1" customHeight="1" thickBot="1" x14ac:dyDescent="0.25">
      <c r="A742" s="112" t="s">
        <v>2483</v>
      </c>
      <c r="B742" s="112"/>
      <c r="C742" s="113"/>
      <c r="D742" s="113"/>
      <c r="E742" s="113"/>
      <c r="F742" s="113"/>
      <c r="G742" s="113"/>
      <c r="H742" s="113"/>
      <c r="I742" s="113"/>
      <c r="J742" s="113"/>
      <c r="K742" s="113"/>
      <c r="L742" s="113"/>
      <c r="M742" s="113"/>
      <c r="N742" s="113"/>
      <c r="O742" s="113"/>
      <c r="P742" s="113"/>
      <c r="Q742" s="113"/>
      <c r="R742" s="113"/>
      <c r="S742" s="113"/>
      <c r="T742" s="113"/>
      <c r="U742" s="113"/>
      <c r="V742" s="113"/>
      <c r="W742" s="113"/>
    </row>
    <row r="743" spans="1:23" ht="35" hidden="1" customHeight="1" thickBot="1" x14ac:dyDescent="0.25">
      <c r="A743" s="112" t="s">
        <v>2484</v>
      </c>
      <c r="B743" s="112"/>
      <c r="C743" s="113"/>
      <c r="D743" s="113"/>
      <c r="E743" s="113"/>
      <c r="F743" s="113"/>
      <c r="G743" s="113"/>
      <c r="H743" s="113"/>
      <c r="I743" s="113"/>
      <c r="J743" s="113"/>
      <c r="K743" s="113"/>
      <c r="L743" s="113"/>
      <c r="M743" s="113"/>
      <c r="N743" s="113"/>
      <c r="O743" s="113"/>
      <c r="P743" s="113"/>
      <c r="Q743" s="113"/>
      <c r="R743" s="113"/>
      <c r="S743" s="113"/>
      <c r="T743" s="113"/>
      <c r="U743" s="113"/>
      <c r="V743" s="113"/>
      <c r="W743" s="113"/>
    </row>
    <row r="744" spans="1:23" ht="35" hidden="1" customHeight="1" thickBot="1" x14ac:dyDescent="0.25">
      <c r="A744" s="112" t="s">
        <v>1681</v>
      </c>
      <c r="B744" s="112"/>
      <c r="C744" s="113"/>
      <c r="D744" s="113"/>
      <c r="E744" s="113"/>
      <c r="F744" s="113"/>
      <c r="G744" s="113"/>
      <c r="H744" s="113"/>
      <c r="I744" s="113"/>
      <c r="J744" s="113"/>
      <c r="K744" s="113"/>
      <c r="L744" s="113"/>
      <c r="M744" s="113"/>
      <c r="N744" s="113"/>
      <c r="O744" s="113"/>
      <c r="P744" s="113"/>
      <c r="Q744" s="113"/>
      <c r="R744" s="113"/>
      <c r="S744" s="113"/>
      <c r="T744" s="113"/>
      <c r="U744" s="113"/>
      <c r="V744" s="113"/>
      <c r="W744" s="113"/>
    </row>
    <row r="745" spans="1:23" ht="35" hidden="1" customHeight="1" thickBot="1" x14ac:dyDescent="0.25">
      <c r="A745" s="112" t="s">
        <v>2485</v>
      </c>
      <c r="B745" s="112"/>
      <c r="C745" s="113"/>
      <c r="D745" s="113"/>
      <c r="E745" s="113"/>
      <c r="F745" s="113"/>
      <c r="G745" s="113"/>
      <c r="H745" s="113"/>
      <c r="I745" s="113"/>
      <c r="J745" s="113"/>
      <c r="K745" s="113"/>
      <c r="L745" s="113"/>
      <c r="M745" s="113"/>
      <c r="N745" s="113"/>
      <c r="O745" s="113"/>
      <c r="P745" s="113"/>
      <c r="Q745" s="113"/>
      <c r="R745" s="113"/>
      <c r="S745" s="113"/>
      <c r="T745" s="113"/>
      <c r="U745" s="113"/>
      <c r="V745" s="113"/>
      <c r="W745" s="113"/>
    </row>
    <row r="746" spans="1:23" ht="35" hidden="1" customHeight="1" thickBot="1" x14ac:dyDescent="0.25">
      <c r="A746" s="112" t="s">
        <v>2486</v>
      </c>
      <c r="B746" s="112"/>
      <c r="C746" s="113"/>
      <c r="D746" s="113"/>
      <c r="E746" s="113"/>
      <c r="F746" s="113"/>
      <c r="G746" s="113"/>
      <c r="H746" s="113"/>
      <c r="I746" s="113"/>
      <c r="J746" s="113"/>
      <c r="K746" s="113"/>
      <c r="L746" s="113"/>
      <c r="M746" s="113"/>
      <c r="N746" s="113"/>
      <c r="O746" s="113"/>
      <c r="P746" s="113"/>
      <c r="Q746" s="113"/>
      <c r="R746" s="113"/>
      <c r="S746" s="113"/>
      <c r="T746" s="113"/>
      <c r="U746" s="113"/>
      <c r="V746" s="113"/>
      <c r="W746" s="113"/>
    </row>
    <row r="747" spans="1:23" ht="35" hidden="1" customHeight="1" thickBot="1" x14ac:dyDescent="0.25">
      <c r="A747" s="112" t="s">
        <v>2487</v>
      </c>
      <c r="B747" s="112"/>
      <c r="C747" s="113"/>
      <c r="D747" s="113"/>
      <c r="E747" s="113"/>
      <c r="F747" s="113"/>
      <c r="G747" s="113"/>
      <c r="H747" s="113"/>
      <c r="I747" s="113"/>
      <c r="J747" s="113"/>
      <c r="K747" s="113"/>
      <c r="L747" s="113"/>
      <c r="M747" s="113"/>
      <c r="N747" s="113"/>
      <c r="O747" s="113"/>
      <c r="P747" s="113"/>
      <c r="Q747" s="113"/>
      <c r="R747" s="113"/>
      <c r="S747" s="113"/>
      <c r="T747" s="113"/>
      <c r="U747" s="113"/>
      <c r="V747" s="113"/>
      <c r="W747" s="113"/>
    </row>
    <row r="748" spans="1:23" ht="35" hidden="1" customHeight="1" thickBot="1" x14ac:dyDescent="0.25">
      <c r="A748" s="112" t="s">
        <v>1683</v>
      </c>
      <c r="B748" s="112"/>
      <c r="C748" s="113"/>
      <c r="D748" s="113"/>
      <c r="E748" s="113"/>
      <c r="F748" s="113"/>
      <c r="G748" s="113"/>
      <c r="H748" s="113"/>
      <c r="I748" s="113"/>
      <c r="J748" s="113"/>
      <c r="K748" s="113"/>
      <c r="L748" s="113"/>
      <c r="M748" s="113"/>
      <c r="N748" s="113"/>
      <c r="O748" s="113"/>
      <c r="P748" s="113"/>
      <c r="Q748" s="113"/>
      <c r="R748" s="113"/>
      <c r="S748" s="113"/>
      <c r="T748" s="113"/>
      <c r="U748" s="113"/>
      <c r="V748" s="113"/>
      <c r="W748" s="113"/>
    </row>
    <row r="749" spans="1:23" ht="35" hidden="1" customHeight="1" thickBot="1" x14ac:dyDescent="0.25">
      <c r="A749" s="112" t="s">
        <v>2488</v>
      </c>
      <c r="B749" s="112"/>
      <c r="C749" s="113"/>
      <c r="D749" s="113"/>
      <c r="E749" s="113"/>
      <c r="F749" s="113"/>
      <c r="G749" s="113"/>
      <c r="H749" s="113"/>
      <c r="I749" s="113"/>
      <c r="J749" s="113"/>
      <c r="K749" s="113"/>
      <c r="L749" s="113"/>
      <c r="M749" s="113"/>
      <c r="N749" s="113"/>
      <c r="O749" s="113"/>
      <c r="P749" s="113"/>
      <c r="Q749" s="113"/>
      <c r="R749" s="113"/>
      <c r="S749" s="113"/>
      <c r="T749" s="113"/>
      <c r="U749" s="113"/>
      <c r="V749" s="113"/>
      <c r="W749" s="113"/>
    </row>
    <row r="750" spans="1:23" ht="35" hidden="1" customHeight="1" thickBot="1" x14ac:dyDescent="0.25">
      <c r="A750" s="112" t="s">
        <v>2489</v>
      </c>
      <c r="B750" s="112"/>
      <c r="C750" s="113"/>
      <c r="D750" s="113"/>
      <c r="E750" s="113"/>
      <c r="F750" s="113"/>
      <c r="G750" s="113"/>
      <c r="H750" s="113"/>
      <c r="I750" s="113"/>
      <c r="J750" s="113"/>
      <c r="K750" s="113"/>
      <c r="L750" s="113"/>
      <c r="M750" s="113"/>
      <c r="N750" s="113"/>
      <c r="O750" s="113"/>
      <c r="P750" s="113"/>
      <c r="Q750" s="113"/>
      <c r="R750" s="113"/>
      <c r="S750" s="113"/>
      <c r="T750" s="113"/>
      <c r="U750" s="113"/>
      <c r="V750" s="113"/>
      <c r="W750" s="113"/>
    </row>
    <row r="751" spans="1:23" ht="35" hidden="1" customHeight="1" thickBot="1" x14ac:dyDescent="0.25">
      <c r="A751" s="112" t="s">
        <v>2490</v>
      </c>
      <c r="B751" s="112"/>
      <c r="C751" s="113"/>
      <c r="D751" s="113"/>
      <c r="E751" s="113"/>
      <c r="F751" s="113"/>
      <c r="G751" s="113"/>
      <c r="H751" s="113"/>
      <c r="I751" s="113"/>
      <c r="J751" s="113"/>
      <c r="K751" s="113"/>
      <c r="L751" s="113"/>
      <c r="M751" s="113"/>
      <c r="N751" s="113"/>
      <c r="O751" s="113"/>
      <c r="P751" s="113"/>
      <c r="Q751" s="113"/>
      <c r="R751" s="113"/>
      <c r="S751" s="113"/>
      <c r="T751" s="113"/>
      <c r="U751" s="113"/>
      <c r="V751" s="113"/>
      <c r="W751" s="113"/>
    </row>
    <row r="752" spans="1:23" ht="35" hidden="1" customHeight="1" thickBot="1" x14ac:dyDescent="0.25">
      <c r="A752" s="112" t="s">
        <v>1685</v>
      </c>
      <c r="B752" s="112"/>
      <c r="C752" s="113"/>
      <c r="D752" s="113"/>
      <c r="E752" s="113"/>
      <c r="F752" s="113"/>
      <c r="G752" s="113"/>
      <c r="H752" s="113"/>
      <c r="I752" s="113"/>
      <c r="J752" s="113"/>
      <c r="K752" s="113"/>
      <c r="L752" s="113"/>
      <c r="M752" s="113"/>
      <c r="N752" s="113"/>
      <c r="O752" s="113"/>
      <c r="P752" s="113"/>
      <c r="Q752" s="113"/>
      <c r="R752" s="113"/>
      <c r="S752" s="113"/>
      <c r="T752" s="113"/>
      <c r="U752" s="113"/>
      <c r="V752" s="113"/>
      <c r="W752" s="113"/>
    </row>
    <row r="753" spans="1:23" ht="35" hidden="1" customHeight="1" thickBot="1" x14ac:dyDescent="0.25">
      <c r="A753" s="112" t="s">
        <v>2491</v>
      </c>
      <c r="B753" s="112"/>
      <c r="C753" s="113"/>
      <c r="D753" s="113"/>
      <c r="E753" s="113"/>
      <c r="F753" s="113"/>
      <c r="G753" s="113"/>
      <c r="H753" s="113"/>
      <c r="I753" s="113"/>
      <c r="J753" s="113"/>
      <c r="K753" s="113"/>
      <c r="L753" s="113"/>
      <c r="M753" s="113"/>
      <c r="N753" s="113"/>
      <c r="O753" s="113"/>
      <c r="P753" s="113"/>
      <c r="Q753" s="113"/>
      <c r="R753" s="113"/>
      <c r="S753" s="113"/>
      <c r="T753" s="113"/>
      <c r="U753" s="113"/>
      <c r="V753" s="113"/>
      <c r="W753" s="113"/>
    </row>
    <row r="754" spans="1:23" ht="35" hidden="1" customHeight="1" thickBot="1" x14ac:dyDescent="0.25">
      <c r="A754" s="112" t="s">
        <v>2492</v>
      </c>
      <c r="B754" s="112"/>
      <c r="C754" s="113"/>
      <c r="D754" s="113"/>
      <c r="E754" s="113"/>
      <c r="F754" s="113"/>
      <c r="G754" s="113"/>
      <c r="H754" s="113"/>
      <c r="I754" s="113"/>
      <c r="J754" s="113"/>
      <c r="K754" s="113"/>
      <c r="L754" s="113"/>
      <c r="M754" s="113"/>
      <c r="N754" s="113"/>
      <c r="O754" s="113"/>
      <c r="P754" s="113"/>
      <c r="Q754" s="113"/>
      <c r="R754" s="113"/>
      <c r="S754" s="113"/>
      <c r="T754" s="113"/>
      <c r="U754" s="113"/>
      <c r="V754" s="113"/>
      <c r="W754" s="113"/>
    </row>
    <row r="755" spans="1:23" ht="35" hidden="1" customHeight="1" thickBot="1" x14ac:dyDescent="0.25">
      <c r="A755" s="112" t="s">
        <v>2493</v>
      </c>
      <c r="B755" s="112"/>
      <c r="C755" s="113"/>
      <c r="D755" s="113"/>
      <c r="E755" s="113"/>
      <c r="F755" s="113"/>
      <c r="G755" s="113"/>
      <c r="H755" s="113"/>
      <c r="I755" s="113"/>
      <c r="J755" s="113"/>
      <c r="K755" s="113"/>
      <c r="L755" s="113"/>
      <c r="M755" s="113"/>
      <c r="N755" s="113"/>
      <c r="O755" s="113"/>
      <c r="P755" s="113"/>
      <c r="Q755" s="113"/>
      <c r="R755" s="113"/>
      <c r="S755" s="113"/>
      <c r="T755" s="113"/>
      <c r="U755" s="113"/>
      <c r="V755" s="113"/>
      <c r="W755" s="113"/>
    </row>
    <row r="756" spans="1:23" ht="35" hidden="1" customHeight="1" thickBot="1" x14ac:dyDescent="0.25">
      <c r="A756" s="112" t="s">
        <v>1687</v>
      </c>
      <c r="B756" s="112"/>
      <c r="C756" s="113"/>
      <c r="D756" s="113"/>
      <c r="E756" s="113"/>
      <c r="F756" s="113"/>
      <c r="G756" s="113"/>
      <c r="H756" s="113"/>
      <c r="I756" s="113"/>
      <c r="J756" s="113"/>
      <c r="K756" s="113"/>
      <c r="L756" s="113"/>
      <c r="M756" s="113"/>
      <c r="N756" s="113"/>
      <c r="O756" s="113"/>
      <c r="P756" s="113"/>
      <c r="Q756" s="113"/>
      <c r="R756" s="113"/>
      <c r="S756" s="113"/>
      <c r="T756" s="113"/>
      <c r="U756" s="113"/>
      <c r="V756" s="113"/>
      <c r="W756" s="113"/>
    </row>
    <row r="757" spans="1:23" ht="35" hidden="1" customHeight="1" thickBot="1" x14ac:dyDescent="0.25">
      <c r="A757" s="112" t="s">
        <v>2494</v>
      </c>
      <c r="B757" s="112"/>
      <c r="C757" s="113"/>
      <c r="D757" s="113"/>
      <c r="E757" s="113"/>
      <c r="F757" s="113"/>
      <c r="G757" s="113"/>
      <c r="H757" s="113"/>
      <c r="I757" s="113"/>
      <c r="J757" s="113"/>
      <c r="K757" s="113"/>
      <c r="L757" s="113"/>
      <c r="M757" s="113"/>
      <c r="N757" s="113"/>
      <c r="O757" s="113"/>
      <c r="P757" s="113"/>
      <c r="Q757" s="113"/>
      <c r="R757" s="113"/>
      <c r="S757" s="113"/>
      <c r="T757" s="113"/>
      <c r="U757" s="113"/>
      <c r="V757" s="113"/>
      <c r="W757" s="113"/>
    </row>
    <row r="758" spans="1:23" ht="35" hidden="1" customHeight="1" thickBot="1" x14ac:dyDescent="0.25">
      <c r="A758" s="112" t="s">
        <v>2495</v>
      </c>
      <c r="B758" s="112"/>
      <c r="C758" s="113"/>
      <c r="D758" s="113"/>
      <c r="E758" s="113"/>
      <c r="F758" s="113"/>
      <c r="G758" s="113"/>
      <c r="H758" s="113"/>
      <c r="I758" s="113"/>
      <c r="J758" s="113"/>
      <c r="K758" s="113"/>
      <c r="L758" s="113"/>
      <c r="M758" s="113"/>
      <c r="N758" s="113"/>
      <c r="O758" s="113"/>
      <c r="P758" s="113"/>
      <c r="Q758" s="113"/>
      <c r="R758" s="113"/>
      <c r="S758" s="113"/>
      <c r="T758" s="113"/>
      <c r="U758" s="113"/>
      <c r="V758" s="113"/>
      <c r="W758" s="113"/>
    </row>
    <row r="759" spans="1:23" ht="35" hidden="1" customHeight="1" thickBot="1" x14ac:dyDescent="0.25">
      <c r="A759" s="112" t="s">
        <v>2496</v>
      </c>
      <c r="B759" s="112"/>
      <c r="C759" s="113"/>
      <c r="D759" s="113"/>
      <c r="E759" s="113"/>
      <c r="F759" s="113"/>
      <c r="G759" s="113"/>
      <c r="H759" s="113"/>
      <c r="I759" s="113"/>
      <c r="J759" s="113"/>
      <c r="K759" s="113"/>
      <c r="L759" s="113"/>
      <c r="M759" s="113"/>
      <c r="N759" s="113"/>
      <c r="O759" s="113"/>
      <c r="P759" s="113"/>
      <c r="Q759" s="113"/>
      <c r="R759" s="113"/>
      <c r="S759" s="113"/>
      <c r="T759" s="113"/>
      <c r="U759" s="113"/>
      <c r="V759" s="113"/>
      <c r="W759" s="113"/>
    </row>
    <row r="760" spans="1:23" ht="35" hidden="1" customHeight="1" thickBot="1" x14ac:dyDescent="0.25">
      <c r="A760" s="112" t="s">
        <v>1689</v>
      </c>
      <c r="B760" s="112"/>
      <c r="C760" s="113"/>
      <c r="D760" s="113"/>
      <c r="E760" s="113"/>
      <c r="F760" s="113"/>
      <c r="G760" s="113"/>
      <c r="H760" s="113"/>
      <c r="I760" s="113"/>
      <c r="J760" s="113"/>
      <c r="K760" s="113"/>
      <c r="L760" s="113"/>
      <c r="M760" s="113"/>
      <c r="N760" s="113"/>
      <c r="O760" s="113"/>
      <c r="P760" s="113"/>
      <c r="Q760" s="113"/>
      <c r="R760" s="113"/>
      <c r="S760" s="113"/>
      <c r="T760" s="113"/>
      <c r="U760" s="113"/>
      <c r="V760" s="113"/>
      <c r="W760" s="113"/>
    </row>
    <row r="761" spans="1:23" ht="35" hidden="1" customHeight="1" thickBot="1" x14ac:dyDescent="0.25">
      <c r="A761" s="112" t="s">
        <v>2497</v>
      </c>
      <c r="B761" s="112"/>
      <c r="C761" s="113"/>
      <c r="D761" s="113"/>
      <c r="E761" s="113"/>
      <c r="F761" s="113"/>
      <c r="G761" s="113"/>
      <c r="H761" s="113"/>
      <c r="I761" s="113"/>
      <c r="J761" s="113"/>
      <c r="K761" s="113"/>
      <c r="L761" s="113"/>
      <c r="M761" s="113"/>
      <c r="N761" s="113"/>
      <c r="O761" s="113"/>
      <c r="P761" s="113"/>
      <c r="Q761" s="113"/>
      <c r="R761" s="113"/>
      <c r="S761" s="113"/>
      <c r="T761" s="113"/>
      <c r="U761" s="113"/>
      <c r="V761" s="113"/>
      <c r="W761" s="113"/>
    </row>
    <row r="762" spans="1:23" ht="35" hidden="1" customHeight="1" thickBot="1" x14ac:dyDescent="0.25">
      <c r="A762" s="112" t="s">
        <v>2498</v>
      </c>
      <c r="B762" s="112"/>
      <c r="C762" s="113"/>
      <c r="D762" s="113"/>
      <c r="E762" s="113"/>
      <c r="F762" s="113"/>
      <c r="G762" s="113"/>
      <c r="H762" s="113"/>
      <c r="I762" s="113"/>
      <c r="J762" s="113"/>
      <c r="K762" s="113"/>
      <c r="L762" s="113"/>
      <c r="M762" s="113"/>
      <c r="N762" s="113"/>
      <c r="O762" s="113"/>
      <c r="P762" s="113"/>
      <c r="Q762" s="113"/>
      <c r="R762" s="113"/>
      <c r="S762" s="113"/>
      <c r="T762" s="113"/>
      <c r="U762" s="113"/>
      <c r="V762" s="113"/>
      <c r="W762" s="113"/>
    </row>
    <row r="763" spans="1:23" ht="35" hidden="1" customHeight="1" thickBot="1" x14ac:dyDescent="0.25">
      <c r="A763" s="112" t="s">
        <v>2499</v>
      </c>
      <c r="B763" s="112"/>
      <c r="C763" s="113"/>
      <c r="D763" s="113"/>
      <c r="E763" s="113"/>
      <c r="F763" s="113"/>
      <c r="G763" s="113"/>
      <c r="H763" s="113"/>
      <c r="I763" s="113"/>
      <c r="J763" s="113"/>
      <c r="K763" s="113"/>
      <c r="L763" s="113"/>
      <c r="M763" s="113"/>
      <c r="N763" s="113"/>
      <c r="O763" s="113"/>
      <c r="P763" s="113"/>
      <c r="Q763" s="113"/>
      <c r="R763" s="113"/>
      <c r="S763" s="113"/>
      <c r="T763" s="113"/>
      <c r="U763" s="113"/>
      <c r="V763" s="113"/>
      <c r="W763" s="113"/>
    </row>
    <row r="764" spans="1:23" ht="35" hidden="1" customHeight="1" thickBot="1" x14ac:dyDescent="0.25">
      <c r="A764" s="112" t="s">
        <v>1691</v>
      </c>
      <c r="B764" s="112"/>
      <c r="C764" s="113"/>
      <c r="D764" s="113"/>
      <c r="E764" s="113"/>
      <c r="F764" s="113"/>
      <c r="G764" s="113"/>
      <c r="H764" s="113"/>
      <c r="I764" s="113"/>
      <c r="J764" s="113"/>
      <c r="K764" s="113"/>
      <c r="L764" s="113"/>
      <c r="M764" s="113"/>
      <c r="N764" s="113"/>
      <c r="O764" s="113"/>
      <c r="P764" s="113"/>
      <c r="Q764" s="113"/>
      <c r="R764" s="113"/>
      <c r="S764" s="113"/>
      <c r="T764" s="113"/>
      <c r="U764" s="113"/>
      <c r="V764" s="113"/>
      <c r="W764" s="113"/>
    </row>
    <row r="765" spans="1:23" ht="35" hidden="1" customHeight="1" thickBot="1" x14ac:dyDescent="0.25">
      <c r="A765" s="112" t="s">
        <v>2500</v>
      </c>
      <c r="B765" s="112"/>
      <c r="C765" s="113"/>
      <c r="D765" s="113"/>
      <c r="E765" s="113"/>
      <c r="F765" s="113"/>
      <c r="G765" s="113"/>
      <c r="H765" s="113"/>
      <c r="I765" s="113"/>
      <c r="J765" s="113"/>
      <c r="K765" s="113"/>
      <c r="L765" s="113"/>
      <c r="M765" s="113"/>
      <c r="N765" s="113"/>
      <c r="O765" s="113"/>
      <c r="P765" s="113"/>
      <c r="Q765" s="113"/>
      <c r="R765" s="113"/>
      <c r="S765" s="113"/>
      <c r="T765" s="113"/>
      <c r="U765" s="113"/>
      <c r="V765" s="113"/>
      <c r="W765" s="113"/>
    </row>
    <row r="766" spans="1:23" ht="35" hidden="1" customHeight="1" thickBot="1" x14ac:dyDescent="0.25">
      <c r="A766" s="112" t="s">
        <v>2501</v>
      </c>
      <c r="B766" s="112"/>
      <c r="C766" s="113"/>
      <c r="D766" s="113"/>
      <c r="E766" s="113"/>
      <c r="F766" s="113"/>
      <c r="G766" s="113"/>
      <c r="H766" s="113"/>
      <c r="I766" s="113"/>
      <c r="J766" s="113"/>
      <c r="K766" s="113"/>
      <c r="L766" s="113"/>
      <c r="M766" s="113"/>
      <c r="N766" s="113"/>
      <c r="O766" s="113"/>
      <c r="P766" s="113"/>
      <c r="Q766" s="113"/>
      <c r="R766" s="113"/>
      <c r="S766" s="113"/>
      <c r="T766" s="113"/>
      <c r="U766" s="113"/>
      <c r="V766" s="113"/>
      <c r="W766" s="113"/>
    </row>
    <row r="767" spans="1:23" ht="35" hidden="1" customHeight="1" thickBot="1" x14ac:dyDescent="0.25">
      <c r="A767" s="112" t="s">
        <v>2502</v>
      </c>
      <c r="B767" s="112"/>
      <c r="C767" s="113"/>
      <c r="D767" s="113"/>
      <c r="E767" s="113"/>
      <c r="F767" s="113"/>
      <c r="G767" s="113"/>
      <c r="H767" s="113"/>
      <c r="I767" s="113"/>
      <c r="J767" s="113"/>
      <c r="K767" s="113"/>
      <c r="L767" s="113"/>
      <c r="M767" s="113"/>
      <c r="N767" s="113"/>
      <c r="O767" s="113"/>
      <c r="P767" s="113"/>
      <c r="Q767" s="113"/>
      <c r="R767" s="113"/>
      <c r="S767" s="113"/>
      <c r="T767" s="113"/>
      <c r="U767" s="113"/>
      <c r="V767" s="113"/>
      <c r="W767" s="113"/>
    </row>
    <row r="768" spans="1:23" ht="35" hidden="1" customHeight="1" thickBot="1" x14ac:dyDescent="0.25">
      <c r="A768" s="112" t="s">
        <v>1693</v>
      </c>
      <c r="B768" s="112"/>
      <c r="C768" s="113"/>
      <c r="D768" s="113"/>
      <c r="E768" s="113"/>
      <c r="F768" s="113"/>
      <c r="G768" s="113"/>
      <c r="H768" s="113"/>
      <c r="I768" s="113"/>
      <c r="J768" s="113"/>
      <c r="K768" s="113"/>
      <c r="L768" s="113"/>
      <c r="M768" s="113"/>
      <c r="N768" s="113"/>
      <c r="O768" s="113"/>
      <c r="P768" s="113"/>
      <c r="Q768" s="113"/>
      <c r="R768" s="113"/>
      <c r="S768" s="113"/>
      <c r="T768" s="113"/>
      <c r="U768" s="113"/>
      <c r="V768" s="113"/>
      <c r="W768" s="113"/>
    </row>
    <row r="769" spans="1:23" ht="35" hidden="1" customHeight="1" thickBot="1" x14ac:dyDescent="0.25">
      <c r="A769" s="112" t="s">
        <v>2503</v>
      </c>
      <c r="B769" s="112"/>
      <c r="C769" s="113"/>
      <c r="D769" s="113"/>
      <c r="E769" s="113"/>
      <c r="F769" s="113"/>
      <c r="G769" s="113"/>
      <c r="H769" s="113"/>
      <c r="I769" s="113"/>
      <c r="J769" s="113"/>
      <c r="K769" s="113"/>
      <c r="L769" s="113"/>
      <c r="M769" s="113"/>
      <c r="N769" s="113"/>
      <c r="O769" s="113"/>
      <c r="P769" s="113"/>
      <c r="Q769" s="113"/>
      <c r="R769" s="113"/>
      <c r="S769" s="113"/>
      <c r="T769" s="113"/>
      <c r="U769" s="113"/>
      <c r="V769" s="113"/>
      <c r="W769" s="113"/>
    </row>
    <row r="770" spans="1:23" ht="35" hidden="1" customHeight="1" thickBot="1" x14ac:dyDescent="0.25">
      <c r="A770" s="112" t="s">
        <v>2504</v>
      </c>
      <c r="B770" s="112"/>
      <c r="C770" s="113"/>
      <c r="D770" s="113"/>
      <c r="E770" s="113"/>
      <c r="F770" s="113"/>
      <c r="G770" s="113"/>
      <c r="H770" s="113"/>
      <c r="I770" s="113"/>
      <c r="J770" s="113"/>
      <c r="K770" s="113"/>
      <c r="L770" s="113"/>
      <c r="M770" s="113"/>
      <c r="N770" s="113"/>
      <c r="O770" s="113"/>
      <c r="P770" s="113"/>
      <c r="Q770" s="113"/>
      <c r="R770" s="113"/>
      <c r="S770" s="113"/>
      <c r="T770" s="113"/>
      <c r="U770" s="113"/>
      <c r="V770" s="113"/>
      <c r="W770" s="113"/>
    </row>
    <row r="771" spans="1:23" ht="35" hidden="1" customHeight="1" thickBot="1" x14ac:dyDescent="0.25">
      <c r="A771" s="112" t="s">
        <v>2505</v>
      </c>
      <c r="B771" s="112"/>
      <c r="C771" s="113"/>
      <c r="D771" s="113"/>
      <c r="E771" s="113"/>
      <c r="F771" s="113"/>
      <c r="G771" s="113"/>
      <c r="H771" s="113"/>
      <c r="I771" s="113"/>
      <c r="J771" s="113"/>
      <c r="K771" s="113"/>
      <c r="L771" s="113"/>
      <c r="M771" s="113"/>
      <c r="N771" s="113"/>
      <c r="O771" s="113"/>
      <c r="P771" s="113"/>
      <c r="Q771" s="113"/>
      <c r="R771" s="113"/>
      <c r="S771" s="113"/>
      <c r="T771" s="113"/>
      <c r="U771" s="113"/>
      <c r="V771" s="113"/>
      <c r="W771" s="113"/>
    </row>
    <row r="772" spans="1:23" ht="35" hidden="1" customHeight="1" thickBot="1" x14ac:dyDescent="0.25">
      <c r="A772" s="112" t="s">
        <v>1695</v>
      </c>
      <c r="B772" s="112"/>
      <c r="C772" s="113"/>
      <c r="D772" s="113"/>
      <c r="E772" s="113"/>
      <c r="F772" s="113"/>
      <c r="G772" s="113"/>
      <c r="H772" s="113"/>
      <c r="I772" s="113"/>
      <c r="J772" s="113"/>
      <c r="K772" s="113"/>
      <c r="L772" s="113"/>
      <c r="M772" s="113"/>
      <c r="N772" s="113"/>
      <c r="O772" s="113"/>
      <c r="P772" s="113"/>
      <c r="Q772" s="113"/>
      <c r="R772" s="113"/>
      <c r="S772" s="113"/>
      <c r="T772" s="113"/>
      <c r="U772" s="113"/>
      <c r="V772" s="113"/>
      <c r="W772" s="113"/>
    </row>
    <row r="773" spans="1:23" ht="35" hidden="1" customHeight="1" thickBot="1" x14ac:dyDescent="0.25">
      <c r="A773" s="112" t="s">
        <v>2506</v>
      </c>
      <c r="B773" s="112"/>
      <c r="C773" s="113"/>
      <c r="D773" s="113"/>
      <c r="E773" s="113"/>
      <c r="F773" s="113"/>
      <c r="G773" s="113"/>
      <c r="H773" s="113"/>
      <c r="I773" s="113"/>
      <c r="J773" s="113"/>
      <c r="K773" s="113"/>
      <c r="L773" s="113"/>
      <c r="M773" s="113"/>
      <c r="N773" s="113"/>
      <c r="O773" s="113"/>
      <c r="P773" s="113"/>
      <c r="Q773" s="113"/>
      <c r="R773" s="113"/>
      <c r="S773" s="113"/>
      <c r="T773" s="113"/>
      <c r="U773" s="113"/>
      <c r="V773" s="113"/>
      <c r="W773" s="113"/>
    </row>
    <row r="774" spans="1:23" ht="35" hidden="1" customHeight="1" thickBot="1" x14ac:dyDescent="0.25">
      <c r="A774" s="112" t="s">
        <v>2507</v>
      </c>
      <c r="B774" s="112"/>
      <c r="C774" s="113"/>
      <c r="D774" s="113"/>
      <c r="E774" s="113"/>
      <c r="F774" s="113"/>
      <c r="G774" s="113"/>
      <c r="H774" s="113"/>
      <c r="I774" s="113"/>
      <c r="J774" s="113"/>
      <c r="K774" s="113"/>
      <c r="L774" s="113"/>
      <c r="M774" s="113"/>
      <c r="N774" s="113"/>
      <c r="O774" s="113"/>
      <c r="P774" s="113"/>
      <c r="Q774" s="113"/>
      <c r="R774" s="113"/>
      <c r="S774" s="113"/>
      <c r="T774" s="113"/>
      <c r="U774" s="113"/>
      <c r="V774" s="113"/>
      <c r="W774" s="113"/>
    </row>
    <row r="775" spans="1:23" ht="35" hidden="1" customHeight="1" thickBot="1" x14ac:dyDescent="0.25">
      <c r="A775" s="112" t="s">
        <v>2508</v>
      </c>
      <c r="B775" s="112"/>
      <c r="C775" s="113"/>
      <c r="D775" s="113"/>
      <c r="E775" s="113"/>
      <c r="F775" s="113"/>
      <c r="G775" s="113"/>
      <c r="H775" s="113"/>
      <c r="I775" s="113"/>
      <c r="J775" s="113"/>
      <c r="K775" s="113"/>
      <c r="L775" s="113"/>
      <c r="M775" s="113"/>
      <c r="N775" s="113"/>
      <c r="O775" s="113"/>
      <c r="P775" s="113"/>
      <c r="Q775" s="113"/>
      <c r="R775" s="113"/>
      <c r="S775" s="113"/>
      <c r="T775" s="113"/>
      <c r="U775" s="113"/>
      <c r="V775" s="113"/>
      <c r="W775" s="113"/>
    </row>
    <row r="776" spans="1:23" ht="35" hidden="1" customHeight="1" thickBot="1" x14ac:dyDescent="0.25">
      <c r="A776" s="112" t="s">
        <v>1697</v>
      </c>
      <c r="B776" s="112"/>
      <c r="C776" s="113"/>
      <c r="D776" s="113"/>
      <c r="E776" s="113"/>
      <c r="F776" s="113"/>
      <c r="G776" s="113"/>
      <c r="H776" s="113"/>
      <c r="I776" s="113"/>
      <c r="J776" s="113"/>
      <c r="K776" s="113"/>
      <c r="L776" s="113"/>
      <c r="M776" s="113"/>
      <c r="N776" s="113"/>
      <c r="O776" s="113"/>
      <c r="P776" s="113"/>
      <c r="Q776" s="113"/>
      <c r="R776" s="113"/>
      <c r="S776" s="113"/>
      <c r="T776" s="113"/>
      <c r="U776" s="113"/>
      <c r="V776" s="113"/>
      <c r="W776" s="113"/>
    </row>
    <row r="777" spans="1:23" ht="35" hidden="1" customHeight="1" thickBot="1" x14ac:dyDescent="0.25">
      <c r="A777" s="112" t="s">
        <v>2509</v>
      </c>
      <c r="B777" s="112"/>
      <c r="C777" s="113"/>
      <c r="D777" s="113"/>
      <c r="E777" s="113"/>
      <c r="F777" s="113"/>
      <c r="G777" s="113"/>
      <c r="H777" s="113"/>
      <c r="I777" s="113"/>
      <c r="J777" s="113"/>
      <c r="K777" s="113"/>
      <c r="L777" s="113"/>
      <c r="M777" s="113"/>
      <c r="N777" s="113"/>
      <c r="O777" s="113"/>
      <c r="P777" s="113"/>
      <c r="Q777" s="113"/>
      <c r="R777" s="113"/>
      <c r="S777" s="113"/>
      <c r="T777" s="113"/>
      <c r="U777" s="113"/>
      <c r="V777" s="113"/>
      <c r="W777" s="113"/>
    </row>
    <row r="778" spans="1:23" ht="35" hidden="1" customHeight="1" thickBot="1" x14ac:dyDescent="0.25">
      <c r="A778" s="112" t="s">
        <v>2510</v>
      </c>
      <c r="B778" s="112"/>
      <c r="C778" s="113"/>
      <c r="D778" s="113"/>
      <c r="E778" s="113"/>
      <c r="F778" s="113"/>
      <c r="G778" s="113"/>
      <c r="H778" s="113"/>
      <c r="I778" s="113"/>
      <c r="J778" s="113"/>
      <c r="K778" s="113"/>
      <c r="L778" s="113"/>
      <c r="M778" s="113"/>
      <c r="N778" s="113"/>
      <c r="O778" s="113"/>
      <c r="P778" s="113"/>
      <c r="Q778" s="113"/>
      <c r="R778" s="113"/>
      <c r="S778" s="113"/>
      <c r="T778" s="113"/>
      <c r="U778" s="113"/>
      <c r="V778" s="113"/>
      <c r="W778" s="113"/>
    </row>
    <row r="779" spans="1:23" ht="35" hidden="1" customHeight="1" thickBot="1" x14ac:dyDescent="0.25">
      <c r="A779" s="112" t="s">
        <v>2511</v>
      </c>
      <c r="B779" s="112"/>
      <c r="C779" s="113"/>
      <c r="D779" s="113"/>
      <c r="E779" s="113"/>
      <c r="F779" s="113"/>
      <c r="G779" s="113"/>
      <c r="H779" s="113"/>
      <c r="I779" s="113"/>
      <c r="J779" s="113"/>
      <c r="K779" s="113"/>
      <c r="L779" s="113"/>
      <c r="M779" s="113"/>
      <c r="N779" s="113"/>
      <c r="O779" s="113"/>
      <c r="P779" s="113"/>
      <c r="Q779" s="113"/>
      <c r="R779" s="113"/>
      <c r="S779" s="113"/>
      <c r="T779" s="113"/>
      <c r="U779" s="113"/>
      <c r="V779" s="113"/>
      <c r="W779" s="113"/>
    </row>
    <row r="780" spans="1:23" ht="35" hidden="1" customHeight="1" thickBot="1" x14ac:dyDescent="0.25">
      <c r="A780" s="112" t="s">
        <v>1699</v>
      </c>
      <c r="B780" s="112"/>
      <c r="C780" s="113"/>
      <c r="D780" s="113"/>
      <c r="E780" s="113"/>
      <c r="F780" s="113"/>
      <c r="G780" s="113"/>
      <c r="H780" s="113"/>
      <c r="I780" s="113"/>
      <c r="J780" s="113"/>
      <c r="K780" s="113"/>
      <c r="L780" s="113"/>
      <c r="M780" s="113"/>
      <c r="N780" s="113"/>
      <c r="O780" s="113"/>
      <c r="P780" s="113"/>
      <c r="Q780" s="113"/>
      <c r="R780" s="113"/>
      <c r="S780" s="113"/>
      <c r="T780" s="113"/>
      <c r="U780" s="113"/>
      <c r="V780" s="113"/>
      <c r="W780" s="113"/>
    </row>
    <row r="781" spans="1:23" ht="35" hidden="1" customHeight="1" thickBot="1" x14ac:dyDescent="0.25">
      <c r="A781" s="112" t="s">
        <v>2512</v>
      </c>
      <c r="B781" s="112"/>
      <c r="C781" s="113"/>
      <c r="D781" s="113"/>
      <c r="E781" s="113"/>
      <c r="F781" s="113"/>
      <c r="G781" s="113"/>
      <c r="H781" s="113"/>
      <c r="I781" s="113"/>
      <c r="J781" s="113"/>
      <c r="K781" s="113"/>
      <c r="L781" s="113"/>
      <c r="M781" s="113"/>
      <c r="N781" s="113"/>
      <c r="O781" s="113"/>
      <c r="P781" s="113"/>
      <c r="Q781" s="113"/>
      <c r="R781" s="113"/>
      <c r="S781" s="113"/>
      <c r="T781" s="113"/>
      <c r="U781" s="113"/>
      <c r="V781" s="113"/>
      <c r="W781" s="113"/>
    </row>
    <row r="782" spans="1:23" ht="35" hidden="1" customHeight="1" thickBot="1" x14ac:dyDescent="0.25">
      <c r="A782" s="112" t="s">
        <v>2513</v>
      </c>
      <c r="B782" s="112"/>
      <c r="C782" s="113"/>
      <c r="D782" s="113"/>
      <c r="E782" s="113"/>
      <c r="F782" s="113"/>
      <c r="G782" s="113"/>
      <c r="H782" s="113"/>
      <c r="I782" s="113"/>
      <c r="J782" s="113"/>
      <c r="K782" s="113"/>
      <c r="L782" s="113"/>
      <c r="M782" s="113"/>
      <c r="N782" s="113"/>
      <c r="O782" s="113"/>
      <c r="P782" s="113"/>
      <c r="Q782" s="113"/>
      <c r="R782" s="113"/>
      <c r="S782" s="113"/>
      <c r="T782" s="113"/>
      <c r="U782" s="113"/>
      <c r="V782" s="113"/>
      <c r="W782" s="113"/>
    </row>
    <row r="783" spans="1:23" ht="35" hidden="1" customHeight="1" thickBot="1" x14ac:dyDescent="0.25">
      <c r="A783" s="112" t="s">
        <v>2514</v>
      </c>
      <c r="B783" s="112"/>
      <c r="C783" s="113"/>
      <c r="D783" s="113"/>
      <c r="E783" s="113"/>
      <c r="F783" s="113"/>
      <c r="G783" s="113"/>
      <c r="H783" s="113"/>
      <c r="I783" s="113"/>
      <c r="J783" s="113"/>
      <c r="K783" s="113"/>
      <c r="L783" s="113"/>
      <c r="M783" s="113"/>
      <c r="N783" s="113"/>
      <c r="O783" s="113"/>
      <c r="P783" s="113"/>
      <c r="Q783" s="113"/>
      <c r="R783" s="113"/>
      <c r="S783" s="113"/>
      <c r="T783" s="113"/>
      <c r="U783" s="113"/>
      <c r="V783" s="113"/>
      <c r="W783" s="113"/>
    </row>
    <row r="784" spans="1:23" ht="52" hidden="1" customHeight="1" thickBot="1" x14ac:dyDescent="0.25">
      <c r="A784" s="112" t="s">
        <v>1701</v>
      </c>
      <c r="B784" s="112"/>
      <c r="C784" s="113"/>
      <c r="D784" s="113"/>
      <c r="E784" s="113"/>
      <c r="F784" s="113"/>
      <c r="G784" s="113"/>
      <c r="H784" s="113"/>
      <c r="I784" s="113"/>
      <c r="J784" s="113"/>
      <c r="K784" s="113"/>
      <c r="L784" s="113"/>
      <c r="M784" s="113"/>
      <c r="N784" s="113"/>
      <c r="O784" s="113"/>
      <c r="P784" s="113"/>
      <c r="Q784" s="113"/>
      <c r="R784" s="113"/>
      <c r="S784" s="113"/>
      <c r="T784" s="113"/>
      <c r="U784" s="113"/>
      <c r="V784" s="113"/>
      <c r="W784" s="113"/>
    </row>
    <row r="785" spans="1:23" ht="52" hidden="1" customHeight="1" thickBot="1" x14ac:dyDescent="0.25">
      <c r="A785" s="112" t="s">
        <v>2515</v>
      </c>
      <c r="B785" s="112"/>
      <c r="C785" s="113"/>
      <c r="D785" s="113"/>
      <c r="E785" s="113"/>
      <c r="F785" s="113"/>
      <c r="G785" s="113"/>
      <c r="H785" s="113"/>
      <c r="I785" s="113"/>
      <c r="J785" s="113"/>
      <c r="K785" s="113"/>
      <c r="L785" s="113"/>
      <c r="M785" s="113"/>
      <c r="N785" s="113"/>
      <c r="O785" s="113"/>
      <c r="P785" s="113"/>
      <c r="Q785" s="113"/>
      <c r="R785" s="113"/>
      <c r="S785" s="113"/>
      <c r="T785" s="113"/>
      <c r="U785" s="113"/>
      <c r="V785" s="113"/>
      <c r="W785" s="113"/>
    </row>
    <row r="786" spans="1:23" ht="52" hidden="1" customHeight="1" thickBot="1" x14ac:dyDescent="0.25">
      <c r="A786" s="112" t="s">
        <v>2516</v>
      </c>
      <c r="B786" s="112"/>
      <c r="C786" s="113"/>
      <c r="D786" s="113"/>
      <c r="E786" s="113"/>
      <c r="F786" s="113"/>
      <c r="G786" s="113"/>
      <c r="H786" s="113"/>
      <c r="I786" s="113"/>
      <c r="J786" s="113"/>
      <c r="K786" s="113"/>
      <c r="L786" s="113"/>
      <c r="M786" s="113"/>
      <c r="N786" s="113"/>
      <c r="O786" s="113"/>
      <c r="P786" s="113"/>
      <c r="Q786" s="113"/>
      <c r="R786" s="113"/>
      <c r="S786" s="113"/>
      <c r="T786" s="113"/>
      <c r="U786" s="113"/>
      <c r="V786" s="113"/>
      <c r="W786" s="113"/>
    </row>
    <row r="787" spans="1:23" ht="52" hidden="1" customHeight="1" thickBot="1" x14ac:dyDescent="0.25">
      <c r="A787" s="112" t="s">
        <v>2517</v>
      </c>
      <c r="B787" s="112"/>
      <c r="C787" s="113"/>
      <c r="D787" s="113"/>
      <c r="E787" s="113"/>
      <c r="F787" s="113"/>
      <c r="G787" s="113"/>
      <c r="H787" s="113"/>
      <c r="I787" s="113"/>
      <c r="J787" s="113"/>
      <c r="K787" s="113"/>
      <c r="L787" s="113"/>
      <c r="M787" s="113"/>
      <c r="N787" s="113"/>
      <c r="O787" s="113"/>
      <c r="P787" s="113"/>
      <c r="Q787" s="113"/>
      <c r="R787" s="113"/>
      <c r="S787" s="113"/>
      <c r="T787" s="113"/>
      <c r="U787" s="113"/>
      <c r="V787" s="113"/>
      <c r="W787" s="113"/>
    </row>
    <row r="788" spans="1:23" ht="35" customHeight="1" thickBot="1" x14ac:dyDescent="0.25">
      <c r="A788" s="175" t="s">
        <v>2518</v>
      </c>
      <c r="B788" s="176"/>
      <c r="C788" s="177"/>
      <c r="D788" s="177"/>
      <c r="E788" s="177"/>
      <c r="F788" s="177"/>
      <c r="G788" s="177"/>
      <c r="H788" s="177"/>
      <c r="I788" s="177"/>
      <c r="J788" s="177"/>
      <c r="K788" s="177"/>
      <c r="L788" s="177"/>
      <c r="M788" s="177"/>
      <c r="N788" s="177"/>
      <c r="O788" s="177"/>
      <c r="P788" s="177"/>
      <c r="Q788" s="177"/>
      <c r="R788" s="177"/>
      <c r="S788" s="177"/>
      <c r="T788" s="177"/>
      <c r="U788" s="177"/>
      <c r="V788" s="177"/>
      <c r="W788" s="177"/>
    </row>
    <row r="789" spans="1:23" ht="52" hidden="1" customHeight="1" thickBot="1" x14ac:dyDescent="0.25">
      <c r="A789" s="112" t="s">
        <v>1704</v>
      </c>
      <c r="B789" s="112"/>
      <c r="C789" s="113"/>
      <c r="D789" s="113"/>
      <c r="E789" s="113"/>
      <c r="F789" s="113"/>
      <c r="G789" s="113"/>
      <c r="H789" s="113"/>
      <c r="I789" s="113"/>
      <c r="J789" s="113"/>
      <c r="K789" s="113"/>
      <c r="L789" s="113"/>
      <c r="M789" s="113"/>
      <c r="N789" s="113"/>
      <c r="O789" s="113"/>
      <c r="P789" s="113"/>
      <c r="Q789" s="113"/>
      <c r="R789" s="113"/>
      <c r="S789" s="113"/>
      <c r="T789" s="113"/>
      <c r="U789" s="113"/>
      <c r="V789" s="113"/>
      <c r="W789" s="113"/>
    </row>
    <row r="790" spans="1:23" ht="52" hidden="1" customHeight="1" thickBot="1" x14ac:dyDescent="0.25">
      <c r="A790" s="112" t="s">
        <v>2519</v>
      </c>
      <c r="B790" s="112"/>
      <c r="C790" s="113"/>
      <c r="D790" s="113"/>
      <c r="E790" s="113"/>
      <c r="F790" s="113"/>
      <c r="G790" s="113"/>
      <c r="H790" s="113"/>
      <c r="I790" s="113"/>
      <c r="J790" s="113"/>
      <c r="K790" s="113"/>
      <c r="L790" s="113"/>
      <c r="M790" s="113"/>
      <c r="N790" s="113"/>
      <c r="O790" s="113"/>
      <c r="P790" s="113"/>
      <c r="Q790" s="113"/>
      <c r="R790" s="113"/>
      <c r="S790" s="113"/>
      <c r="T790" s="113"/>
      <c r="U790" s="113"/>
      <c r="V790" s="113"/>
      <c r="W790" s="113"/>
    </row>
    <row r="791" spans="1:23" ht="52" hidden="1" customHeight="1" thickBot="1" x14ac:dyDescent="0.25">
      <c r="A791" s="112" t="s">
        <v>2520</v>
      </c>
      <c r="B791" s="112"/>
      <c r="C791" s="113"/>
      <c r="D791" s="113"/>
      <c r="E791" s="113"/>
      <c r="F791" s="113"/>
      <c r="G791" s="113"/>
      <c r="H791" s="113"/>
      <c r="I791" s="113"/>
      <c r="J791" s="113"/>
      <c r="K791" s="113"/>
      <c r="L791" s="113"/>
      <c r="M791" s="113"/>
      <c r="N791" s="113"/>
      <c r="O791" s="113"/>
      <c r="P791" s="113"/>
      <c r="Q791" s="113"/>
      <c r="R791" s="113"/>
      <c r="S791" s="113"/>
      <c r="T791" s="113"/>
      <c r="U791" s="113"/>
      <c r="V791" s="113"/>
      <c r="W791" s="113"/>
    </row>
    <row r="792" spans="1:23" ht="52" hidden="1" customHeight="1" thickBot="1" x14ac:dyDescent="0.25">
      <c r="A792" s="112" t="s">
        <v>2521</v>
      </c>
      <c r="B792" s="112"/>
      <c r="C792" s="113"/>
      <c r="D792" s="113"/>
      <c r="E792" s="113"/>
      <c r="F792" s="113"/>
      <c r="G792" s="113"/>
      <c r="H792" s="113"/>
      <c r="I792" s="113"/>
      <c r="J792" s="113"/>
      <c r="K792" s="113"/>
      <c r="L792" s="113"/>
      <c r="M792" s="113"/>
      <c r="N792" s="113"/>
      <c r="O792" s="113"/>
      <c r="P792" s="113"/>
      <c r="Q792" s="113"/>
      <c r="R792" s="113"/>
      <c r="S792" s="113"/>
      <c r="T792" s="113"/>
      <c r="U792" s="113"/>
      <c r="V792" s="113"/>
      <c r="W792" s="113"/>
    </row>
    <row r="793" spans="1:23" ht="52" hidden="1" customHeight="1" thickBot="1" x14ac:dyDescent="0.25">
      <c r="A793" s="112" t="s">
        <v>1706</v>
      </c>
      <c r="B793" s="112"/>
      <c r="C793" s="113"/>
      <c r="D793" s="113"/>
      <c r="E793" s="113"/>
      <c r="F793" s="113"/>
      <c r="G793" s="113"/>
      <c r="H793" s="113"/>
      <c r="I793" s="113"/>
      <c r="J793" s="113"/>
      <c r="K793" s="113"/>
      <c r="L793" s="113"/>
      <c r="M793" s="113"/>
      <c r="N793" s="113"/>
      <c r="O793" s="113"/>
      <c r="P793" s="113"/>
      <c r="Q793" s="113"/>
      <c r="R793" s="113"/>
      <c r="S793" s="113"/>
      <c r="T793" s="113"/>
      <c r="U793" s="113"/>
      <c r="V793" s="113"/>
      <c r="W793" s="113"/>
    </row>
    <row r="794" spans="1:23" ht="52" hidden="1" customHeight="1" thickBot="1" x14ac:dyDescent="0.25">
      <c r="A794" s="112" t="s">
        <v>2522</v>
      </c>
      <c r="B794" s="112"/>
      <c r="C794" s="113"/>
      <c r="D794" s="113"/>
      <c r="E794" s="113"/>
      <c r="F794" s="113"/>
      <c r="G794" s="113"/>
      <c r="H794" s="113"/>
      <c r="I794" s="113"/>
      <c r="J794" s="113"/>
      <c r="K794" s="113"/>
      <c r="L794" s="113"/>
      <c r="M794" s="113"/>
      <c r="N794" s="113"/>
      <c r="O794" s="113"/>
      <c r="P794" s="113"/>
      <c r="Q794" s="113"/>
      <c r="R794" s="113"/>
      <c r="S794" s="113"/>
      <c r="T794" s="113"/>
      <c r="U794" s="113"/>
      <c r="V794" s="113"/>
      <c r="W794" s="113"/>
    </row>
    <row r="795" spans="1:23" ht="52" hidden="1" customHeight="1" thickBot="1" x14ac:dyDescent="0.25">
      <c r="A795" s="112" t="s">
        <v>2523</v>
      </c>
      <c r="B795" s="112"/>
      <c r="C795" s="113"/>
      <c r="D795" s="113"/>
      <c r="E795" s="113"/>
      <c r="F795" s="113"/>
      <c r="G795" s="113"/>
      <c r="H795" s="113"/>
      <c r="I795" s="113"/>
      <c r="J795" s="113"/>
      <c r="K795" s="113"/>
      <c r="L795" s="113"/>
      <c r="M795" s="113"/>
      <c r="N795" s="113"/>
      <c r="O795" s="113"/>
      <c r="P795" s="113"/>
      <c r="Q795" s="113"/>
      <c r="R795" s="113"/>
      <c r="S795" s="113"/>
      <c r="T795" s="113"/>
      <c r="U795" s="113"/>
      <c r="V795" s="113"/>
      <c r="W795" s="113"/>
    </row>
    <row r="796" spans="1:23" ht="52" hidden="1" customHeight="1" thickBot="1" x14ac:dyDescent="0.25">
      <c r="A796" s="112" t="s">
        <v>2524</v>
      </c>
      <c r="B796" s="112"/>
      <c r="C796" s="113"/>
      <c r="D796" s="113"/>
      <c r="E796" s="113"/>
      <c r="F796" s="113"/>
      <c r="G796" s="113"/>
      <c r="H796" s="113"/>
      <c r="I796" s="113"/>
      <c r="J796" s="113"/>
      <c r="K796" s="113"/>
      <c r="L796" s="113"/>
      <c r="M796" s="113"/>
      <c r="N796" s="113"/>
      <c r="O796" s="113"/>
      <c r="P796" s="113"/>
      <c r="Q796" s="113"/>
      <c r="R796" s="113"/>
      <c r="S796" s="113"/>
      <c r="T796" s="113"/>
      <c r="U796" s="113"/>
      <c r="V796" s="113"/>
      <c r="W796" s="113"/>
    </row>
    <row r="797" spans="1:23" ht="52" hidden="1" customHeight="1" thickBot="1" x14ac:dyDescent="0.25">
      <c r="A797" s="112" t="s">
        <v>1708</v>
      </c>
      <c r="B797" s="112"/>
      <c r="C797" s="113"/>
      <c r="D797" s="113"/>
      <c r="E797" s="113"/>
      <c r="F797" s="113"/>
      <c r="G797" s="113"/>
      <c r="H797" s="113"/>
      <c r="I797" s="113"/>
      <c r="J797" s="113"/>
      <c r="K797" s="113"/>
      <c r="L797" s="113"/>
      <c r="M797" s="113"/>
      <c r="N797" s="113"/>
      <c r="O797" s="113"/>
      <c r="P797" s="113"/>
      <c r="Q797" s="113"/>
      <c r="R797" s="113"/>
      <c r="S797" s="113"/>
      <c r="T797" s="113"/>
      <c r="U797" s="113"/>
      <c r="V797" s="113"/>
      <c r="W797" s="113"/>
    </row>
    <row r="798" spans="1:23" ht="52" hidden="1" customHeight="1" thickBot="1" x14ac:dyDescent="0.25">
      <c r="A798" s="112" t="s">
        <v>2525</v>
      </c>
      <c r="B798" s="112"/>
      <c r="C798" s="113"/>
      <c r="D798" s="113"/>
      <c r="E798" s="113"/>
      <c r="F798" s="113"/>
      <c r="G798" s="113"/>
      <c r="H798" s="113"/>
      <c r="I798" s="113"/>
      <c r="J798" s="113"/>
      <c r="K798" s="113"/>
      <c r="L798" s="113"/>
      <c r="M798" s="113"/>
      <c r="N798" s="113"/>
      <c r="O798" s="113"/>
      <c r="P798" s="113"/>
      <c r="Q798" s="113"/>
      <c r="R798" s="113"/>
      <c r="S798" s="113"/>
      <c r="T798" s="113"/>
      <c r="U798" s="113"/>
      <c r="V798" s="113"/>
      <c r="W798" s="113"/>
    </row>
    <row r="799" spans="1:23" ht="52" hidden="1" customHeight="1" thickBot="1" x14ac:dyDescent="0.25">
      <c r="A799" s="112" t="s">
        <v>2526</v>
      </c>
      <c r="B799" s="112"/>
      <c r="C799" s="113"/>
      <c r="D799" s="113"/>
      <c r="E799" s="113"/>
      <c r="F799" s="113"/>
      <c r="G799" s="113"/>
      <c r="H799" s="113"/>
      <c r="I799" s="113"/>
      <c r="J799" s="113"/>
      <c r="K799" s="113"/>
      <c r="L799" s="113"/>
      <c r="M799" s="113"/>
      <c r="N799" s="113"/>
      <c r="O799" s="113"/>
      <c r="P799" s="113"/>
      <c r="Q799" s="113"/>
      <c r="R799" s="113"/>
      <c r="S799" s="113"/>
      <c r="T799" s="113"/>
      <c r="U799" s="113"/>
      <c r="V799" s="113"/>
      <c r="W799" s="113"/>
    </row>
    <row r="800" spans="1:23" ht="52" hidden="1" customHeight="1" thickBot="1" x14ac:dyDescent="0.25">
      <c r="A800" s="112" t="s">
        <v>2527</v>
      </c>
      <c r="B800" s="112"/>
      <c r="C800" s="113"/>
      <c r="D800" s="113"/>
      <c r="E800" s="113"/>
      <c r="F800" s="113"/>
      <c r="G800" s="113"/>
      <c r="H800" s="113"/>
      <c r="I800" s="113"/>
      <c r="J800" s="113"/>
      <c r="K800" s="113"/>
      <c r="L800" s="113"/>
      <c r="M800" s="113"/>
      <c r="N800" s="113"/>
      <c r="O800" s="113"/>
      <c r="P800" s="113"/>
      <c r="Q800" s="113"/>
      <c r="R800" s="113"/>
      <c r="S800" s="113"/>
      <c r="T800" s="113"/>
      <c r="U800" s="113"/>
      <c r="V800" s="113"/>
      <c r="W800" s="113"/>
    </row>
    <row r="801" spans="1:23" ht="52" hidden="1" customHeight="1" thickBot="1" x14ac:dyDescent="0.25">
      <c r="A801" s="112" t="s">
        <v>1710</v>
      </c>
      <c r="B801" s="112"/>
      <c r="C801" s="113"/>
      <c r="D801" s="113"/>
      <c r="E801" s="113"/>
      <c r="F801" s="113"/>
      <c r="G801" s="113"/>
      <c r="H801" s="113"/>
      <c r="I801" s="113"/>
      <c r="J801" s="113"/>
      <c r="K801" s="113"/>
      <c r="L801" s="113"/>
      <c r="M801" s="113"/>
      <c r="N801" s="113"/>
      <c r="O801" s="113"/>
      <c r="P801" s="113"/>
      <c r="Q801" s="113"/>
      <c r="R801" s="113"/>
      <c r="S801" s="113"/>
      <c r="T801" s="113"/>
      <c r="U801" s="113"/>
      <c r="V801" s="113"/>
      <c r="W801" s="113"/>
    </row>
    <row r="802" spans="1:23" ht="52" hidden="1" customHeight="1" thickBot="1" x14ac:dyDescent="0.25">
      <c r="A802" s="112" t="s">
        <v>2528</v>
      </c>
      <c r="B802" s="112"/>
      <c r="C802" s="113"/>
      <c r="D802" s="113"/>
      <c r="E802" s="113"/>
      <c r="F802" s="113"/>
      <c r="G802" s="113"/>
      <c r="H802" s="113"/>
      <c r="I802" s="113"/>
      <c r="J802" s="113"/>
      <c r="K802" s="113"/>
      <c r="L802" s="113"/>
      <c r="M802" s="113"/>
      <c r="N802" s="113"/>
      <c r="O802" s="113"/>
      <c r="P802" s="113"/>
      <c r="Q802" s="113"/>
      <c r="R802" s="113"/>
      <c r="S802" s="113"/>
      <c r="T802" s="113"/>
      <c r="U802" s="113"/>
      <c r="V802" s="113"/>
      <c r="W802" s="113"/>
    </row>
    <row r="803" spans="1:23" ht="52" hidden="1" customHeight="1" thickBot="1" x14ac:dyDescent="0.25">
      <c r="A803" s="112" t="s">
        <v>2529</v>
      </c>
      <c r="B803" s="112"/>
      <c r="C803" s="113"/>
      <c r="D803" s="113"/>
      <c r="E803" s="113"/>
      <c r="F803" s="113"/>
      <c r="G803" s="113"/>
      <c r="H803" s="113"/>
      <c r="I803" s="113"/>
      <c r="J803" s="113"/>
      <c r="K803" s="113"/>
      <c r="L803" s="113"/>
      <c r="M803" s="113"/>
      <c r="N803" s="113"/>
      <c r="O803" s="113"/>
      <c r="P803" s="113"/>
      <c r="Q803" s="113"/>
      <c r="R803" s="113"/>
      <c r="S803" s="113"/>
      <c r="T803" s="113"/>
      <c r="U803" s="113"/>
      <c r="V803" s="113"/>
      <c r="W803" s="113"/>
    </row>
    <row r="804" spans="1:23" ht="52" hidden="1" customHeight="1" thickBot="1" x14ac:dyDescent="0.25">
      <c r="A804" s="112" t="s">
        <v>2530</v>
      </c>
      <c r="B804" s="112"/>
      <c r="C804" s="113"/>
      <c r="D804" s="113"/>
      <c r="E804" s="113"/>
      <c r="F804" s="113"/>
      <c r="G804" s="113"/>
      <c r="H804" s="113"/>
      <c r="I804" s="113"/>
      <c r="J804" s="113"/>
      <c r="K804" s="113"/>
      <c r="L804" s="113"/>
      <c r="M804" s="113"/>
      <c r="N804" s="113"/>
      <c r="O804" s="113"/>
      <c r="P804" s="113"/>
      <c r="Q804" s="113"/>
      <c r="R804" s="113"/>
      <c r="S804" s="113"/>
      <c r="T804" s="113"/>
      <c r="U804" s="113"/>
      <c r="V804" s="113"/>
      <c r="W804" s="113"/>
    </row>
    <row r="805" spans="1:23" ht="52" hidden="1" customHeight="1" thickBot="1" x14ac:dyDescent="0.25">
      <c r="A805" s="112" t="s">
        <v>1712</v>
      </c>
      <c r="B805" s="112"/>
      <c r="C805" s="113"/>
      <c r="D805" s="113"/>
      <c r="E805" s="113"/>
      <c r="F805" s="113"/>
      <c r="G805" s="113"/>
      <c r="H805" s="113"/>
      <c r="I805" s="113"/>
      <c r="J805" s="113"/>
      <c r="K805" s="113"/>
      <c r="L805" s="113"/>
      <c r="M805" s="113"/>
      <c r="N805" s="113"/>
      <c r="O805" s="113"/>
      <c r="P805" s="113"/>
      <c r="Q805" s="113"/>
      <c r="R805" s="113"/>
      <c r="S805" s="113"/>
      <c r="T805" s="113"/>
      <c r="U805" s="113"/>
      <c r="V805" s="113"/>
      <c r="W805" s="113"/>
    </row>
    <row r="806" spans="1:23" ht="52" hidden="1" customHeight="1" thickBot="1" x14ac:dyDescent="0.25">
      <c r="A806" s="112" t="s">
        <v>2531</v>
      </c>
      <c r="B806" s="112"/>
      <c r="C806" s="113"/>
      <c r="D806" s="113"/>
      <c r="E806" s="113"/>
      <c r="F806" s="113"/>
      <c r="G806" s="113"/>
      <c r="H806" s="113"/>
      <c r="I806" s="113"/>
      <c r="J806" s="113"/>
      <c r="K806" s="113"/>
      <c r="L806" s="113"/>
      <c r="M806" s="113"/>
      <c r="N806" s="113"/>
      <c r="O806" s="113"/>
      <c r="P806" s="113"/>
      <c r="Q806" s="113"/>
      <c r="R806" s="113"/>
      <c r="S806" s="113"/>
      <c r="T806" s="113"/>
      <c r="U806" s="113"/>
      <c r="V806" s="113"/>
      <c r="W806" s="113"/>
    </row>
    <row r="807" spans="1:23" ht="52" hidden="1" customHeight="1" thickBot="1" x14ac:dyDescent="0.25">
      <c r="A807" s="112" t="s">
        <v>2532</v>
      </c>
      <c r="B807" s="112"/>
      <c r="C807" s="113"/>
      <c r="D807" s="113"/>
      <c r="E807" s="113"/>
      <c r="F807" s="113"/>
      <c r="G807" s="113"/>
      <c r="H807" s="113"/>
      <c r="I807" s="113"/>
      <c r="J807" s="113"/>
      <c r="K807" s="113"/>
      <c r="L807" s="113"/>
      <c r="M807" s="113"/>
      <c r="N807" s="113"/>
      <c r="O807" s="113"/>
      <c r="P807" s="113"/>
      <c r="Q807" s="113"/>
      <c r="R807" s="113"/>
      <c r="S807" s="113"/>
      <c r="T807" s="113"/>
      <c r="U807" s="113"/>
      <c r="V807" s="113"/>
      <c r="W807" s="113"/>
    </row>
    <row r="808" spans="1:23" ht="52" hidden="1" customHeight="1" thickBot="1" x14ac:dyDescent="0.25">
      <c r="A808" s="112" t="s">
        <v>2533</v>
      </c>
      <c r="B808" s="112"/>
      <c r="C808" s="113"/>
      <c r="D808" s="113"/>
      <c r="E808" s="113"/>
      <c r="F808" s="113"/>
      <c r="G808" s="113"/>
      <c r="H808" s="113"/>
      <c r="I808" s="113"/>
      <c r="J808" s="113"/>
      <c r="K808" s="113"/>
      <c r="L808" s="113"/>
      <c r="M808" s="113"/>
      <c r="N808" s="113"/>
      <c r="O808" s="113"/>
      <c r="P808" s="113"/>
      <c r="Q808" s="113"/>
      <c r="R808" s="113"/>
      <c r="S808" s="113"/>
      <c r="T808" s="113"/>
      <c r="U808" s="113"/>
      <c r="V808" s="113"/>
      <c r="W808" s="113"/>
    </row>
    <row r="809" spans="1:23" ht="52" hidden="1" customHeight="1" thickBot="1" x14ac:dyDescent="0.25">
      <c r="A809" s="112" t="s">
        <v>1714</v>
      </c>
      <c r="B809" s="112"/>
      <c r="C809" s="113"/>
      <c r="D809" s="113"/>
      <c r="E809" s="113"/>
      <c r="F809" s="113"/>
      <c r="G809" s="113"/>
      <c r="H809" s="113"/>
      <c r="I809" s="113"/>
      <c r="J809" s="113"/>
      <c r="K809" s="113"/>
      <c r="L809" s="113"/>
      <c r="M809" s="113"/>
      <c r="N809" s="113"/>
      <c r="O809" s="113"/>
      <c r="P809" s="113"/>
      <c r="Q809" s="113"/>
      <c r="R809" s="113"/>
      <c r="S809" s="113"/>
      <c r="T809" s="113"/>
      <c r="U809" s="113"/>
      <c r="V809" s="113"/>
      <c r="W809" s="113"/>
    </row>
    <row r="810" spans="1:23" ht="52" hidden="1" customHeight="1" thickBot="1" x14ac:dyDescent="0.25">
      <c r="A810" s="112" t="s">
        <v>2534</v>
      </c>
      <c r="B810" s="112"/>
      <c r="C810" s="113"/>
      <c r="D810" s="113"/>
      <c r="E810" s="113"/>
      <c r="F810" s="113"/>
      <c r="G810" s="113"/>
      <c r="H810" s="113"/>
      <c r="I810" s="113"/>
      <c r="J810" s="113"/>
      <c r="K810" s="113"/>
      <c r="L810" s="113"/>
      <c r="M810" s="113"/>
      <c r="N810" s="113"/>
      <c r="O810" s="113"/>
      <c r="P810" s="113"/>
      <c r="Q810" s="113"/>
      <c r="R810" s="113"/>
      <c r="S810" s="113"/>
      <c r="T810" s="113"/>
      <c r="U810" s="113"/>
      <c r="V810" s="113"/>
      <c r="W810" s="113"/>
    </row>
    <row r="811" spans="1:23" ht="52" hidden="1" customHeight="1" thickBot="1" x14ac:dyDescent="0.25">
      <c r="A811" s="112" t="s">
        <v>2535</v>
      </c>
      <c r="B811" s="112"/>
      <c r="C811" s="113"/>
      <c r="D811" s="113"/>
      <c r="E811" s="113"/>
      <c r="F811" s="113"/>
      <c r="G811" s="113"/>
      <c r="H811" s="113"/>
      <c r="I811" s="113"/>
      <c r="J811" s="113"/>
      <c r="K811" s="113"/>
      <c r="L811" s="113"/>
      <c r="M811" s="113"/>
      <c r="N811" s="113"/>
      <c r="O811" s="113"/>
      <c r="P811" s="113"/>
      <c r="Q811" s="113"/>
      <c r="R811" s="113"/>
      <c r="S811" s="113"/>
      <c r="T811" s="113"/>
      <c r="U811" s="113"/>
      <c r="V811" s="113"/>
      <c r="W811" s="113"/>
    </row>
    <row r="812" spans="1:23" ht="52" hidden="1" customHeight="1" thickBot="1" x14ac:dyDescent="0.25">
      <c r="A812" s="112" t="s">
        <v>2536</v>
      </c>
      <c r="B812" s="112"/>
      <c r="C812" s="113"/>
      <c r="D812" s="113"/>
      <c r="E812" s="113"/>
      <c r="F812" s="113"/>
      <c r="G812" s="113"/>
      <c r="H812" s="113"/>
      <c r="I812" s="113"/>
      <c r="J812" s="113"/>
      <c r="K812" s="113"/>
      <c r="L812" s="113"/>
      <c r="M812" s="113"/>
      <c r="N812" s="113"/>
      <c r="O812" s="113"/>
      <c r="P812" s="113"/>
      <c r="Q812" s="113"/>
      <c r="R812" s="113"/>
      <c r="S812" s="113"/>
      <c r="T812" s="113"/>
      <c r="U812" s="113"/>
      <c r="V812" s="113"/>
      <c r="W812" s="113"/>
    </row>
    <row r="813" spans="1:23" ht="52" hidden="1" customHeight="1" thickBot="1" x14ac:dyDescent="0.25">
      <c r="A813" s="112" t="s">
        <v>1716</v>
      </c>
      <c r="B813" s="112"/>
      <c r="C813" s="113"/>
      <c r="D813" s="113"/>
      <c r="E813" s="113"/>
      <c r="F813" s="113"/>
      <c r="G813" s="113"/>
      <c r="H813" s="113"/>
      <c r="I813" s="113"/>
      <c r="J813" s="113"/>
      <c r="K813" s="113"/>
      <c r="L813" s="113"/>
      <c r="M813" s="113"/>
      <c r="N813" s="113"/>
      <c r="O813" s="113"/>
      <c r="P813" s="113"/>
      <c r="Q813" s="113"/>
      <c r="R813" s="113"/>
      <c r="S813" s="113"/>
      <c r="T813" s="113"/>
      <c r="U813" s="113"/>
      <c r="V813" s="113"/>
      <c r="W813" s="113"/>
    </row>
    <row r="814" spans="1:23" ht="52" hidden="1" customHeight="1" thickBot="1" x14ac:dyDescent="0.25">
      <c r="A814" s="112" t="s">
        <v>2537</v>
      </c>
      <c r="B814" s="112"/>
      <c r="C814" s="113"/>
      <c r="D814" s="113"/>
      <c r="E814" s="113"/>
      <c r="F814" s="113"/>
      <c r="G814" s="113"/>
      <c r="H814" s="113"/>
      <c r="I814" s="113"/>
      <c r="J814" s="113"/>
      <c r="K814" s="113"/>
      <c r="L814" s="113"/>
      <c r="M814" s="113"/>
      <c r="N814" s="113"/>
      <c r="O814" s="113"/>
      <c r="P814" s="113"/>
      <c r="Q814" s="113"/>
      <c r="R814" s="113"/>
      <c r="S814" s="113"/>
      <c r="T814" s="113"/>
      <c r="U814" s="113"/>
      <c r="V814" s="113"/>
      <c r="W814" s="113"/>
    </row>
    <row r="815" spans="1:23" ht="52" hidden="1" customHeight="1" thickBot="1" x14ac:dyDescent="0.25">
      <c r="A815" s="112" t="s">
        <v>2538</v>
      </c>
      <c r="B815" s="112"/>
      <c r="C815" s="113"/>
      <c r="D815" s="113"/>
      <c r="E815" s="113"/>
      <c r="F815" s="113"/>
      <c r="G815" s="113"/>
      <c r="H815" s="113"/>
      <c r="I815" s="113"/>
      <c r="J815" s="113"/>
      <c r="K815" s="113"/>
      <c r="L815" s="113"/>
      <c r="M815" s="113"/>
      <c r="N815" s="113"/>
      <c r="O815" s="113"/>
      <c r="P815" s="113"/>
      <c r="Q815" s="113"/>
      <c r="R815" s="113"/>
      <c r="S815" s="113"/>
      <c r="T815" s="113"/>
      <c r="U815" s="113"/>
      <c r="V815" s="113"/>
      <c r="W815" s="113"/>
    </row>
    <row r="816" spans="1:23" ht="52" hidden="1" customHeight="1" thickBot="1" x14ac:dyDescent="0.25">
      <c r="A816" s="112" t="s">
        <v>2539</v>
      </c>
      <c r="B816" s="112"/>
      <c r="C816" s="113"/>
      <c r="D816" s="113"/>
      <c r="E816" s="113"/>
      <c r="F816" s="113"/>
      <c r="G816" s="113"/>
      <c r="H816" s="113"/>
      <c r="I816" s="113"/>
      <c r="J816" s="113"/>
      <c r="K816" s="113"/>
      <c r="L816" s="113"/>
      <c r="M816" s="113"/>
      <c r="N816" s="113"/>
      <c r="O816" s="113"/>
      <c r="P816" s="113"/>
      <c r="Q816" s="113"/>
      <c r="R816" s="113"/>
      <c r="S816" s="113"/>
      <c r="T816" s="113"/>
      <c r="U816" s="113"/>
      <c r="V816" s="113"/>
      <c r="W816" s="113"/>
    </row>
    <row r="817" spans="1:23" ht="52" hidden="1" customHeight="1" thickBot="1" x14ac:dyDescent="0.25">
      <c r="A817" s="112" t="s">
        <v>1718</v>
      </c>
      <c r="B817" s="112"/>
      <c r="C817" s="113"/>
      <c r="D817" s="113"/>
      <c r="E817" s="113"/>
      <c r="F817" s="113"/>
      <c r="G817" s="113"/>
      <c r="H817" s="113"/>
      <c r="I817" s="113"/>
      <c r="J817" s="113"/>
      <c r="K817" s="113"/>
      <c r="L817" s="113"/>
      <c r="M817" s="113"/>
      <c r="N817" s="113"/>
      <c r="O817" s="113"/>
      <c r="P817" s="113"/>
      <c r="Q817" s="113"/>
      <c r="R817" s="113"/>
      <c r="S817" s="113"/>
      <c r="T817" s="113"/>
      <c r="U817" s="113"/>
      <c r="V817" s="113"/>
      <c r="W817" s="113"/>
    </row>
    <row r="818" spans="1:23" ht="52" hidden="1" customHeight="1" thickBot="1" x14ac:dyDescent="0.25">
      <c r="A818" s="112" t="s">
        <v>2540</v>
      </c>
      <c r="B818" s="112"/>
      <c r="C818" s="113"/>
      <c r="D818" s="113"/>
      <c r="E818" s="113"/>
      <c r="F818" s="113"/>
      <c r="G818" s="113"/>
      <c r="H818" s="113"/>
      <c r="I818" s="113"/>
      <c r="J818" s="113"/>
      <c r="K818" s="113"/>
      <c r="L818" s="113"/>
      <c r="M818" s="113"/>
      <c r="N818" s="113"/>
      <c r="O818" s="113"/>
      <c r="P818" s="113"/>
      <c r="Q818" s="113"/>
      <c r="R818" s="113"/>
      <c r="S818" s="113"/>
      <c r="T818" s="113"/>
      <c r="U818" s="113"/>
      <c r="V818" s="113"/>
      <c r="W818" s="113"/>
    </row>
    <row r="819" spans="1:23" ht="52" hidden="1" customHeight="1" thickBot="1" x14ac:dyDescent="0.25">
      <c r="A819" s="112" t="s">
        <v>2541</v>
      </c>
      <c r="B819" s="112"/>
      <c r="C819" s="113"/>
      <c r="D819" s="113"/>
      <c r="E819" s="113"/>
      <c r="F819" s="113"/>
      <c r="G819" s="113"/>
      <c r="H819" s="113"/>
      <c r="I819" s="113"/>
      <c r="J819" s="113"/>
      <c r="K819" s="113"/>
      <c r="L819" s="113"/>
      <c r="M819" s="113"/>
      <c r="N819" s="113"/>
      <c r="O819" s="113"/>
      <c r="P819" s="113"/>
      <c r="Q819" s="113"/>
      <c r="R819" s="113"/>
      <c r="S819" s="113"/>
      <c r="T819" s="113"/>
      <c r="U819" s="113"/>
      <c r="V819" s="113"/>
      <c r="W819" s="113"/>
    </row>
    <row r="820" spans="1:23" ht="52" hidden="1" customHeight="1" thickBot="1" x14ac:dyDescent="0.25">
      <c r="A820" s="112" t="s">
        <v>2542</v>
      </c>
      <c r="B820" s="112"/>
      <c r="C820" s="113"/>
      <c r="D820" s="113"/>
      <c r="E820" s="113"/>
      <c r="F820" s="113"/>
      <c r="G820" s="113"/>
      <c r="H820" s="113"/>
      <c r="I820" s="113"/>
      <c r="J820" s="113"/>
      <c r="K820" s="113"/>
      <c r="L820" s="113"/>
      <c r="M820" s="113"/>
      <c r="N820" s="113"/>
      <c r="O820" s="113"/>
      <c r="P820" s="113"/>
      <c r="Q820" s="113"/>
      <c r="R820" s="113"/>
      <c r="S820" s="113"/>
      <c r="T820" s="113"/>
      <c r="U820" s="113"/>
      <c r="V820" s="113"/>
      <c r="W820" s="113"/>
    </row>
    <row r="821" spans="1:23" ht="52" hidden="1" customHeight="1" thickBot="1" x14ac:dyDescent="0.25">
      <c r="A821" s="112" t="s">
        <v>1720</v>
      </c>
      <c r="B821" s="112"/>
      <c r="C821" s="113"/>
      <c r="D821" s="113"/>
      <c r="E821" s="113"/>
      <c r="F821" s="113"/>
      <c r="G821" s="113"/>
      <c r="H821" s="113"/>
      <c r="I821" s="113"/>
      <c r="J821" s="113"/>
      <c r="K821" s="113"/>
      <c r="L821" s="113"/>
      <c r="M821" s="113"/>
      <c r="N821" s="113"/>
      <c r="O821" s="113"/>
      <c r="P821" s="113"/>
      <c r="Q821" s="113"/>
      <c r="R821" s="113"/>
      <c r="S821" s="113"/>
      <c r="T821" s="113"/>
      <c r="U821" s="113"/>
      <c r="V821" s="113"/>
      <c r="W821" s="113"/>
    </row>
    <row r="822" spans="1:23" ht="52" hidden="1" customHeight="1" thickBot="1" x14ac:dyDescent="0.25">
      <c r="A822" s="112" t="s">
        <v>2543</v>
      </c>
      <c r="B822" s="112"/>
      <c r="C822" s="113"/>
      <c r="D822" s="113"/>
      <c r="E822" s="113"/>
      <c r="F822" s="113"/>
      <c r="G822" s="113"/>
      <c r="H822" s="113"/>
      <c r="I822" s="113"/>
      <c r="J822" s="113"/>
      <c r="K822" s="113"/>
      <c r="L822" s="113"/>
      <c r="M822" s="113"/>
      <c r="N822" s="113"/>
      <c r="O822" s="113"/>
      <c r="P822" s="113"/>
      <c r="Q822" s="113"/>
      <c r="R822" s="113"/>
      <c r="S822" s="113"/>
      <c r="T822" s="113"/>
      <c r="U822" s="113"/>
      <c r="V822" s="113"/>
      <c r="W822" s="113"/>
    </row>
    <row r="823" spans="1:23" ht="52" hidden="1" customHeight="1" thickBot="1" x14ac:dyDescent="0.25">
      <c r="A823" s="112" t="s">
        <v>2544</v>
      </c>
      <c r="B823" s="112"/>
      <c r="C823" s="113"/>
      <c r="D823" s="113"/>
      <c r="E823" s="113"/>
      <c r="F823" s="113"/>
      <c r="G823" s="113"/>
      <c r="H823" s="113"/>
      <c r="I823" s="113"/>
      <c r="J823" s="113"/>
      <c r="K823" s="113"/>
      <c r="L823" s="113"/>
      <c r="M823" s="113"/>
      <c r="N823" s="113"/>
      <c r="O823" s="113"/>
      <c r="P823" s="113"/>
      <c r="Q823" s="113"/>
      <c r="R823" s="113"/>
      <c r="S823" s="113"/>
      <c r="T823" s="113"/>
      <c r="U823" s="113"/>
      <c r="V823" s="113"/>
      <c r="W823" s="113"/>
    </row>
    <row r="824" spans="1:23" ht="52" hidden="1" customHeight="1" thickBot="1" x14ac:dyDescent="0.25">
      <c r="A824" s="112" t="s">
        <v>2545</v>
      </c>
      <c r="B824" s="112"/>
      <c r="C824" s="113"/>
      <c r="D824" s="113"/>
      <c r="E824" s="113"/>
      <c r="F824" s="113"/>
      <c r="G824" s="113"/>
      <c r="H824" s="113"/>
      <c r="I824" s="113"/>
      <c r="J824" s="113"/>
      <c r="K824" s="113"/>
      <c r="L824" s="113"/>
      <c r="M824" s="113"/>
      <c r="N824" s="113"/>
      <c r="O824" s="113"/>
      <c r="P824" s="113"/>
      <c r="Q824" s="113"/>
      <c r="R824" s="113"/>
      <c r="S824" s="113"/>
      <c r="T824" s="113"/>
      <c r="U824" s="113"/>
      <c r="V824" s="113"/>
      <c r="W824" s="113"/>
    </row>
    <row r="825" spans="1:23" ht="52" hidden="1" customHeight="1" thickBot="1" x14ac:dyDescent="0.25">
      <c r="A825" s="112" t="s">
        <v>1722</v>
      </c>
      <c r="B825" s="112"/>
      <c r="C825" s="113"/>
      <c r="D825" s="113"/>
      <c r="E825" s="113"/>
      <c r="F825" s="113"/>
      <c r="G825" s="113"/>
      <c r="H825" s="113"/>
      <c r="I825" s="113"/>
      <c r="J825" s="113"/>
      <c r="K825" s="113"/>
      <c r="L825" s="113"/>
      <c r="M825" s="113"/>
      <c r="N825" s="113"/>
      <c r="O825" s="113"/>
      <c r="P825" s="113"/>
      <c r="Q825" s="113"/>
      <c r="R825" s="113"/>
      <c r="S825" s="113"/>
      <c r="T825" s="113"/>
      <c r="U825" s="113"/>
      <c r="V825" s="113"/>
      <c r="W825" s="113"/>
    </row>
    <row r="826" spans="1:23" ht="52" hidden="1" customHeight="1" thickBot="1" x14ac:dyDescent="0.25">
      <c r="A826" s="112" t="s">
        <v>2546</v>
      </c>
      <c r="B826" s="112"/>
      <c r="C826" s="113"/>
      <c r="D826" s="113"/>
      <c r="E826" s="113"/>
      <c r="F826" s="113"/>
      <c r="G826" s="113"/>
      <c r="H826" s="113"/>
      <c r="I826" s="113"/>
      <c r="J826" s="113"/>
      <c r="K826" s="113"/>
      <c r="L826" s="113"/>
      <c r="M826" s="113"/>
      <c r="N826" s="113"/>
      <c r="O826" s="113"/>
      <c r="P826" s="113"/>
      <c r="Q826" s="113"/>
      <c r="R826" s="113"/>
      <c r="S826" s="113"/>
      <c r="T826" s="113"/>
      <c r="U826" s="113"/>
      <c r="V826" s="113"/>
      <c r="W826" s="113"/>
    </row>
    <row r="827" spans="1:23" ht="52" hidden="1" customHeight="1" thickBot="1" x14ac:dyDescent="0.25">
      <c r="A827" s="112" t="s">
        <v>2547</v>
      </c>
      <c r="B827" s="112"/>
      <c r="C827" s="113"/>
      <c r="D827" s="113"/>
      <c r="E827" s="113"/>
      <c r="F827" s="113"/>
      <c r="G827" s="113"/>
      <c r="H827" s="113"/>
      <c r="I827" s="113"/>
      <c r="J827" s="113"/>
      <c r="K827" s="113"/>
      <c r="L827" s="113"/>
      <c r="M827" s="113"/>
      <c r="N827" s="113"/>
      <c r="O827" s="113"/>
      <c r="P827" s="113"/>
      <c r="Q827" s="113"/>
      <c r="R827" s="113"/>
      <c r="S827" s="113"/>
      <c r="T827" s="113"/>
      <c r="U827" s="113"/>
      <c r="V827" s="113"/>
      <c r="W827" s="113"/>
    </row>
    <row r="828" spans="1:23" ht="52" hidden="1" customHeight="1" thickBot="1" x14ac:dyDescent="0.25">
      <c r="A828" s="112" t="s">
        <v>2548</v>
      </c>
      <c r="B828" s="112"/>
      <c r="C828" s="113"/>
      <c r="D828" s="113"/>
      <c r="E828" s="113"/>
      <c r="F828" s="113"/>
      <c r="G828" s="113"/>
      <c r="H828" s="113"/>
      <c r="I828" s="113"/>
      <c r="J828" s="113"/>
      <c r="K828" s="113"/>
      <c r="L828" s="113"/>
      <c r="M828" s="113"/>
      <c r="N828" s="113"/>
      <c r="O828" s="113"/>
      <c r="P828" s="113"/>
      <c r="Q828" s="113"/>
      <c r="R828" s="113"/>
      <c r="S828" s="113"/>
      <c r="T828" s="113"/>
      <c r="U828" s="113"/>
      <c r="V828" s="113"/>
      <c r="W828" s="113"/>
    </row>
    <row r="829" spans="1:23" ht="52" hidden="1" customHeight="1" thickBot="1" x14ac:dyDescent="0.25">
      <c r="A829" s="112" t="s">
        <v>1724</v>
      </c>
      <c r="B829" s="112"/>
      <c r="C829" s="113"/>
      <c r="D829" s="113"/>
      <c r="E829" s="113"/>
      <c r="F829" s="113"/>
      <c r="G829" s="113"/>
      <c r="H829" s="113"/>
      <c r="I829" s="113"/>
      <c r="J829" s="113"/>
      <c r="K829" s="113"/>
      <c r="L829" s="113"/>
      <c r="M829" s="113"/>
      <c r="N829" s="113"/>
      <c r="O829" s="113"/>
      <c r="P829" s="113"/>
      <c r="Q829" s="113"/>
      <c r="R829" s="113"/>
      <c r="S829" s="113"/>
      <c r="T829" s="113"/>
      <c r="U829" s="113"/>
      <c r="V829" s="113"/>
      <c r="W829" s="113"/>
    </row>
    <row r="830" spans="1:23" ht="52" hidden="1" customHeight="1" thickBot="1" x14ac:dyDescent="0.25">
      <c r="A830" s="112" t="s">
        <v>2549</v>
      </c>
      <c r="B830" s="112"/>
      <c r="C830" s="113"/>
      <c r="D830" s="113"/>
      <c r="E830" s="113"/>
      <c r="F830" s="113"/>
      <c r="G830" s="113"/>
      <c r="H830" s="113"/>
      <c r="I830" s="113"/>
      <c r="J830" s="113"/>
      <c r="K830" s="113"/>
      <c r="L830" s="113"/>
      <c r="M830" s="113"/>
      <c r="N830" s="113"/>
      <c r="O830" s="113"/>
      <c r="P830" s="113"/>
      <c r="Q830" s="113"/>
      <c r="R830" s="113"/>
      <c r="S830" s="113"/>
      <c r="T830" s="113"/>
      <c r="U830" s="113"/>
      <c r="V830" s="113"/>
      <c r="W830" s="113"/>
    </row>
    <row r="831" spans="1:23" ht="52" hidden="1" customHeight="1" thickBot="1" x14ac:dyDescent="0.25">
      <c r="A831" s="112" t="s">
        <v>2550</v>
      </c>
      <c r="B831" s="112"/>
      <c r="C831" s="113"/>
      <c r="D831" s="113"/>
      <c r="E831" s="113"/>
      <c r="F831" s="113"/>
      <c r="G831" s="113"/>
      <c r="H831" s="113"/>
      <c r="I831" s="113"/>
      <c r="J831" s="113"/>
      <c r="K831" s="113"/>
      <c r="L831" s="113"/>
      <c r="M831" s="113"/>
      <c r="N831" s="113"/>
      <c r="O831" s="113"/>
      <c r="P831" s="113"/>
      <c r="Q831" s="113"/>
      <c r="R831" s="113"/>
      <c r="S831" s="113"/>
      <c r="T831" s="113"/>
      <c r="U831" s="113"/>
      <c r="V831" s="113"/>
      <c r="W831" s="113"/>
    </row>
    <row r="832" spans="1:23" ht="52" hidden="1" customHeight="1" thickBot="1" x14ac:dyDescent="0.25">
      <c r="A832" s="112" t="s">
        <v>2551</v>
      </c>
      <c r="B832" s="112"/>
      <c r="C832" s="113"/>
      <c r="D832" s="113"/>
      <c r="E832" s="113"/>
      <c r="F832" s="113"/>
      <c r="G832" s="113"/>
      <c r="H832" s="113"/>
      <c r="I832" s="113"/>
      <c r="J832" s="113"/>
      <c r="K832" s="113"/>
      <c r="L832" s="113"/>
      <c r="M832" s="113"/>
      <c r="N832" s="113"/>
      <c r="O832" s="113"/>
      <c r="P832" s="113"/>
      <c r="Q832" s="113"/>
      <c r="R832" s="113"/>
      <c r="S832" s="113"/>
      <c r="T832" s="113"/>
      <c r="U832" s="113"/>
      <c r="V832" s="113"/>
      <c r="W832" s="113"/>
    </row>
    <row r="833" spans="1:23" ht="52" hidden="1" customHeight="1" thickBot="1" x14ac:dyDescent="0.25">
      <c r="A833" s="112" t="s">
        <v>1726</v>
      </c>
      <c r="B833" s="112"/>
      <c r="C833" s="113"/>
      <c r="D833" s="113"/>
      <c r="E833" s="113"/>
      <c r="F833" s="113"/>
      <c r="G833" s="113"/>
      <c r="H833" s="113"/>
      <c r="I833" s="113"/>
      <c r="J833" s="113"/>
      <c r="K833" s="113"/>
      <c r="L833" s="113"/>
      <c r="M833" s="113"/>
      <c r="N833" s="113"/>
      <c r="O833" s="113"/>
      <c r="P833" s="113"/>
      <c r="Q833" s="113"/>
      <c r="R833" s="113"/>
      <c r="S833" s="113"/>
      <c r="T833" s="113"/>
      <c r="U833" s="113"/>
      <c r="V833" s="113"/>
      <c r="W833" s="113"/>
    </row>
    <row r="834" spans="1:23" ht="52" hidden="1" customHeight="1" thickBot="1" x14ac:dyDescent="0.25">
      <c r="A834" s="112" t="s">
        <v>2552</v>
      </c>
      <c r="B834" s="112"/>
      <c r="C834" s="113"/>
      <c r="D834" s="113"/>
      <c r="E834" s="113"/>
      <c r="F834" s="113"/>
      <c r="G834" s="113"/>
      <c r="H834" s="113"/>
      <c r="I834" s="113"/>
      <c r="J834" s="113"/>
      <c r="K834" s="113"/>
      <c r="L834" s="113"/>
      <c r="M834" s="113"/>
      <c r="N834" s="113"/>
      <c r="O834" s="113"/>
      <c r="P834" s="113"/>
      <c r="Q834" s="113"/>
      <c r="R834" s="113"/>
      <c r="S834" s="113"/>
      <c r="T834" s="113"/>
      <c r="U834" s="113"/>
      <c r="V834" s="113"/>
      <c r="W834" s="113"/>
    </row>
    <row r="835" spans="1:23" ht="52" hidden="1" customHeight="1" thickBot="1" x14ac:dyDescent="0.25">
      <c r="A835" s="112" t="s">
        <v>2553</v>
      </c>
      <c r="B835" s="112"/>
      <c r="C835" s="113"/>
      <c r="D835" s="113"/>
      <c r="E835" s="113"/>
      <c r="F835" s="113"/>
      <c r="G835" s="113"/>
      <c r="H835" s="113"/>
      <c r="I835" s="113"/>
      <c r="J835" s="113"/>
      <c r="K835" s="113"/>
      <c r="L835" s="113"/>
      <c r="M835" s="113"/>
      <c r="N835" s="113"/>
      <c r="O835" s="113"/>
      <c r="P835" s="113"/>
      <c r="Q835" s="113"/>
      <c r="R835" s="113"/>
      <c r="S835" s="113"/>
      <c r="T835" s="113"/>
      <c r="U835" s="113"/>
      <c r="V835" s="113"/>
      <c r="W835" s="113"/>
    </row>
    <row r="836" spans="1:23" ht="52" hidden="1" customHeight="1" thickBot="1" x14ac:dyDescent="0.25">
      <c r="A836" s="112" t="s">
        <v>2554</v>
      </c>
      <c r="B836" s="112"/>
      <c r="C836" s="113"/>
      <c r="D836" s="113"/>
      <c r="E836" s="113"/>
      <c r="F836" s="113"/>
      <c r="G836" s="113"/>
      <c r="H836" s="113"/>
      <c r="I836" s="113"/>
      <c r="J836" s="113"/>
      <c r="K836" s="113"/>
      <c r="L836" s="113"/>
      <c r="M836" s="113"/>
      <c r="N836" s="113"/>
      <c r="O836" s="113"/>
      <c r="P836" s="113"/>
      <c r="Q836" s="113"/>
      <c r="R836" s="113"/>
      <c r="S836" s="113"/>
      <c r="T836" s="113"/>
      <c r="U836" s="113"/>
      <c r="V836" s="113"/>
      <c r="W836" s="113"/>
    </row>
    <row r="837" spans="1:23" ht="18" customHeight="1" thickBot="1" x14ac:dyDescent="0.25">
      <c r="A837" s="175" t="s">
        <v>2555</v>
      </c>
      <c r="B837" s="176"/>
      <c r="C837" s="177"/>
      <c r="D837" s="177"/>
      <c r="E837" s="177"/>
      <c r="F837" s="177"/>
      <c r="G837" s="177"/>
      <c r="H837" s="177"/>
      <c r="I837" s="177"/>
      <c r="J837" s="177"/>
      <c r="K837" s="177"/>
      <c r="L837" s="177"/>
      <c r="M837" s="177"/>
      <c r="N837" s="177"/>
      <c r="O837" s="177"/>
      <c r="P837" s="177"/>
      <c r="Q837" s="177"/>
      <c r="R837" s="177"/>
      <c r="S837" s="177"/>
      <c r="T837" s="177"/>
      <c r="U837" s="177"/>
      <c r="V837" s="177"/>
      <c r="W837" s="177"/>
    </row>
    <row r="838" spans="1:23" ht="52" hidden="1" customHeight="1" thickBot="1" x14ac:dyDescent="0.25">
      <c r="A838" s="112" t="s">
        <v>1729</v>
      </c>
      <c r="B838" s="112"/>
      <c r="C838" s="113"/>
      <c r="D838" s="113"/>
      <c r="E838" s="113"/>
      <c r="F838" s="113"/>
      <c r="G838" s="113"/>
      <c r="H838" s="113"/>
      <c r="I838" s="113"/>
      <c r="J838" s="113"/>
      <c r="K838" s="113"/>
      <c r="L838" s="113"/>
      <c r="M838" s="113"/>
      <c r="N838" s="113"/>
      <c r="O838" s="113"/>
      <c r="P838" s="113"/>
      <c r="Q838" s="113"/>
      <c r="R838" s="113"/>
      <c r="S838" s="113"/>
      <c r="T838" s="113"/>
      <c r="U838" s="113"/>
      <c r="V838" s="113"/>
      <c r="W838" s="113"/>
    </row>
    <row r="839" spans="1:23" ht="35" hidden="1" customHeight="1" thickBot="1" x14ac:dyDescent="0.25">
      <c r="A839" s="112" t="s">
        <v>2556</v>
      </c>
      <c r="B839" s="112"/>
      <c r="C839" s="113"/>
      <c r="D839" s="113"/>
      <c r="E839" s="113"/>
      <c r="F839" s="113"/>
      <c r="G839" s="113"/>
      <c r="H839" s="113"/>
      <c r="I839" s="113"/>
      <c r="J839" s="113"/>
      <c r="K839" s="113"/>
      <c r="L839" s="113"/>
      <c r="M839" s="113"/>
      <c r="N839" s="113"/>
      <c r="O839" s="113"/>
      <c r="P839" s="113"/>
      <c r="Q839" s="113"/>
      <c r="R839" s="113"/>
      <c r="S839" s="113"/>
      <c r="T839" s="113"/>
      <c r="U839" s="113"/>
      <c r="V839" s="113"/>
      <c r="W839" s="113"/>
    </row>
    <row r="840" spans="1:23" ht="35" hidden="1" customHeight="1" thickBot="1" x14ac:dyDescent="0.25">
      <c r="A840" s="112" t="s">
        <v>2557</v>
      </c>
      <c r="B840" s="112"/>
      <c r="C840" s="113"/>
      <c r="D840" s="113"/>
      <c r="E840" s="113"/>
      <c r="F840" s="113"/>
      <c r="G840" s="113"/>
      <c r="H840" s="113"/>
      <c r="I840" s="113"/>
      <c r="J840" s="113"/>
      <c r="K840" s="113"/>
      <c r="L840" s="113"/>
      <c r="M840" s="113"/>
      <c r="N840" s="113"/>
      <c r="O840" s="113"/>
      <c r="P840" s="113"/>
      <c r="Q840" s="113"/>
      <c r="R840" s="113"/>
      <c r="S840" s="113"/>
      <c r="T840" s="113"/>
      <c r="U840" s="113"/>
      <c r="V840" s="113"/>
      <c r="W840" s="113"/>
    </row>
    <row r="841" spans="1:23" ht="35" hidden="1" customHeight="1" thickBot="1" x14ac:dyDescent="0.25">
      <c r="A841" s="112" t="s">
        <v>2558</v>
      </c>
      <c r="B841" s="112"/>
      <c r="C841" s="113"/>
      <c r="D841" s="113"/>
      <c r="E841" s="113"/>
      <c r="F841" s="113"/>
      <c r="G841" s="113"/>
      <c r="H841" s="113"/>
      <c r="I841" s="113"/>
      <c r="J841" s="113"/>
      <c r="K841" s="113"/>
      <c r="L841" s="113"/>
      <c r="M841" s="113"/>
      <c r="N841" s="113"/>
      <c r="O841" s="113"/>
      <c r="P841" s="113"/>
      <c r="Q841" s="113"/>
      <c r="R841" s="113"/>
      <c r="S841" s="113"/>
      <c r="T841" s="113"/>
      <c r="U841" s="113"/>
      <c r="V841" s="113"/>
      <c r="W841" s="113"/>
    </row>
    <row r="842" spans="1:23" ht="52" hidden="1" customHeight="1" thickBot="1" x14ac:dyDescent="0.25">
      <c r="A842" s="112" t="s">
        <v>1731</v>
      </c>
      <c r="B842" s="112"/>
      <c r="C842" s="113"/>
      <c r="D842" s="113"/>
      <c r="E842" s="113"/>
      <c r="F842" s="113"/>
      <c r="G842" s="113"/>
      <c r="H842" s="113"/>
      <c r="I842" s="113"/>
      <c r="J842" s="113"/>
      <c r="K842" s="113"/>
      <c r="L842" s="113"/>
      <c r="M842" s="113"/>
      <c r="N842" s="113"/>
      <c r="O842" s="113"/>
      <c r="P842" s="113"/>
      <c r="Q842" s="113"/>
      <c r="R842" s="113"/>
      <c r="S842" s="113"/>
      <c r="T842" s="113"/>
      <c r="U842" s="113"/>
      <c r="V842" s="113"/>
      <c r="W842" s="113"/>
    </row>
    <row r="843" spans="1:23" ht="52" hidden="1" customHeight="1" thickBot="1" x14ac:dyDescent="0.25">
      <c r="A843" s="112" t="s">
        <v>2559</v>
      </c>
      <c r="B843" s="112"/>
      <c r="C843" s="113"/>
      <c r="D843" s="113"/>
      <c r="E843" s="113"/>
      <c r="F843" s="113"/>
      <c r="G843" s="113"/>
      <c r="H843" s="113"/>
      <c r="I843" s="113"/>
      <c r="J843" s="113"/>
      <c r="K843" s="113"/>
      <c r="L843" s="113"/>
      <c r="M843" s="113"/>
      <c r="N843" s="113"/>
      <c r="O843" s="113"/>
      <c r="P843" s="113"/>
      <c r="Q843" s="113"/>
      <c r="R843" s="113"/>
      <c r="S843" s="113"/>
      <c r="T843" s="113"/>
      <c r="U843" s="113"/>
      <c r="V843" s="113"/>
      <c r="W843" s="113"/>
    </row>
    <row r="844" spans="1:23" ht="35" hidden="1" customHeight="1" thickBot="1" x14ac:dyDescent="0.25">
      <c r="A844" s="112" t="s">
        <v>2560</v>
      </c>
      <c r="B844" s="112"/>
      <c r="C844" s="113"/>
      <c r="D844" s="113"/>
      <c r="E844" s="113"/>
      <c r="F844" s="113"/>
      <c r="G844" s="113"/>
      <c r="H844" s="113"/>
      <c r="I844" s="113"/>
      <c r="J844" s="113"/>
      <c r="K844" s="113"/>
      <c r="L844" s="113"/>
      <c r="M844" s="113"/>
      <c r="N844" s="113"/>
      <c r="O844" s="113"/>
      <c r="P844" s="113"/>
      <c r="Q844" s="113"/>
      <c r="R844" s="113"/>
      <c r="S844" s="113"/>
      <c r="T844" s="113"/>
      <c r="U844" s="113"/>
      <c r="V844" s="113"/>
      <c r="W844" s="113"/>
    </row>
    <row r="845" spans="1:23" ht="52" hidden="1" customHeight="1" thickBot="1" x14ac:dyDescent="0.25">
      <c r="A845" s="112" t="s">
        <v>2561</v>
      </c>
      <c r="B845" s="112"/>
      <c r="C845" s="113"/>
      <c r="D845" s="113"/>
      <c r="E845" s="113"/>
      <c r="F845" s="113"/>
      <c r="G845" s="113"/>
      <c r="H845" s="113"/>
      <c r="I845" s="113"/>
      <c r="J845" s="113"/>
      <c r="K845" s="113"/>
      <c r="L845" s="113"/>
      <c r="M845" s="113"/>
      <c r="N845" s="113"/>
      <c r="O845" s="113"/>
      <c r="P845" s="113"/>
      <c r="Q845" s="113"/>
      <c r="R845" s="113"/>
      <c r="S845" s="113"/>
      <c r="T845" s="113"/>
      <c r="U845" s="113"/>
      <c r="V845" s="113"/>
      <c r="W845" s="113"/>
    </row>
    <row r="846" spans="1:23" ht="52" hidden="1" customHeight="1" thickBot="1" x14ac:dyDescent="0.25">
      <c r="A846" s="112" t="s">
        <v>1733</v>
      </c>
      <c r="B846" s="112"/>
      <c r="C846" s="113"/>
      <c r="D846" s="113"/>
      <c r="E846" s="113"/>
      <c r="F846" s="113"/>
      <c r="G846" s="113"/>
      <c r="H846" s="113"/>
      <c r="I846" s="113"/>
      <c r="J846" s="113"/>
      <c r="K846" s="113"/>
      <c r="L846" s="113"/>
      <c r="M846" s="113"/>
      <c r="N846" s="113"/>
      <c r="O846" s="113"/>
      <c r="P846" s="113"/>
      <c r="Q846" s="113"/>
      <c r="R846" s="113"/>
      <c r="S846" s="113"/>
      <c r="T846" s="113"/>
      <c r="U846" s="113"/>
      <c r="V846" s="113"/>
      <c r="W846" s="113"/>
    </row>
    <row r="847" spans="1:23" ht="52" hidden="1" customHeight="1" thickBot="1" x14ac:dyDescent="0.25">
      <c r="A847" s="112" t="s">
        <v>2562</v>
      </c>
      <c r="B847" s="112"/>
      <c r="C847" s="113"/>
      <c r="D847" s="113"/>
      <c r="E847" s="113"/>
      <c r="F847" s="113"/>
      <c r="G847" s="113"/>
      <c r="H847" s="113"/>
      <c r="I847" s="113"/>
      <c r="J847" s="113"/>
      <c r="K847" s="113"/>
      <c r="L847" s="113"/>
      <c r="M847" s="113"/>
      <c r="N847" s="113"/>
      <c r="O847" s="113"/>
      <c r="P847" s="113"/>
      <c r="Q847" s="113"/>
      <c r="R847" s="113"/>
      <c r="S847" s="113"/>
      <c r="T847" s="113"/>
      <c r="U847" s="113"/>
      <c r="V847" s="113"/>
      <c r="W847" s="113"/>
    </row>
    <row r="848" spans="1:23" ht="35" hidden="1" customHeight="1" thickBot="1" x14ac:dyDescent="0.25">
      <c r="A848" s="112" t="s">
        <v>2563</v>
      </c>
      <c r="B848" s="112"/>
      <c r="C848" s="113"/>
      <c r="D848" s="113"/>
      <c r="E848" s="113"/>
      <c r="F848" s="113"/>
      <c r="G848" s="113"/>
      <c r="H848" s="113"/>
      <c r="I848" s="113"/>
      <c r="J848" s="113"/>
      <c r="K848" s="113"/>
      <c r="L848" s="113"/>
      <c r="M848" s="113"/>
      <c r="N848" s="113"/>
      <c r="O848" s="113"/>
      <c r="P848" s="113"/>
      <c r="Q848" s="113"/>
      <c r="R848" s="113"/>
      <c r="S848" s="113"/>
      <c r="T848" s="113"/>
      <c r="U848" s="113"/>
      <c r="V848" s="113"/>
      <c r="W848" s="113"/>
    </row>
    <row r="849" spans="1:23" ht="52" hidden="1" customHeight="1" thickBot="1" x14ac:dyDescent="0.25">
      <c r="A849" s="112" t="s">
        <v>2564</v>
      </c>
      <c r="B849" s="112"/>
      <c r="C849" s="113"/>
      <c r="D849" s="113"/>
      <c r="E849" s="113"/>
      <c r="F849" s="113"/>
      <c r="G849" s="113"/>
      <c r="H849" s="113"/>
      <c r="I849" s="113"/>
      <c r="J849" s="113"/>
      <c r="K849" s="113"/>
      <c r="L849" s="113"/>
      <c r="M849" s="113"/>
      <c r="N849" s="113"/>
      <c r="O849" s="113"/>
      <c r="P849" s="113"/>
      <c r="Q849" s="113"/>
      <c r="R849" s="113"/>
      <c r="S849" s="113"/>
      <c r="T849" s="113"/>
      <c r="U849" s="113"/>
      <c r="V849" s="113"/>
      <c r="W849" s="113"/>
    </row>
    <row r="850" spans="1:23" ht="52" hidden="1" customHeight="1" thickBot="1" x14ac:dyDescent="0.25">
      <c r="A850" s="112" t="s">
        <v>1735</v>
      </c>
      <c r="B850" s="112"/>
      <c r="C850" s="113"/>
      <c r="D850" s="113"/>
      <c r="E850" s="113"/>
      <c r="F850" s="113"/>
      <c r="G850" s="113"/>
      <c r="H850" s="113"/>
      <c r="I850" s="113"/>
      <c r="J850" s="113"/>
      <c r="K850" s="113"/>
      <c r="L850" s="113"/>
      <c r="M850" s="113"/>
      <c r="N850" s="113"/>
      <c r="O850" s="113"/>
      <c r="P850" s="113"/>
      <c r="Q850" s="113"/>
      <c r="R850" s="113"/>
      <c r="S850" s="113"/>
      <c r="T850" s="113"/>
      <c r="U850" s="113"/>
      <c r="V850" s="113"/>
      <c r="W850" s="113"/>
    </row>
    <row r="851" spans="1:23" ht="52" hidden="1" customHeight="1" thickBot="1" x14ac:dyDescent="0.25">
      <c r="A851" s="112" t="s">
        <v>2565</v>
      </c>
      <c r="B851" s="112"/>
      <c r="C851" s="113"/>
      <c r="D851" s="113"/>
      <c r="E851" s="113"/>
      <c r="F851" s="113"/>
      <c r="G851" s="113"/>
      <c r="H851" s="113"/>
      <c r="I851" s="113"/>
      <c r="J851" s="113"/>
      <c r="K851" s="113"/>
      <c r="L851" s="113"/>
      <c r="M851" s="113"/>
      <c r="N851" s="113"/>
      <c r="O851" s="113"/>
      <c r="P851" s="113"/>
      <c r="Q851" s="113"/>
      <c r="R851" s="113"/>
      <c r="S851" s="113"/>
      <c r="T851" s="113"/>
      <c r="U851" s="113"/>
      <c r="V851" s="113"/>
      <c r="W851" s="113"/>
    </row>
    <row r="852" spans="1:23" ht="35" hidden="1" customHeight="1" thickBot="1" x14ac:dyDescent="0.25">
      <c r="A852" s="112" t="s">
        <v>2566</v>
      </c>
      <c r="B852" s="112"/>
      <c r="C852" s="113"/>
      <c r="D852" s="113"/>
      <c r="E852" s="113"/>
      <c r="F852" s="113"/>
      <c r="G852" s="113"/>
      <c r="H852" s="113"/>
      <c r="I852" s="113"/>
      <c r="J852" s="113"/>
      <c r="K852" s="113"/>
      <c r="L852" s="113"/>
      <c r="M852" s="113"/>
      <c r="N852" s="113"/>
      <c r="O852" s="113"/>
      <c r="P852" s="113"/>
      <c r="Q852" s="113"/>
      <c r="R852" s="113"/>
      <c r="S852" s="113"/>
      <c r="T852" s="113"/>
      <c r="U852" s="113"/>
      <c r="V852" s="113"/>
      <c r="W852" s="113"/>
    </row>
    <row r="853" spans="1:23" ht="52" hidden="1" customHeight="1" thickBot="1" x14ac:dyDescent="0.25">
      <c r="A853" s="112" t="s">
        <v>2567</v>
      </c>
      <c r="B853" s="112"/>
      <c r="C853" s="113"/>
      <c r="D853" s="113"/>
      <c r="E853" s="113"/>
      <c r="F853" s="113"/>
      <c r="G853" s="113"/>
      <c r="H853" s="113"/>
      <c r="I853" s="113"/>
      <c r="J853" s="113"/>
      <c r="K853" s="113"/>
      <c r="L853" s="113"/>
      <c r="M853" s="113"/>
      <c r="N853" s="113"/>
      <c r="O853" s="113"/>
      <c r="P853" s="113"/>
      <c r="Q853" s="113"/>
      <c r="R853" s="113"/>
      <c r="S853" s="113"/>
      <c r="T853" s="113"/>
      <c r="U853" s="113"/>
      <c r="V853" s="113"/>
      <c r="W853" s="113"/>
    </row>
    <row r="854" spans="1:23" ht="52" hidden="1" customHeight="1" thickBot="1" x14ac:dyDescent="0.25">
      <c r="A854" s="112" t="s">
        <v>1737</v>
      </c>
      <c r="B854" s="112"/>
      <c r="C854" s="113"/>
      <c r="D854" s="113"/>
      <c r="E854" s="113"/>
      <c r="F854" s="113"/>
      <c r="G854" s="113"/>
      <c r="H854" s="113"/>
      <c r="I854" s="113"/>
      <c r="J854" s="113"/>
      <c r="K854" s="113"/>
      <c r="L854" s="113"/>
      <c r="M854" s="113"/>
      <c r="N854" s="113"/>
      <c r="O854" s="113"/>
      <c r="P854" s="113"/>
      <c r="Q854" s="113"/>
      <c r="R854" s="113"/>
      <c r="S854" s="113"/>
      <c r="T854" s="113"/>
      <c r="U854" s="113"/>
      <c r="V854" s="113"/>
      <c r="W854" s="113"/>
    </row>
    <row r="855" spans="1:23" ht="52" hidden="1" customHeight="1" thickBot="1" x14ac:dyDescent="0.25">
      <c r="A855" s="112" t="s">
        <v>2568</v>
      </c>
      <c r="B855" s="112"/>
      <c r="C855" s="113"/>
      <c r="D855" s="113"/>
      <c r="E855" s="113"/>
      <c r="F855" s="113"/>
      <c r="G855" s="113"/>
      <c r="H855" s="113"/>
      <c r="I855" s="113"/>
      <c r="J855" s="113"/>
      <c r="K855" s="113"/>
      <c r="L855" s="113"/>
      <c r="M855" s="113"/>
      <c r="N855" s="113"/>
      <c r="O855" s="113"/>
      <c r="P855" s="113"/>
      <c r="Q855" s="113"/>
      <c r="R855" s="113"/>
      <c r="S855" s="113"/>
      <c r="T855" s="113"/>
      <c r="U855" s="113"/>
      <c r="V855" s="113"/>
      <c r="W855" s="113"/>
    </row>
    <row r="856" spans="1:23" ht="35" hidden="1" customHeight="1" thickBot="1" x14ac:dyDescent="0.25">
      <c r="A856" s="112" t="s">
        <v>2569</v>
      </c>
      <c r="B856" s="112"/>
      <c r="C856" s="113"/>
      <c r="D856" s="113"/>
      <c r="E856" s="113"/>
      <c r="F856" s="113"/>
      <c r="G856" s="113"/>
      <c r="H856" s="113"/>
      <c r="I856" s="113"/>
      <c r="J856" s="113"/>
      <c r="K856" s="113"/>
      <c r="L856" s="113"/>
      <c r="M856" s="113"/>
      <c r="N856" s="113"/>
      <c r="O856" s="113"/>
      <c r="P856" s="113"/>
      <c r="Q856" s="113"/>
      <c r="R856" s="113"/>
      <c r="S856" s="113"/>
      <c r="T856" s="113"/>
      <c r="U856" s="113"/>
      <c r="V856" s="113"/>
      <c r="W856" s="113"/>
    </row>
    <row r="857" spans="1:23" ht="52" hidden="1" customHeight="1" thickBot="1" x14ac:dyDescent="0.25">
      <c r="A857" s="112" t="s">
        <v>2570</v>
      </c>
      <c r="B857" s="112"/>
      <c r="C857" s="113"/>
      <c r="D857" s="113"/>
      <c r="E857" s="113"/>
      <c r="F857" s="113"/>
      <c r="G857" s="113"/>
      <c r="H857" s="113"/>
      <c r="I857" s="113"/>
      <c r="J857" s="113"/>
      <c r="K857" s="113"/>
      <c r="L857" s="113"/>
      <c r="M857" s="113"/>
      <c r="N857" s="113"/>
      <c r="O857" s="113"/>
      <c r="P857" s="113"/>
      <c r="Q857" s="113"/>
      <c r="R857" s="113"/>
      <c r="S857" s="113"/>
      <c r="T857" s="113"/>
      <c r="U857" s="113"/>
      <c r="V857" s="113"/>
      <c r="W857" s="113"/>
    </row>
    <row r="858" spans="1:23" ht="52" hidden="1" customHeight="1" thickBot="1" x14ac:dyDescent="0.25">
      <c r="A858" s="112" t="s">
        <v>1739</v>
      </c>
      <c r="B858" s="112"/>
      <c r="C858" s="113"/>
      <c r="D858" s="113"/>
      <c r="E858" s="113"/>
      <c r="F858" s="113"/>
      <c r="G858" s="113"/>
      <c r="H858" s="113"/>
      <c r="I858" s="113"/>
      <c r="J858" s="113"/>
      <c r="K858" s="113"/>
      <c r="L858" s="113"/>
      <c r="M858" s="113"/>
      <c r="N858" s="113"/>
      <c r="O858" s="113"/>
      <c r="P858" s="113"/>
      <c r="Q858" s="113"/>
      <c r="R858" s="113"/>
      <c r="S858" s="113"/>
      <c r="T858" s="113"/>
      <c r="U858" s="113"/>
      <c r="V858" s="113"/>
      <c r="W858" s="113"/>
    </row>
    <row r="859" spans="1:23" ht="52" hidden="1" customHeight="1" thickBot="1" x14ac:dyDescent="0.25">
      <c r="A859" s="112" t="s">
        <v>2571</v>
      </c>
      <c r="B859" s="112"/>
      <c r="C859" s="113"/>
      <c r="D859" s="113"/>
      <c r="E859" s="113"/>
      <c r="F859" s="113"/>
      <c r="G859" s="113"/>
      <c r="H859" s="113"/>
      <c r="I859" s="113"/>
      <c r="J859" s="113"/>
      <c r="K859" s="113"/>
      <c r="L859" s="113"/>
      <c r="M859" s="113"/>
      <c r="N859" s="113"/>
      <c r="O859" s="113"/>
      <c r="P859" s="113"/>
      <c r="Q859" s="113"/>
      <c r="R859" s="113"/>
      <c r="S859" s="113"/>
      <c r="T859" s="113"/>
      <c r="U859" s="113"/>
      <c r="V859" s="113"/>
      <c r="W859" s="113"/>
    </row>
    <row r="860" spans="1:23" ht="35" hidden="1" customHeight="1" thickBot="1" x14ac:dyDescent="0.25">
      <c r="A860" s="112" t="s">
        <v>2572</v>
      </c>
      <c r="B860" s="112"/>
      <c r="C860" s="113"/>
      <c r="D860" s="113"/>
      <c r="E860" s="113"/>
      <c r="F860" s="113"/>
      <c r="G860" s="113"/>
      <c r="H860" s="113"/>
      <c r="I860" s="113"/>
      <c r="J860" s="113"/>
      <c r="K860" s="113"/>
      <c r="L860" s="113"/>
      <c r="M860" s="113"/>
      <c r="N860" s="113"/>
      <c r="O860" s="113"/>
      <c r="P860" s="113"/>
      <c r="Q860" s="113"/>
      <c r="R860" s="113"/>
      <c r="S860" s="113"/>
      <c r="T860" s="113"/>
      <c r="U860" s="113"/>
      <c r="V860" s="113"/>
      <c r="W860" s="113"/>
    </row>
    <row r="861" spans="1:23" ht="52" hidden="1" customHeight="1" thickBot="1" x14ac:dyDescent="0.25">
      <c r="A861" s="112" t="s">
        <v>2573</v>
      </c>
      <c r="B861" s="112"/>
      <c r="C861" s="113"/>
      <c r="D861" s="113"/>
      <c r="E861" s="113"/>
      <c r="F861" s="113"/>
      <c r="G861" s="113"/>
      <c r="H861" s="113"/>
      <c r="I861" s="113"/>
      <c r="J861" s="113"/>
      <c r="K861" s="113"/>
      <c r="L861" s="113"/>
      <c r="M861" s="113"/>
      <c r="N861" s="113"/>
      <c r="O861" s="113"/>
      <c r="P861" s="113"/>
      <c r="Q861" s="113"/>
      <c r="R861" s="113"/>
      <c r="S861" s="113"/>
      <c r="T861" s="113"/>
      <c r="U861" s="113"/>
      <c r="V861" s="113"/>
      <c r="W861" s="113"/>
    </row>
    <row r="862" spans="1:23" ht="52" hidden="1" customHeight="1" thickBot="1" x14ac:dyDescent="0.25">
      <c r="A862" s="112" t="s">
        <v>1741</v>
      </c>
      <c r="B862" s="112"/>
      <c r="C862" s="113"/>
      <c r="D862" s="113"/>
      <c r="E862" s="113"/>
      <c r="F862" s="113"/>
      <c r="G862" s="113"/>
      <c r="H862" s="113"/>
      <c r="I862" s="113"/>
      <c r="J862" s="113"/>
      <c r="K862" s="113"/>
      <c r="L862" s="113"/>
      <c r="M862" s="113"/>
      <c r="N862" s="113"/>
      <c r="O862" s="113"/>
      <c r="P862" s="113"/>
      <c r="Q862" s="113"/>
      <c r="R862" s="113"/>
      <c r="S862" s="113"/>
      <c r="T862" s="113"/>
      <c r="U862" s="113"/>
      <c r="V862" s="113"/>
      <c r="W862" s="113"/>
    </row>
    <row r="863" spans="1:23" ht="52" hidden="1" customHeight="1" thickBot="1" x14ac:dyDescent="0.25">
      <c r="A863" s="112" t="s">
        <v>2574</v>
      </c>
      <c r="B863" s="112"/>
      <c r="C863" s="113"/>
      <c r="D863" s="113"/>
      <c r="E863" s="113"/>
      <c r="F863" s="113"/>
      <c r="G863" s="113"/>
      <c r="H863" s="113"/>
      <c r="I863" s="113"/>
      <c r="J863" s="113"/>
      <c r="K863" s="113"/>
      <c r="L863" s="113"/>
      <c r="M863" s="113"/>
      <c r="N863" s="113"/>
      <c r="O863" s="113"/>
      <c r="P863" s="113"/>
      <c r="Q863" s="113"/>
      <c r="R863" s="113"/>
      <c r="S863" s="113"/>
      <c r="T863" s="113"/>
      <c r="U863" s="113"/>
      <c r="V863" s="113"/>
      <c r="W863" s="113"/>
    </row>
    <row r="864" spans="1:23" ht="35" hidden="1" customHeight="1" thickBot="1" x14ac:dyDescent="0.25">
      <c r="A864" s="112" t="s">
        <v>2575</v>
      </c>
      <c r="B864" s="112"/>
      <c r="C864" s="113"/>
      <c r="D864" s="113"/>
      <c r="E864" s="113"/>
      <c r="F864" s="113"/>
      <c r="G864" s="113"/>
      <c r="H864" s="113"/>
      <c r="I864" s="113"/>
      <c r="J864" s="113"/>
      <c r="K864" s="113"/>
      <c r="L864" s="113"/>
      <c r="M864" s="113"/>
      <c r="N864" s="113"/>
      <c r="O864" s="113"/>
      <c r="P864" s="113"/>
      <c r="Q864" s="113"/>
      <c r="R864" s="113"/>
      <c r="S864" s="113"/>
      <c r="T864" s="113"/>
      <c r="U864" s="113"/>
      <c r="V864" s="113"/>
      <c r="W864" s="113"/>
    </row>
    <row r="865" spans="1:23" ht="52" hidden="1" customHeight="1" thickBot="1" x14ac:dyDescent="0.25">
      <c r="A865" s="112" t="s">
        <v>2576</v>
      </c>
      <c r="B865" s="112"/>
      <c r="C865" s="113"/>
      <c r="D865" s="113"/>
      <c r="E865" s="113"/>
      <c r="F865" s="113"/>
      <c r="G865" s="113"/>
      <c r="H865" s="113"/>
      <c r="I865" s="113"/>
      <c r="J865" s="113"/>
      <c r="K865" s="113"/>
      <c r="L865" s="113"/>
      <c r="M865" s="113"/>
      <c r="N865" s="113"/>
      <c r="O865" s="113"/>
      <c r="P865" s="113"/>
      <c r="Q865" s="113"/>
      <c r="R865" s="113"/>
      <c r="S865" s="113"/>
      <c r="T865" s="113"/>
      <c r="U865" s="113"/>
      <c r="V865" s="113"/>
      <c r="W865" s="113"/>
    </row>
    <row r="866" spans="1:23" ht="52" hidden="1" customHeight="1" thickBot="1" x14ac:dyDescent="0.25">
      <c r="A866" s="112" t="s">
        <v>1743</v>
      </c>
      <c r="B866" s="112"/>
      <c r="C866" s="113"/>
      <c r="D866" s="113"/>
      <c r="E866" s="113"/>
      <c r="F866" s="113"/>
      <c r="G866" s="113"/>
      <c r="H866" s="113"/>
      <c r="I866" s="113"/>
      <c r="J866" s="113"/>
      <c r="K866" s="113"/>
      <c r="L866" s="113"/>
      <c r="M866" s="113"/>
      <c r="N866" s="113"/>
      <c r="O866" s="113"/>
      <c r="P866" s="113"/>
      <c r="Q866" s="113"/>
      <c r="R866" s="113"/>
      <c r="S866" s="113"/>
      <c r="T866" s="113"/>
      <c r="U866" s="113"/>
      <c r="V866" s="113"/>
      <c r="W866" s="113"/>
    </row>
    <row r="867" spans="1:23" ht="52" hidden="1" customHeight="1" thickBot="1" x14ac:dyDescent="0.25">
      <c r="A867" s="112" t="s">
        <v>2577</v>
      </c>
      <c r="B867" s="112"/>
      <c r="C867" s="113"/>
      <c r="D867" s="113"/>
      <c r="E867" s="113"/>
      <c r="F867" s="113"/>
      <c r="G867" s="113"/>
      <c r="H867" s="113"/>
      <c r="I867" s="113"/>
      <c r="J867" s="113"/>
      <c r="K867" s="113"/>
      <c r="L867" s="113"/>
      <c r="M867" s="113"/>
      <c r="N867" s="113"/>
      <c r="O867" s="113"/>
      <c r="P867" s="113"/>
      <c r="Q867" s="113"/>
      <c r="R867" s="113"/>
      <c r="S867" s="113"/>
      <c r="T867" s="113"/>
      <c r="U867" s="113"/>
      <c r="V867" s="113"/>
      <c r="W867" s="113"/>
    </row>
    <row r="868" spans="1:23" ht="35" hidden="1" customHeight="1" thickBot="1" x14ac:dyDescent="0.25">
      <c r="A868" s="112" t="s">
        <v>2578</v>
      </c>
      <c r="B868" s="112"/>
      <c r="C868" s="113"/>
      <c r="D868" s="113"/>
      <c r="E868" s="113"/>
      <c r="F868" s="113"/>
      <c r="G868" s="113"/>
      <c r="H868" s="113"/>
      <c r="I868" s="113"/>
      <c r="J868" s="113"/>
      <c r="K868" s="113"/>
      <c r="L868" s="113"/>
      <c r="M868" s="113"/>
      <c r="N868" s="113"/>
      <c r="O868" s="113"/>
      <c r="P868" s="113"/>
      <c r="Q868" s="113"/>
      <c r="R868" s="113"/>
      <c r="S868" s="113"/>
      <c r="T868" s="113"/>
      <c r="U868" s="113"/>
      <c r="V868" s="113"/>
      <c r="W868" s="113"/>
    </row>
    <row r="869" spans="1:23" ht="35" hidden="1" customHeight="1" thickBot="1" x14ac:dyDescent="0.25">
      <c r="A869" s="112" t="s">
        <v>2579</v>
      </c>
      <c r="B869" s="112"/>
      <c r="C869" s="113"/>
      <c r="D869" s="113"/>
      <c r="E869" s="113"/>
      <c r="F869" s="113"/>
      <c r="G869" s="113"/>
      <c r="H869" s="113"/>
      <c r="I869" s="113"/>
      <c r="J869" s="113"/>
      <c r="K869" s="113"/>
      <c r="L869" s="113"/>
      <c r="M869" s="113"/>
      <c r="N869" s="113"/>
      <c r="O869" s="113"/>
      <c r="P869" s="113"/>
      <c r="Q869" s="113"/>
      <c r="R869" s="113"/>
      <c r="S869" s="113"/>
      <c r="T869" s="113"/>
      <c r="U869" s="113"/>
      <c r="V869" s="113"/>
      <c r="W869" s="113"/>
    </row>
    <row r="870" spans="1:23" ht="52" hidden="1" customHeight="1" thickBot="1" x14ac:dyDescent="0.25">
      <c r="A870" s="112" t="s">
        <v>1745</v>
      </c>
      <c r="B870" s="112"/>
      <c r="C870" s="113"/>
      <c r="D870" s="113"/>
      <c r="E870" s="113"/>
      <c r="F870" s="113"/>
      <c r="G870" s="113"/>
      <c r="H870" s="113"/>
      <c r="I870" s="113"/>
      <c r="J870" s="113"/>
      <c r="K870" s="113"/>
      <c r="L870" s="113"/>
      <c r="M870" s="113"/>
      <c r="N870" s="113"/>
      <c r="O870" s="113"/>
      <c r="P870" s="113"/>
      <c r="Q870" s="113"/>
      <c r="R870" s="113"/>
      <c r="S870" s="113"/>
      <c r="T870" s="113"/>
      <c r="U870" s="113"/>
      <c r="V870" s="113"/>
      <c r="W870" s="113"/>
    </row>
    <row r="871" spans="1:23" ht="52" hidden="1" customHeight="1" thickBot="1" x14ac:dyDescent="0.25">
      <c r="A871" s="112" t="s">
        <v>2580</v>
      </c>
      <c r="B871" s="112"/>
      <c r="C871" s="113"/>
      <c r="D871" s="113"/>
      <c r="E871" s="113"/>
      <c r="F871" s="113"/>
      <c r="G871" s="113"/>
      <c r="H871" s="113"/>
      <c r="I871" s="113"/>
      <c r="J871" s="113"/>
      <c r="K871" s="113"/>
      <c r="L871" s="113"/>
      <c r="M871" s="113"/>
      <c r="N871" s="113"/>
      <c r="O871" s="113"/>
      <c r="P871" s="113"/>
      <c r="Q871" s="113"/>
      <c r="R871" s="113"/>
      <c r="S871" s="113"/>
      <c r="T871" s="113"/>
      <c r="U871" s="113"/>
      <c r="V871" s="113"/>
      <c r="W871" s="113"/>
    </row>
    <row r="872" spans="1:23" ht="35" hidden="1" customHeight="1" thickBot="1" x14ac:dyDescent="0.25">
      <c r="A872" s="112" t="s">
        <v>2581</v>
      </c>
      <c r="B872" s="112"/>
      <c r="C872" s="113"/>
      <c r="D872" s="113"/>
      <c r="E872" s="113"/>
      <c r="F872" s="113"/>
      <c r="G872" s="113"/>
      <c r="H872" s="113"/>
      <c r="I872" s="113"/>
      <c r="J872" s="113"/>
      <c r="K872" s="113"/>
      <c r="L872" s="113"/>
      <c r="M872" s="113"/>
      <c r="N872" s="113"/>
      <c r="O872" s="113"/>
      <c r="P872" s="113"/>
      <c r="Q872" s="113"/>
      <c r="R872" s="113"/>
      <c r="S872" s="113"/>
      <c r="T872" s="113"/>
      <c r="U872" s="113"/>
      <c r="V872" s="113"/>
      <c r="W872" s="113"/>
    </row>
    <row r="873" spans="1:23" ht="52" hidden="1" customHeight="1" thickBot="1" x14ac:dyDescent="0.25">
      <c r="A873" s="112" t="s">
        <v>2582</v>
      </c>
      <c r="B873" s="112"/>
      <c r="C873" s="113"/>
      <c r="D873" s="113"/>
      <c r="E873" s="113"/>
      <c r="F873" s="113"/>
      <c r="G873" s="113"/>
      <c r="H873" s="113"/>
      <c r="I873" s="113"/>
      <c r="J873" s="113"/>
      <c r="K873" s="113"/>
      <c r="L873" s="113"/>
      <c r="M873" s="113"/>
      <c r="N873" s="113"/>
      <c r="O873" s="113"/>
      <c r="P873" s="113"/>
      <c r="Q873" s="113"/>
      <c r="R873" s="113"/>
      <c r="S873" s="113"/>
      <c r="T873" s="113"/>
      <c r="U873" s="113"/>
      <c r="V873" s="113"/>
      <c r="W873" s="113"/>
    </row>
    <row r="874" spans="1:23" ht="52" hidden="1" customHeight="1" thickBot="1" x14ac:dyDescent="0.25">
      <c r="A874" s="112" t="s">
        <v>1747</v>
      </c>
      <c r="B874" s="112"/>
      <c r="C874" s="113"/>
      <c r="D874" s="113"/>
      <c r="E874" s="113"/>
      <c r="F874" s="113"/>
      <c r="G874" s="113"/>
      <c r="H874" s="113"/>
      <c r="I874" s="113"/>
      <c r="J874" s="113"/>
      <c r="K874" s="113"/>
      <c r="L874" s="113"/>
      <c r="M874" s="113"/>
      <c r="N874" s="113"/>
      <c r="O874" s="113"/>
      <c r="P874" s="113"/>
      <c r="Q874" s="113"/>
      <c r="R874" s="113"/>
      <c r="S874" s="113"/>
      <c r="T874" s="113"/>
      <c r="U874" s="113"/>
      <c r="V874" s="113"/>
      <c r="W874" s="113"/>
    </row>
    <row r="875" spans="1:23" ht="52" hidden="1" customHeight="1" thickBot="1" x14ac:dyDescent="0.25">
      <c r="A875" s="112" t="s">
        <v>2583</v>
      </c>
      <c r="B875" s="112"/>
      <c r="C875" s="113"/>
      <c r="D875" s="113"/>
      <c r="E875" s="113"/>
      <c r="F875" s="113"/>
      <c r="G875" s="113"/>
      <c r="H875" s="113"/>
      <c r="I875" s="113"/>
      <c r="J875" s="113"/>
      <c r="K875" s="113"/>
      <c r="L875" s="113"/>
      <c r="M875" s="113"/>
      <c r="N875" s="113"/>
      <c r="O875" s="113"/>
      <c r="P875" s="113"/>
      <c r="Q875" s="113"/>
      <c r="R875" s="113"/>
      <c r="S875" s="113"/>
      <c r="T875" s="113"/>
      <c r="U875" s="113"/>
      <c r="V875" s="113"/>
      <c r="W875" s="113"/>
    </row>
    <row r="876" spans="1:23" ht="35" hidden="1" customHeight="1" thickBot="1" x14ac:dyDescent="0.25">
      <c r="A876" s="112" t="s">
        <v>2584</v>
      </c>
      <c r="B876" s="112"/>
      <c r="C876" s="113"/>
      <c r="D876" s="113"/>
      <c r="E876" s="113"/>
      <c r="F876" s="113"/>
      <c r="G876" s="113"/>
      <c r="H876" s="113"/>
      <c r="I876" s="113"/>
      <c r="J876" s="113"/>
      <c r="K876" s="113"/>
      <c r="L876" s="113"/>
      <c r="M876" s="113"/>
      <c r="N876" s="113"/>
      <c r="O876" s="113"/>
      <c r="P876" s="113"/>
      <c r="Q876" s="113"/>
      <c r="R876" s="113"/>
      <c r="S876" s="113"/>
      <c r="T876" s="113"/>
      <c r="U876" s="113"/>
      <c r="V876" s="113"/>
      <c r="W876" s="113"/>
    </row>
    <row r="877" spans="1:23" ht="52" hidden="1" customHeight="1" thickBot="1" x14ac:dyDescent="0.25">
      <c r="A877" s="112" t="s">
        <v>2585</v>
      </c>
      <c r="B877" s="112"/>
      <c r="C877" s="113"/>
      <c r="D877" s="113"/>
      <c r="E877" s="113"/>
      <c r="F877" s="113"/>
      <c r="G877" s="113"/>
      <c r="H877" s="113"/>
      <c r="I877" s="113"/>
      <c r="J877" s="113"/>
      <c r="K877" s="113"/>
      <c r="L877" s="113"/>
      <c r="M877" s="113"/>
      <c r="N877" s="113"/>
      <c r="O877" s="113"/>
      <c r="P877" s="113"/>
      <c r="Q877" s="113"/>
      <c r="R877" s="113"/>
      <c r="S877" s="113"/>
      <c r="T877" s="113"/>
      <c r="U877" s="113"/>
      <c r="V877" s="113"/>
      <c r="W877" s="113"/>
    </row>
    <row r="878" spans="1:23" ht="52" hidden="1" customHeight="1" thickBot="1" x14ac:dyDescent="0.25">
      <c r="A878" s="112" t="s">
        <v>1749</v>
      </c>
      <c r="B878" s="112"/>
      <c r="C878" s="113"/>
      <c r="D878" s="113"/>
      <c r="E878" s="113"/>
      <c r="F878" s="113"/>
      <c r="G878" s="113"/>
      <c r="H878" s="113"/>
      <c r="I878" s="113"/>
      <c r="J878" s="113"/>
      <c r="K878" s="113"/>
      <c r="L878" s="113"/>
      <c r="M878" s="113"/>
      <c r="N878" s="113"/>
      <c r="O878" s="113"/>
      <c r="P878" s="113"/>
      <c r="Q878" s="113"/>
      <c r="R878" s="113"/>
      <c r="S878" s="113"/>
      <c r="T878" s="113"/>
      <c r="U878" s="113"/>
      <c r="V878" s="113"/>
      <c r="W878" s="113"/>
    </row>
    <row r="879" spans="1:23" ht="52" hidden="1" customHeight="1" thickBot="1" x14ac:dyDescent="0.25">
      <c r="A879" s="112" t="s">
        <v>2586</v>
      </c>
      <c r="B879" s="112"/>
      <c r="C879" s="113"/>
      <c r="D879" s="113"/>
      <c r="E879" s="113"/>
      <c r="F879" s="113"/>
      <c r="G879" s="113"/>
      <c r="H879" s="113"/>
      <c r="I879" s="113"/>
      <c r="J879" s="113"/>
      <c r="K879" s="113"/>
      <c r="L879" s="113"/>
      <c r="M879" s="113"/>
      <c r="N879" s="113"/>
      <c r="O879" s="113"/>
      <c r="P879" s="113"/>
      <c r="Q879" s="113"/>
      <c r="R879" s="113"/>
      <c r="S879" s="113"/>
      <c r="T879" s="113"/>
      <c r="U879" s="113"/>
      <c r="V879" s="113"/>
      <c r="W879" s="113"/>
    </row>
    <row r="880" spans="1:23" ht="35" hidden="1" customHeight="1" thickBot="1" x14ac:dyDescent="0.25">
      <c r="A880" s="112" t="s">
        <v>2587</v>
      </c>
      <c r="B880" s="112"/>
      <c r="C880" s="113"/>
      <c r="D880" s="113"/>
      <c r="E880" s="113"/>
      <c r="F880" s="113"/>
      <c r="G880" s="113"/>
      <c r="H880" s="113"/>
      <c r="I880" s="113"/>
      <c r="J880" s="113"/>
      <c r="K880" s="113"/>
      <c r="L880" s="113"/>
      <c r="M880" s="113"/>
      <c r="N880" s="113"/>
      <c r="O880" s="113"/>
      <c r="P880" s="113"/>
      <c r="Q880" s="113"/>
      <c r="R880" s="113"/>
      <c r="S880" s="113"/>
      <c r="T880" s="113"/>
      <c r="U880" s="113"/>
      <c r="V880" s="113"/>
      <c r="W880" s="113"/>
    </row>
    <row r="881" spans="1:23" ht="52" hidden="1" customHeight="1" thickBot="1" x14ac:dyDescent="0.25">
      <c r="A881" s="112" t="s">
        <v>2588</v>
      </c>
      <c r="B881" s="112"/>
      <c r="C881" s="113"/>
      <c r="D881" s="113"/>
      <c r="E881" s="113"/>
      <c r="F881" s="113"/>
      <c r="G881" s="113"/>
      <c r="H881" s="113"/>
      <c r="I881" s="113"/>
      <c r="J881" s="113"/>
      <c r="K881" s="113"/>
      <c r="L881" s="113"/>
      <c r="M881" s="113"/>
      <c r="N881" s="113"/>
      <c r="O881" s="113"/>
      <c r="P881" s="113"/>
      <c r="Q881" s="113"/>
      <c r="R881" s="113"/>
      <c r="S881" s="113"/>
      <c r="T881" s="113"/>
      <c r="U881" s="113"/>
      <c r="V881" s="113"/>
      <c r="W881" s="113"/>
    </row>
    <row r="882" spans="1:23" ht="52" hidden="1" customHeight="1" thickBot="1" x14ac:dyDescent="0.25">
      <c r="A882" s="112" t="s">
        <v>1751</v>
      </c>
      <c r="B882" s="112"/>
      <c r="C882" s="113"/>
      <c r="D882" s="113"/>
      <c r="E882" s="113"/>
      <c r="F882" s="113"/>
      <c r="G882" s="113"/>
      <c r="H882" s="113"/>
      <c r="I882" s="113"/>
      <c r="J882" s="113"/>
      <c r="K882" s="113"/>
      <c r="L882" s="113"/>
      <c r="M882" s="113"/>
      <c r="N882" s="113"/>
      <c r="O882" s="113"/>
      <c r="P882" s="113"/>
      <c r="Q882" s="113"/>
      <c r="R882" s="113"/>
      <c r="S882" s="113"/>
      <c r="T882" s="113"/>
      <c r="U882" s="113"/>
      <c r="V882" s="113"/>
      <c r="W882" s="113"/>
    </row>
    <row r="883" spans="1:23" ht="52" hidden="1" customHeight="1" thickBot="1" x14ac:dyDescent="0.25">
      <c r="A883" s="112" t="s">
        <v>2589</v>
      </c>
      <c r="B883" s="112"/>
      <c r="C883" s="113"/>
      <c r="D883" s="113"/>
      <c r="E883" s="113"/>
      <c r="F883" s="113"/>
      <c r="G883" s="113"/>
      <c r="H883" s="113"/>
      <c r="I883" s="113"/>
      <c r="J883" s="113"/>
      <c r="K883" s="113"/>
      <c r="L883" s="113"/>
      <c r="M883" s="113"/>
      <c r="N883" s="113"/>
      <c r="O883" s="113"/>
      <c r="P883" s="113"/>
      <c r="Q883" s="113"/>
      <c r="R883" s="113"/>
      <c r="S883" s="113"/>
      <c r="T883" s="113"/>
      <c r="U883" s="113"/>
      <c r="V883" s="113"/>
      <c r="W883" s="113"/>
    </row>
    <row r="884" spans="1:23" ht="52" hidden="1" customHeight="1" thickBot="1" x14ac:dyDescent="0.25">
      <c r="A884" s="112" t="s">
        <v>2590</v>
      </c>
      <c r="B884" s="112"/>
      <c r="C884" s="113"/>
      <c r="D884" s="113"/>
      <c r="E884" s="113"/>
      <c r="F884" s="113"/>
      <c r="G884" s="113"/>
      <c r="H884" s="113"/>
      <c r="I884" s="113"/>
      <c r="J884" s="113"/>
      <c r="K884" s="113"/>
      <c r="L884" s="113"/>
      <c r="M884" s="113"/>
      <c r="N884" s="113"/>
      <c r="O884" s="113"/>
      <c r="P884" s="113"/>
      <c r="Q884" s="113"/>
      <c r="R884" s="113"/>
      <c r="S884" s="113"/>
      <c r="T884" s="113"/>
      <c r="U884" s="113"/>
      <c r="V884" s="113"/>
      <c r="W884" s="113"/>
    </row>
    <row r="885" spans="1:23" ht="52" hidden="1" customHeight="1" thickBot="1" x14ac:dyDescent="0.25">
      <c r="A885" s="112" t="s">
        <v>2591</v>
      </c>
      <c r="B885" s="112"/>
      <c r="C885" s="113"/>
      <c r="D885" s="113"/>
      <c r="E885" s="113"/>
      <c r="F885" s="113"/>
      <c r="G885" s="113"/>
      <c r="H885" s="113"/>
      <c r="I885" s="113"/>
      <c r="J885" s="113"/>
      <c r="K885" s="113"/>
      <c r="L885" s="113"/>
      <c r="M885" s="113"/>
      <c r="N885" s="113"/>
      <c r="O885" s="113"/>
      <c r="P885" s="113"/>
      <c r="Q885" s="113"/>
      <c r="R885" s="113"/>
      <c r="S885" s="113"/>
      <c r="T885" s="113"/>
      <c r="U885" s="113"/>
      <c r="V885" s="113"/>
      <c r="W885" s="113"/>
    </row>
    <row r="886" spans="1:23" ht="18" customHeight="1" thickBot="1" x14ac:dyDescent="0.25">
      <c r="A886" s="175" t="s">
        <v>2592</v>
      </c>
      <c r="B886" s="176"/>
      <c r="C886" s="177"/>
      <c r="D886" s="177"/>
      <c r="E886" s="177"/>
      <c r="F886" s="177"/>
      <c r="G886" s="177"/>
      <c r="H886" s="177"/>
      <c r="I886" s="177"/>
      <c r="J886" s="177"/>
      <c r="K886" s="177"/>
      <c r="L886" s="177"/>
      <c r="M886" s="177"/>
      <c r="N886" s="177"/>
      <c r="O886" s="177"/>
      <c r="P886" s="177"/>
      <c r="Q886" s="177"/>
      <c r="R886" s="177"/>
      <c r="S886" s="177"/>
      <c r="T886" s="177"/>
      <c r="U886" s="177"/>
      <c r="V886" s="177"/>
      <c r="W886" s="177"/>
    </row>
    <row r="887" spans="1:23" ht="52" hidden="1" customHeight="1" thickBot="1" x14ac:dyDescent="0.25">
      <c r="A887" s="112" t="s">
        <v>1754</v>
      </c>
      <c r="B887" s="112"/>
      <c r="C887" s="113"/>
      <c r="D887" s="113"/>
      <c r="E887" s="113"/>
      <c r="F887" s="113"/>
      <c r="G887" s="113"/>
      <c r="H887" s="113"/>
      <c r="I887" s="113"/>
      <c r="J887" s="113"/>
      <c r="K887" s="113"/>
      <c r="L887" s="113"/>
      <c r="M887" s="113"/>
      <c r="N887" s="113"/>
      <c r="O887" s="113"/>
      <c r="P887" s="113"/>
      <c r="Q887" s="113"/>
      <c r="R887" s="113"/>
      <c r="S887" s="113"/>
      <c r="T887" s="113"/>
      <c r="U887" s="113"/>
      <c r="V887" s="113"/>
      <c r="W887" s="113"/>
    </row>
    <row r="888" spans="1:23" ht="52" hidden="1" customHeight="1" thickBot="1" x14ac:dyDescent="0.25">
      <c r="A888" s="112" t="s">
        <v>2593</v>
      </c>
      <c r="B888" s="112"/>
      <c r="C888" s="113"/>
      <c r="D888" s="113"/>
      <c r="E888" s="113"/>
      <c r="F888" s="113"/>
      <c r="G888" s="113"/>
      <c r="H888" s="113"/>
      <c r="I888" s="113"/>
      <c r="J888" s="113"/>
      <c r="K888" s="113"/>
      <c r="L888" s="113"/>
      <c r="M888" s="113"/>
      <c r="N888" s="113"/>
      <c r="O888" s="113"/>
      <c r="P888" s="113"/>
      <c r="Q888" s="113"/>
      <c r="R888" s="113"/>
      <c r="S888" s="113"/>
      <c r="T888" s="113"/>
      <c r="U888" s="113"/>
      <c r="V888" s="113"/>
      <c r="W888" s="113"/>
    </row>
    <row r="889" spans="1:23" ht="35" hidden="1" customHeight="1" thickBot="1" x14ac:dyDescent="0.25">
      <c r="A889" s="112" t="s">
        <v>2594</v>
      </c>
      <c r="B889" s="112"/>
      <c r="C889" s="113"/>
      <c r="D889" s="113"/>
      <c r="E889" s="113"/>
      <c r="F889" s="113"/>
      <c r="G889" s="113"/>
      <c r="H889" s="113"/>
      <c r="I889" s="113"/>
      <c r="J889" s="113"/>
      <c r="K889" s="113"/>
      <c r="L889" s="113"/>
      <c r="M889" s="113"/>
      <c r="N889" s="113"/>
      <c r="O889" s="113"/>
      <c r="P889" s="113"/>
      <c r="Q889" s="113"/>
      <c r="R889" s="113"/>
      <c r="S889" s="113"/>
      <c r="T889" s="113"/>
      <c r="U889" s="113"/>
      <c r="V889" s="113"/>
      <c r="W889" s="113"/>
    </row>
    <row r="890" spans="1:23" ht="35" hidden="1" customHeight="1" thickBot="1" x14ac:dyDescent="0.25">
      <c r="A890" s="112" t="s">
        <v>2595</v>
      </c>
      <c r="B890" s="112"/>
      <c r="C890" s="113"/>
      <c r="D890" s="113"/>
      <c r="E890" s="113"/>
      <c r="F890" s="113"/>
      <c r="G890" s="113"/>
      <c r="H890" s="113"/>
      <c r="I890" s="113"/>
      <c r="J890" s="113"/>
      <c r="K890" s="113"/>
      <c r="L890" s="113"/>
      <c r="M890" s="113"/>
      <c r="N890" s="113"/>
      <c r="O890" s="113"/>
      <c r="P890" s="113"/>
      <c r="Q890" s="113"/>
      <c r="R890" s="113"/>
      <c r="S890" s="113"/>
      <c r="T890" s="113"/>
      <c r="U890" s="113"/>
      <c r="V890" s="113"/>
      <c r="W890" s="113"/>
    </row>
    <row r="891" spans="1:23" ht="52" hidden="1" customHeight="1" thickBot="1" x14ac:dyDescent="0.25">
      <c r="A891" s="112" t="s">
        <v>1756</v>
      </c>
      <c r="B891" s="112"/>
      <c r="C891" s="113"/>
      <c r="D891" s="113"/>
      <c r="E891" s="113"/>
      <c r="F891" s="113"/>
      <c r="G891" s="113"/>
      <c r="H891" s="113"/>
      <c r="I891" s="113"/>
      <c r="J891" s="113"/>
      <c r="K891" s="113"/>
      <c r="L891" s="113"/>
      <c r="M891" s="113"/>
      <c r="N891" s="113"/>
      <c r="O891" s="113"/>
      <c r="P891" s="113"/>
      <c r="Q891" s="113"/>
      <c r="R891" s="113"/>
      <c r="S891" s="113"/>
      <c r="T891" s="113"/>
      <c r="U891" s="113"/>
      <c r="V891" s="113"/>
      <c r="W891" s="113"/>
    </row>
    <row r="892" spans="1:23" ht="52" hidden="1" customHeight="1" thickBot="1" x14ac:dyDescent="0.25">
      <c r="A892" s="112" t="s">
        <v>2596</v>
      </c>
      <c r="B892" s="112"/>
      <c r="C892" s="113"/>
      <c r="D892" s="113"/>
      <c r="E892" s="113"/>
      <c r="F892" s="113"/>
      <c r="G892" s="113"/>
      <c r="H892" s="113"/>
      <c r="I892" s="113"/>
      <c r="J892" s="113"/>
      <c r="K892" s="113"/>
      <c r="L892" s="113"/>
      <c r="M892" s="113"/>
      <c r="N892" s="113"/>
      <c r="O892" s="113"/>
      <c r="P892" s="113"/>
      <c r="Q892" s="113"/>
      <c r="R892" s="113"/>
      <c r="S892" s="113"/>
      <c r="T892" s="113"/>
      <c r="U892" s="113"/>
      <c r="V892" s="113"/>
      <c r="W892" s="113"/>
    </row>
    <row r="893" spans="1:23" ht="35" hidden="1" customHeight="1" thickBot="1" x14ac:dyDescent="0.25">
      <c r="A893" s="112" t="s">
        <v>2597</v>
      </c>
      <c r="B893" s="112"/>
      <c r="C893" s="113"/>
      <c r="D893" s="113"/>
      <c r="E893" s="113"/>
      <c r="F893" s="113"/>
      <c r="G893" s="113"/>
      <c r="H893" s="113"/>
      <c r="I893" s="113"/>
      <c r="J893" s="113"/>
      <c r="K893" s="113"/>
      <c r="L893" s="113"/>
      <c r="M893" s="113"/>
      <c r="N893" s="113"/>
      <c r="O893" s="113"/>
      <c r="P893" s="113"/>
      <c r="Q893" s="113"/>
      <c r="R893" s="113"/>
      <c r="S893" s="113"/>
      <c r="T893" s="113"/>
      <c r="U893" s="113"/>
      <c r="V893" s="113"/>
      <c r="W893" s="113"/>
    </row>
    <row r="894" spans="1:23" ht="52" hidden="1" customHeight="1" thickBot="1" x14ac:dyDescent="0.25">
      <c r="A894" s="112" t="s">
        <v>2598</v>
      </c>
      <c r="B894" s="112"/>
      <c r="C894" s="113"/>
      <c r="D894" s="113"/>
      <c r="E894" s="113"/>
      <c r="F894" s="113"/>
      <c r="G894" s="113"/>
      <c r="H894" s="113"/>
      <c r="I894" s="113"/>
      <c r="J894" s="113"/>
      <c r="K894" s="113"/>
      <c r="L894" s="113"/>
      <c r="M894" s="113"/>
      <c r="N894" s="113"/>
      <c r="O894" s="113"/>
      <c r="P894" s="113"/>
      <c r="Q894" s="113"/>
      <c r="R894" s="113"/>
      <c r="S894" s="113"/>
      <c r="T894" s="113"/>
      <c r="U894" s="113"/>
      <c r="V894" s="113"/>
      <c r="W894" s="113"/>
    </row>
    <row r="895" spans="1:23" ht="52" hidden="1" customHeight="1" thickBot="1" x14ac:dyDescent="0.25">
      <c r="A895" s="112" t="s">
        <v>1758</v>
      </c>
      <c r="B895" s="112"/>
      <c r="C895" s="113"/>
      <c r="D895" s="113"/>
      <c r="E895" s="113"/>
      <c r="F895" s="113"/>
      <c r="G895" s="113"/>
      <c r="H895" s="113"/>
      <c r="I895" s="113"/>
      <c r="J895" s="113"/>
      <c r="K895" s="113"/>
      <c r="L895" s="113"/>
      <c r="M895" s="113"/>
      <c r="N895" s="113"/>
      <c r="O895" s="113"/>
      <c r="P895" s="113"/>
      <c r="Q895" s="113"/>
      <c r="R895" s="113"/>
      <c r="S895" s="113"/>
      <c r="T895" s="113"/>
      <c r="U895" s="113"/>
      <c r="V895" s="113"/>
      <c r="W895" s="113"/>
    </row>
    <row r="896" spans="1:23" ht="52" hidden="1" customHeight="1" thickBot="1" x14ac:dyDescent="0.25">
      <c r="A896" s="112" t="s">
        <v>2599</v>
      </c>
      <c r="B896" s="112"/>
      <c r="C896" s="113"/>
      <c r="D896" s="113"/>
      <c r="E896" s="113"/>
      <c r="F896" s="113"/>
      <c r="G896" s="113"/>
      <c r="H896" s="113"/>
      <c r="I896" s="113"/>
      <c r="J896" s="113"/>
      <c r="K896" s="113"/>
      <c r="L896" s="113"/>
      <c r="M896" s="113"/>
      <c r="N896" s="113"/>
      <c r="O896" s="113"/>
      <c r="P896" s="113"/>
      <c r="Q896" s="113"/>
      <c r="R896" s="113"/>
      <c r="S896" s="113"/>
      <c r="T896" s="113"/>
      <c r="U896" s="113"/>
      <c r="V896" s="113"/>
      <c r="W896" s="113"/>
    </row>
    <row r="897" spans="1:23" ht="35" hidden="1" customHeight="1" thickBot="1" x14ac:dyDescent="0.25">
      <c r="A897" s="112" t="s">
        <v>2600</v>
      </c>
      <c r="B897" s="112"/>
      <c r="C897" s="113"/>
      <c r="D897" s="113"/>
      <c r="E897" s="113"/>
      <c r="F897" s="113"/>
      <c r="G897" s="113"/>
      <c r="H897" s="113"/>
      <c r="I897" s="113"/>
      <c r="J897" s="113"/>
      <c r="K897" s="113"/>
      <c r="L897" s="113"/>
      <c r="M897" s="113"/>
      <c r="N897" s="113"/>
      <c r="O897" s="113"/>
      <c r="P897" s="113"/>
      <c r="Q897" s="113"/>
      <c r="R897" s="113"/>
      <c r="S897" s="113"/>
      <c r="T897" s="113"/>
      <c r="U897" s="113"/>
      <c r="V897" s="113"/>
      <c r="W897" s="113"/>
    </row>
    <row r="898" spans="1:23" ht="52" hidden="1" customHeight="1" thickBot="1" x14ac:dyDescent="0.25">
      <c r="A898" s="112" t="s">
        <v>2601</v>
      </c>
      <c r="B898" s="112"/>
      <c r="C898" s="113"/>
      <c r="D898" s="113"/>
      <c r="E898" s="113"/>
      <c r="F898" s="113"/>
      <c r="G898" s="113"/>
      <c r="H898" s="113"/>
      <c r="I898" s="113"/>
      <c r="J898" s="113"/>
      <c r="K898" s="113"/>
      <c r="L898" s="113"/>
      <c r="M898" s="113"/>
      <c r="N898" s="113"/>
      <c r="O898" s="113"/>
      <c r="P898" s="113"/>
      <c r="Q898" s="113"/>
      <c r="R898" s="113"/>
      <c r="S898" s="113"/>
      <c r="T898" s="113"/>
      <c r="U898" s="113"/>
      <c r="V898" s="113"/>
      <c r="W898" s="113"/>
    </row>
    <row r="899" spans="1:23" ht="52" hidden="1" customHeight="1" thickBot="1" x14ac:dyDescent="0.25">
      <c r="A899" s="112" t="s">
        <v>1760</v>
      </c>
      <c r="B899" s="112"/>
      <c r="C899" s="113"/>
      <c r="D899" s="113"/>
      <c r="E899" s="113"/>
      <c r="F899" s="113"/>
      <c r="G899" s="113"/>
      <c r="H899" s="113"/>
      <c r="I899" s="113"/>
      <c r="J899" s="113"/>
      <c r="K899" s="113"/>
      <c r="L899" s="113"/>
      <c r="M899" s="113"/>
      <c r="N899" s="113"/>
      <c r="O899" s="113"/>
      <c r="P899" s="113"/>
      <c r="Q899" s="113"/>
      <c r="R899" s="113"/>
      <c r="S899" s="113"/>
      <c r="T899" s="113"/>
      <c r="U899" s="113"/>
      <c r="V899" s="113"/>
      <c r="W899" s="113"/>
    </row>
    <row r="900" spans="1:23" ht="52" hidden="1" customHeight="1" thickBot="1" x14ac:dyDescent="0.25">
      <c r="A900" s="112" t="s">
        <v>2602</v>
      </c>
      <c r="B900" s="112"/>
      <c r="C900" s="113"/>
      <c r="D900" s="113"/>
      <c r="E900" s="113"/>
      <c r="F900" s="113"/>
      <c r="G900" s="113"/>
      <c r="H900" s="113"/>
      <c r="I900" s="113"/>
      <c r="J900" s="113"/>
      <c r="K900" s="113"/>
      <c r="L900" s="113"/>
      <c r="M900" s="113"/>
      <c r="N900" s="113"/>
      <c r="O900" s="113"/>
      <c r="P900" s="113"/>
      <c r="Q900" s="113"/>
      <c r="R900" s="113"/>
      <c r="S900" s="113"/>
      <c r="T900" s="113"/>
      <c r="U900" s="113"/>
      <c r="V900" s="113"/>
      <c r="W900" s="113"/>
    </row>
    <row r="901" spans="1:23" ht="35" hidden="1" customHeight="1" thickBot="1" x14ac:dyDescent="0.25">
      <c r="A901" s="112" t="s">
        <v>2603</v>
      </c>
      <c r="B901" s="112"/>
      <c r="C901" s="113"/>
      <c r="D901" s="113"/>
      <c r="E901" s="113"/>
      <c r="F901" s="113"/>
      <c r="G901" s="113"/>
      <c r="H901" s="113"/>
      <c r="I901" s="113"/>
      <c r="J901" s="113"/>
      <c r="K901" s="113"/>
      <c r="L901" s="113"/>
      <c r="M901" s="113"/>
      <c r="N901" s="113"/>
      <c r="O901" s="113"/>
      <c r="P901" s="113"/>
      <c r="Q901" s="113"/>
      <c r="R901" s="113"/>
      <c r="S901" s="113"/>
      <c r="T901" s="113"/>
      <c r="U901" s="113"/>
      <c r="V901" s="113"/>
      <c r="W901" s="113"/>
    </row>
    <row r="902" spans="1:23" ht="52" hidden="1" customHeight="1" thickBot="1" x14ac:dyDescent="0.25">
      <c r="A902" s="112" t="s">
        <v>2604</v>
      </c>
      <c r="B902" s="112"/>
      <c r="C902" s="113"/>
      <c r="D902" s="113"/>
      <c r="E902" s="113"/>
      <c r="F902" s="113"/>
      <c r="G902" s="113"/>
      <c r="H902" s="113"/>
      <c r="I902" s="113"/>
      <c r="J902" s="113"/>
      <c r="K902" s="113"/>
      <c r="L902" s="113"/>
      <c r="M902" s="113"/>
      <c r="N902" s="113"/>
      <c r="O902" s="113"/>
      <c r="P902" s="113"/>
      <c r="Q902" s="113"/>
      <c r="R902" s="113"/>
      <c r="S902" s="113"/>
      <c r="T902" s="113"/>
      <c r="U902" s="113"/>
      <c r="V902" s="113"/>
      <c r="W902" s="113"/>
    </row>
    <row r="903" spans="1:23" ht="52" hidden="1" customHeight="1" thickBot="1" x14ac:dyDescent="0.25">
      <c r="A903" s="112" t="s">
        <v>1762</v>
      </c>
      <c r="B903" s="112"/>
      <c r="C903" s="113"/>
      <c r="D903" s="113"/>
      <c r="E903" s="113"/>
      <c r="F903" s="113"/>
      <c r="G903" s="113"/>
      <c r="H903" s="113"/>
      <c r="I903" s="113"/>
      <c r="J903" s="113"/>
      <c r="K903" s="113"/>
      <c r="L903" s="113"/>
      <c r="M903" s="113"/>
      <c r="N903" s="113"/>
      <c r="O903" s="113"/>
      <c r="P903" s="113"/>
      <c r="Q903" s="113"/>
      <c r="R903" s="113"/>
      <c r="S903" s="113"/>
      <c r="T903" s="113"/>
      <c r="U903" s="113"/>
      <c r="V903" s="113"/>
      <c r="W903" s="113"/>
    </row>
    <row r="904" spans="1:23" ht="52" hidden="1" customHeight="1" thickBot="1" x14ac:dyDescent="0.25">
      <c r="A904" s="112" t="s">
        <v>2605</v>
      </c>
      <c r="B904" s="112"/>
      <c r="C904" s="113"/>
      <c r="D904" s="113"/>
      <c r="E904" s="113"/>
      <c r="F904" s="113"/>
      <c r="G904" s="113"/>
      <c r="H904" s="113"/>
      <c r="I904" s="113"/>
      <c r="J904" s="113"/>
      <c r="K904" s="113"/>
      <c r="L904" s="113"/>
      <c r="M904" s="113"/>
      <c r="N904" s="113"/>
      <c r="O904" s="113"/>
      <c r="P904" s="113"/>
      <c r="Q904" s="113"/>
      <c r="R904" s="113"/>
      <c r="S904" s="113"/>
      <c r="T904" s="113"/>
      <c r="U904" s="113"/>
      <c r="V904" s="113"/>
      <c r="W904" s="113"/>
    </row>
    <row r="905" spans="1:23" ht="35" hidden="1" customHeight="1" thickBot="1" x14ac:dyDescent="0.25">
      <c r="A905" s="112" t="s">
        <v>2606</v>
      </c>
      <c r="B905" s="112"/>
      <c r="C905" s="113"/>
      <c r="D905" s="113"/>
      <c r="E905" s="113"/>
      <c r="F905" s="113"/>
      <c r="G905" s="113"/>
      <c r="H905" s="113"/>
      <c r="I905" s="113"/>
      <c r="J905" s="113"/>
      <c r="K905" s="113"/>
      <c r="L905" s="113"/>
      <c r="M905" s="113"/>
      <c r="N905" s="113"/>
      <c r="O905" s="113"/>
      <c r="P905" s="113"/>
      <c r="Q905" s="113"/>
      <c r="R905" s="113"/>
      <c r="S905" s="113"/>
      <c r="T905" s="113"/>
      <c r="U905" s="113"/>
      <c r="V905" s="113"/>
      <c r="W905" s="113"/>
    </row>
    <row r="906" spans="1:23" ht="52" hidden="1" customHeight="1" thickBot="1" x14ac:dyDescent="0.25">
      <c r="A906" s="112" t="s">
        <v>2607</v>
      </c>
      <c r="B906" s="112"/>
      <c r="C906" s="113"/>
      <c r="D906" s="113"/>
      <c r="E906" s="113"/>
      <c r="F906" s="113"/>
      <c r="G906" s="113"/>
      <c r="H906" s="113"/>
      <c r="I906" s="113"/>
      <c r="J906" s="113"/>
      <c r="K906" s="113"/>
      <c r="L906" s="113"/>
      <c r="M906" s="113"/>
      <c r="N906" s="113"/>
      <c r="O906" s="113"/>
      <c r="P906" s="113"/>
      <c r="Q906" s="113"/>
      <c r="R906" s="113"/>
      <c r="S906" s="113"/>
      <c r="T906" s="113"/>
      <c r="U906" s="113"/>
      <c r="V906" s="113"/>
      <c r="W906" s="113"/>
    </row>
    <row r="907" spans="1:23" ht="52" hidden="1" customHeight="1" thickBot="1" x14ac:dyDescent="0.25">
      <c r="A907" s="112" t="s">
        <v>1764</v>
      </c>
      <c r="B907" s="112"/>
      <c r="C907" s="113"/>
      <c r="D907" s="113"/>
      <c r="E907" s="113"/>
      <c r="F907" s="113"/>
      <c r="G907" s="113"/>
      <c r="H907" s="113"/>
      <c r="I907" s="113"/>
      <c r="J907" s="113"/>
      <c r="K907" s="113"/>
      <c r="L907" s="113"/>
      <c r="M907" s="113"/>
      <c r="N907" s="113"/>
      <c r="O907" s="113"/>
      <c r="P907" s="113"/>
      <c r="Q907" s="113"/>
      <c r="R907" s="113"/>
      <c r="S907" s="113"/>
      <c r="T907" s="113"/>
      <c r="U907" s="113"/>
      <c r="V907" s="113"/>
      <c r="W907" s="113"/>
    </row>
    <row r="908" spans="1:23" ht="52" hidden="1" customHeight="1" thickBot="1" x14ac:dyDescent="0.25">
      <c r="A908" s="112" t="s">
        <v>2608</v>
      </c>
      <c r="B908" s="112"/>
      <c r="C908" s="113"/>
      <c r="D908" s="113"/>
      <c r="E908" s="113"/>
      <c r="F908" s="113"/>
      <c r="G908" s="113"/>
      <c r="H908" s="113"/>
      <c r="I908" s="113"/>
      <c r="J908" s="113"/>
      <c r="K908" s="113"/>
      <c r="L908" s="113"/>
      <c r="M908" s="113"/>
      <c r="N908" s="113"/>
      <c r="O908" s="113"/>
      <c r="P908" s="113"/>
      <c r="Q908" s="113"/>
      <c r="R908" s="113"/>
      <c r="S908" s="113"/>
      <c r="T908" s="113"/>
      <c r="U908" s="113"/>
      <c r="V908" s="113"/>
      <c r="W908" s="113"/>
    </row>
    <row r="909" spans="1:23" ht="35" hidden="1" customHeight="1" thickBot="1" x14ac:dyDescent="0.25">
      <c r="A909" s="112" t="s">
        <v>2609</v>
      </c>
      <c r="B909" s="112"/>
      <c r="C909" s="113"/>
      <c r="D909" s="113"/>
      <c r="E909" s="113"/>
      <c r="F909" s="113"/>
      <c r="G909" s="113"/>
      <c r="H909" s="113"/>
      <c r="I909" s="113"/>
      <c r="J909" s="113"/>
      <c r="K909" s="113"/>
      <c r="L909" s="113"/>
      <c r="M909" s="113"/>
      <c r="N909" s="113"/>
      <c r="O909" s="113"/>
      <c r="P909" s="113"/>
      <c r="Q909" s="113"/>
      <c r="R909" s="113"/>
      <c r="S909" s="113"/>
      <c r="T909" s="113"/>
      <c r="U909" s="113"/>
      <c r="V909" s="113"/>
      <c r="W909" s="113"/>
    </row>
    <row r="910" spans="1:23" ht="52" hidden="1" customHeight="1" thickBot="1" x14ac:dyDescent="0.25">
      <c r="A910" s="112" t="s">
        <v>2610</v>
      </c>
      <c r="B910" s="112"/>
      <c r="C910" s="113"/>
      <c r="D910" s="113"/>
      <c r="E910" s="113"/>
      <c r="F910" s="113"/>
      <c r="G910" s="113"/>
      <c r="H910" s="113"/>
      <c r="I910" s="113"/>
      <c r="J910" s="113"/>
      <c r="K910" s="113"/>
      <c r="L910" s="113"/>
      <c r="M910" s="113"/>
      <c r="N910" s="113"/>
      <c r="O910" s="113"/>
      <c r="P910" s="113"/>
      <c r="Q910" s="113"/>
      <c r="R910" s="113"/>
      <c r="S910" s="113"/>
      <c r="T910" s="113"/>
      <c r="U910" s="113"/>
      <c r="V910" s="113"/>
      <c r="W910" s="113"/>
    </row>
    <row r="911" spans="1:23" ht="52" hidden="1" customHeight="1" thickBot="1" x14ac:dyDescent="0.25">
      <c r="A911" s="112" t="s">
        <v>1766</v>
      </c>
      <c r="B911" s="112"/>
      <c r="C911" s="113"/>
      <c r="D911" s="113"/>
      <c r="E911" s="113"/>
      <c r="F911" s="113"/>
      <c r="G911" s="113"/>
      <c r="H911" s="113"/>
      <c r="I911" s="113"/>
      <c r="J911" s="113"/>
      <c r="K911" s="113"/>
      <c r="L911" s="113"/>
      <c r="M911" s="113"/>
      <c r="N911" s="113"/>
      <c r="O911" s="113"/>
      <c r="P911" s="113"/>
      <c r="Q911" s="113"/>
      <c r="R911" s="113"/>
      <c r="S911" s="113"/>
      <c r="T911" s="113"/>
      <c r="U911" s="113"/>
      <c r="V911" s="113"/>
      <c r="W911" s="113"/>
    </row>
    <row r="912" spans="1:23" ht="52" hidden="1" customHeight="1" thickBot="1" x14ac:dyDescent="0.25">
      <c r="A912" s="112" t="s">
        <v>2611</v>
      </c>
      <c r="B912" s="112"/>
      <c r="C912" s="113"/>
      <c r="D912" s="113"/>
      <c r="E912" s="113"/>
      <c r="F912" s="113"/>
      <c r="G912" s="113"/>
      <c r="H912" s="113"/>
      <c r="I912" s="113"/>
      <c r="J912" s="113"/>
      <c r="K912" s="113"/>
      <c r="L912" s="113"/>
      <c r="M912" s="113"/>
      <c r="N912" s="113"/>
      <c r="O912" s="113"/>
      <c r="P912" s="113"/>
      <c r="Q912" s="113"/>
      <c r="R912" s="113"/>
      <c r="S912" s="113"/>
      <c r="T912" s="113"/>
      <c r="U912" s="113"/>
      <c r="V912" s="113"/>
      <c r="W912" s="113"/>
    </row>
    <row r="913" spans="1:23" ht="35" hidden="1" customHeight="1" thickBot="1" x14ac:dyDescent="0.25">
      <c r="A913" s="112" t="s">
        <v>2612</v>
      </c>
      <c r="B913" s="112"/>
      <c r="C913" s="113"/>
      <c r="D913" s="113"/>
      <c r="E913" s="113"/>
      <c r="F913" s="113"/>
      <c r="G913" s="113"/>
      <c r="H913" s="113"/>
      <c r="I913" s="113"/>
      <c r="J913" s="113"/>
      <c r="K913" s="113"/>
      <c r="L913" s="113"/>
      <c r="M913" s="113"/>
      <c r="N913" s="113"/>
      <c r="O913" s="113"/>
      <c r="P913" s="113"/>
      <c r="Q913" s="113"/>
      <c r="R913" s="113"/>
      <c r="S913" s="113"/>
      <c r="T913" s="113"/>
      <c r="U913" s="113"/>
      <c r="V913" s="113"/>
      <c r="W913" s="113"/>
    </row>
    <row r="914" spans="1:23" ht="52" hidden="1" customHeight="1" thickBot="1" x14ac:dyDescent="0.25">
      <c r="A914" s="112" t="s">
        <v>2613</v>
      </c>
      <c r="B914" s="112"/>
      <c r="C914" s="113"/>
      <c r="D914" s="113"/>
      <c r="E914" s="113"/>
      <c r="F914" s="113"/>
      <c r="G914" s="113"/>
      <c r="H914" s="113"/>
      <c r="I914" s="113"/>
      <c r="J914" s="113"/>
      <c r="K914" s="113"/>
      <c r="L914" s="113"/>
      <c r="M914" s="113"/>
      <c r="N914" s="113"/>
      <c r="O914" s="113"/>
      <c r="P914" s="113"/>
      <c r="Q914" s="113"/>
      <c r="R914" s="113"/>
      <c r="S914" s="113"/>
      <c r="T914" s="113"/>
      <c r="U914" s="113"/>
      <c r="V914" s="113"/>
      <c r="W914" s="113"/>
    </row>
    <row r="915" spans="1:23" ht="52" hidden="1" customHeight="1" thickBot="1" x14ac:dyDescent="0.25">
      <c r="A915" s="112" t="s">
        <v>1768</v>
      </c>
      <c r="B915" s="112"/>
      <c r="C915" s="113"/>
      <c r="D915" s="113"/>
      <c r="E915" s="113"/>
      <c r="F915" s="113"/>
      <c r="G915" s="113"/>
      <c r="H915" s="113"/>
      <c r="I915" s="113"/>
      <c r="J915" s="113"/>
      <c r="K915" s="113"/>
      <c r="L915" s="113"/>
      <c r="M915" s="113"/>
      <c r="N915" s="113"/>
      <c r="O915" s="113"/>
      <c r="P915" s="113"/>
      <c r="Q915" s="113"/>
      <c r="R915" s="113"/>
      <c r="S915" s="113"/>
      <c r="T915" s="113"/>
      <c r="U915" s="113"/>
      <c r="V915" s="113"/>
      <c r="W915" s="113"/>
    </row>
    <row r="916" spans="1:23" ht="52" hidden="1" customHeight="1" thickBot="1" x14ac:dyDescent="0.25">
      <c r="A916" s="112" t="s">
        <v>2614</v>
      </c>
      <c r="B916" s="112"/>
      <c r="C916" s="113"/>
      <c r="D916" s="113"/>
      <c r="E916" s="113"/>
      <c r="F916" s="113"/>
      <c r="G916" s="113"/>
      <c r="H916" s="113"/>
      <c r="I916" s="113"/>
      <c r="J916" s="113"/>
      <c r="K916" s="113"/>
      <c r="L916" s="113"/>
      <c r="M916" s="113"/>
      <c r="N916" s="113"/>
      <c r="O916" s="113"/>
      <c r="P916" s="113"/>
      <c r="Q916" s="113"/>
      <c r="R916" s="113"/>
      <c r="S916" s="113"/>
      <c r="T916" s="113"/>
      <c r="U916" s="113"/>
      <c r="V916" s="113"/>
      <c r="W916" s="113"/>
    </row>
    <row r="917" spans="1:23" ht="35" hidden="1" customHeight="1" thickBot="1" x14ac:dyDescent="0.25">
      <c r="A917" s="112" t="s">
        <v>2615</v>
      </c>
      <c r="B917" s="112"/>
      <c r="C917" s="113"/>
      <c r="D917" s="113"/>
      <c r="E917" s="113"/>
      <c r="F917" s="113"/>
      <c r="G917" s="113"/>
      <c r="H917" s="113"/>
      <c r="I917" s="113"/>
      <c r="J917" s="113"/>
      <c r="K917" s="113"/>
      <c r="L917" s="113"/>
      <c r="M917" s="113"/>
      <c r="N917" s="113"/>
      <c r="O917" s="113"/>
      <c r="P917" s="113"/>
      <c r="Q917" s="113"/>
      <c r="R917" s="113"/>
      <c r="S917" s="113"/>
      <c r="T917" s="113"/>
      <c r="U917" s="113"/>
      <c r="V917" s="113"/>
      <c r="W917" s="113"/>
    </row>
    <row r="918" spans="1:23" ht="52" hidden="1" customHeight="1" thickBot="1" x14ac:dyDescent="0.25">
      <c r="A918" s="112" t="s">
        <v>2616</v>
      </c>
      <c r="B918" s="112"/>
      <c r="C918" s="113"/>
      <c r="D918" s="113"/>
      <c r="E918" s="113"/>
      <c r="F918" s="113"/>
      <c r="G918" s="113"/>
      <c r="H918" s="113"/>
      <c r="I918" s="113"/>
      <c r="J918" s="113"/>
      <c r="K918" s="113"/>
      <c r="L918" s="113"/>
      <c r="M918" s="113"/>
      <c r="N918" s="113"/>
      <c r="O918" s="113"/>
      <c r="P918" s="113"/>
      <c r="Q918" s="113"/>
      <c r="R918" s="113"/>
      <c r="S918" s="113"/>
      <c r="T918" s="113"/>
      <c r="U918" s="113"/>
      <c r="V918" s="113"/>
      <c r="W918" s="113"/>
    </row>
    <row r="919" spans="1:23" ht="52" hidden="1" customHeight="1" thickBot="1" x14ac:dyDescent="0.25">
      <c r="A919" s="112" t="s">
        <v>1770</v>
      </c>
      <c r="B919" s="112"/>
      <c r="C919" s="113"/>
      <c r="D919" s="113"/>
      <c r="E919" s="113"/>
      <c r="F919" s="113"/>
      <c r="G919" s="113"/>
      <c r="H919" s="113"/>
      <c r="I919" s="113"/>
      <c r="J919" s="113"/>
      <c r="K919" s="113"/>
      <c r="L919" s="113"/>
      <c r="M919" s="113"/>
      <c r="N919" s="113"/>
      <c r="O919" s="113"/>
      <c r="P919" s="113"/>
      <c r="Q919" s="113"/>
      <c r="R919" s="113"/>
      <c r="S919" s="113"/>
      <c r="T919" s="113"/>
      <c r="U919" s="113"/>
      <c r="V919" s="113"/>
      <c r="W919" s="113"/>
    </row>
    <row r="920" spans="1:23" ht="52" hidden="1" customHeight="1" thickBot="1" x14ac:dyDescent="0.25">
      <c r="A920" s="112" t="s">
        <v>2617</v>
      </c>
      <c r="B920" s="112"/>
      <c r="C920" s="113"/>
      <c r="D920" s="113"/>
      <c r="E920" s="113"/>
      <c r="F920" s="113"/>
      <c r="G920" s="113"/>
      <c r="H920" s="113"/>
      <c r="I920" s="113"/>
      <c r="J920" s="113"/>
      <c r="K920" s="113"/>
      <c r="L920" s="113"/>
      <c r="M920" s="113"/>
      <c r="N920" s="113"/>
      <c r="O920" s="113"/>
      <c r="P920" s="113"/>
      <c r="Q920" s="113"/>
      <c r="R920" s="113"/>
      <c r="S920" s="113"/>
      <c r="T920" s="113"/>
      <c r="U920" s="113"/>
      <c r="V920" s="113"/>
      <c r="W920" s="113"/>
    </row>
    <row r="921" spans="1:23" ht="35" hidden="1" customHeight="1" thickBot="1" x14ac:dyDescent="0.25">
      <c r="A921" s="112" t="s">
        <v>2618</v>
      </c>
      <c r="B921" s="112"/>
      <c r="C921" s="113"/>
      <c r="D921" s="113"/>
      <c r="E921" s="113"/>
      <c r="F921" s="113"/>
      <c r="G921" s="113"/>
      <c r="H921" s="113"/>
      <c r="I921" s="113"/>
      <c r="J921" s="113"/>
      <c r="K921" s="113"/>
      <c r="L921" s="113"/>
      <c r="M921" s="113"/>
      <c r="N921" s="113"/>
      <c r="O921" s="113"/>
      <c r="P921" s="113"/>
      <c r="Q921" s="113"/>
      <c r="R921" s="113"/>
      <c r="S921" s="113"/>
      <c r="T921" s="113"/>
      <c r="U921" s="113"/>
      <c r="V921" s="113"/>
      <c r="W921" s="113"/>
    </row>
    <row r="922" spans="1:23" ht="52" hidden="1" customHeight="1" thickBot="1" x14ac:dyDescent="0.25">
      <c r="A922" s="112" t="s">
        <v>2619</v>
      </c>
      <c r="B922" s="112"/>
      <c r="C922" s="113"/>
      <c r="D922" s="113"/>
      <c r="E922" s="113"/>
      <c r="F922" s="113"/>
      <c r="G922" s="113"/>
      <c r="H922" s="113"/>
      <c r="I922" s="113"/>
      <c r="J922" s="113"/>
      <c r="K922" s="113"/>
      <c r="L922" s="113"/>
      <c r="M922" s="113"/>
      <c r="N922" s="113"/>
      <c r="O922" s="113"/>
      <c r="P922" s="113"/>
      <c r="Q922" s="113"/>
      <c r="R922" s="113"/>
      <c r="S922" s="113"/>
      <c r="T922" s="113"/>
      <c r="U922" s="113"/>
      <c r="V922" s="113"/>
      <c r="W922" s="113"/>
    </row>
    <row r="923" spans="1:23" ht="52" hidden="1" customHeight="1" thickBot="1" x14ac:dyDescent="0.25">
      <c r="A923" s="112" t="s">
        <v>1772</v>
      </c>
      <c r="B923" s="112"/>
      <c r="C923" s="113"/>
      <c r="D923" s="113"/>
      <c r="E923" s="113"/>
      <c r="F923" s="113"/>
      <c r="G923" s="113"/>
      <c r="H923" s="113"/>
      <c r="I923" s="113"/>
      <c r="J923" s="113"/>
      <c r="K923" s="113"/>
      <c r="L923" s="113"/>
      <c r="M923" s="113"/>
      <c r="N923" s="113"/>
      <c r="O923" s="113"/>
      <c r="P923" s="113"/>
      <c r="Q923" s="113"/>
      <c r="R923" s="113"/>
      <c r="S923" s="113"/>
      <c r="T923" s="113"/>
      <c r="U923" s="113"/>
      <c r="V923" s="113"/>
      <c r="W923" s="113"/>
    </row>
    <row r="924" spans="1:23" ht="52" hidden="1" customHeight="1" thickBot="1" x14ac:dyDescent="0.25">
      <c r="A924" s="112" t="s">
        <v>2620</v>
      </c>
      <c r="B924" s="112"/>
      <c r="C924" s="113"/>
      <c r="D924" s="113"/>
      <c r="E924" s="113"/>
      <c r="F924" s="113"/>
      <c r="G924" s="113"/>
      <c r="H924" s="113"/>
      <c r="I924" s="113"/>
      <c r="J924" s="113"/>
      <c r="K924" s="113"/>
      <c r="L924" s="113"/>
      <c r="M924" s="113"/>
      <c r="N924" s="113"/>
      <c r="O924" s="113"/>
      <c r="P924" s="113"/>
      <c r="Q924" s="113"/>
      <c r="R924" s="113"/>
      <c r="S924" s="113"/>
      <c r="T924" s="113"/>
      <c r="U924" s="113"/>
      <c r="V924" s="113"/>
      <c r="W924" s="113"/>
    </row>
    <row r="925" spans="1:23" ht="35" hidden="1" customHeight="1" thickBot="1" x14ac:dyDescent="0.25">
      <c r="A925" s="112" t="s">
        <v>2621</v>
      </c>
      <c r="B925" s="112"/>
      <c r="C925" s="113"/>
      <c r="D925" s="113"/>
      <c r="E925" s="113"/>
      <c r="F925" s="113"/>
      <c r="G925" s="113"/>
      <c r="H925" s="113"/>
      <c r="I925" s="113"/>
      <c r="J925" s="113"/>
      <c r="K925" s="113"/>
      <c r="L925" s="113"/>
      <c r="M925" s="113"/>
      <c r="N925" s="113"/>
      <c r="O925" s="113"/>
      <c r="P925" s="113"/>
      <c r="Q925" s="113"/>
      <c r="R925" s="113"/>
      <c r="S925" s="113"/>
      <c r="T925" s="113"/>
      <c r="U925" s="113"/>
      <c r="V925" s="113"/>
      <c r="W925" s="113"/>
    </row>
    <row r="926" spans="1:23" ht="52" hidden="1" customHeight="1" thickBot="1" x14ac:dyDescent="0.25">
      <c r="A926" s="112" t="s">
        <v>2622</v>
      </c>
      <c r="B926" s="112"/>
      <c r="C926" s="113"/>
      <c r="D926" s="113"/>
      <c r="E926" s="113"/>
      <c r="F926" s="113"/>
      <c r="G926" s="113"/>
      <c r="H926" s="113"/>
      <c r="I926" s="113"/>
      <c r="J926" s="113"/>
      <c r="K926" s="113"/>
      <c r="L926" s="113"/>
      <c r="M926" s="113"/>
      <c r="N926" s="113"/>
      <c r="O926" s="113"/>
      <c r="P926" s="113"/>
      <c r="Q926" s="113"/>
      <c r="R926" s="113"/>
      <c r="S926" s="113"/>
      <c r="T926" s="113"/>
      <c r="U926" s="113"/>
      <c r="V926" s="113"/>
      <c r="W926" s="113"/>
    </row>
    <row r="927" spans="1:23" ht="52" hidden="1" customHeight="1" thickBot="1" x14ac:dyDescent="0.25">
      <c r="A927" s="112" t="s">
        <v>1774</v>
      </c>
      <c r="B927" s="112"/>
      <c r="C927" s="113"/>
      <c r="D927" s="113"/>
      <c r="E927" s="113"/>
      <c r="F927" s="113"/>
      <c r="G927" s="113"/>
      <c r="H927" s="113"/>
      <c r="I927" s="113"/>
      <c r="J927" s="113"/>
      <c r="K927" s="113"/>
      <c r="L927" s="113"/>
      <c r="M927" s="113"/>
      <c r="N927" s="113"/>
      <c r="O927" s="113"/>
      <c r="P927" s="113"/>
      <c r="Q927" s="113"/>
      <c r="R927" s="113"/>
      <c r="S927" s="113"/>
      <c r="T927" s="113"/>
      <c r="U927" s="113"/>
      <c r="V927" s="113"/>
      <c r="W927" s="113"/>
    </row>
    <row r="928" spans="1:23" ht="52" hidden="1" customHeight="1" thickBot="1" x14ac:dyDescent="0.25">
      <c r="A928" s="112" t="s">
        <v>2623</v>
      </c>
      <c r="B928" s="112"/>
      <c r="C928" s="113"/>
      <c r="D928" s="113"/>
      <c r="E928" s="113"/>
      <c r="F928" s="113"/>
      <c r="G928" s="113"/>
      <c r="H928" s="113"/>
      <c r="I928" s="113"/>
      <c r="J928" s="113"/>
      <c r="K928" s="113"/>
      <c r="L928" s="113"/>
      <c r="M928" s="113"/>
      <c r="N928" s="113"/>
      <c r="O928" s="113"/>
      <c r="P928" s="113"/>
      <c r="Q928" s="113"/>
      <c r="R928" s="113"/>
      <c r="S928" s="113"/>
      <c r="T928" s="113"/>
      <c r="U928" s="113"/>
      <c r="V928" s="113"/>
      <c r="W928" s="113"/>
    </row>
    <row r="929" spans="1:23" ht="35" hidden="1" customHeight="1" thickBot="1" x14ac:dyDescent="0.25">
      <c r="A929" s="112" t="s">
        <v>2624</v>
      </c>
      <c r="B929" s="112"/>
      <c r="C929" s="113"/>
      <c r="D929" s="113"/>
      <c r="E929" s="113"/>
      <c r="F929" s="113"/>
      <c r="G929" s="113"/>
      <c r="H929" s="113"/>
      <c r="I929" s="113"/>
      <c r="J929" s="113"/>
      <c r="K929" s="113"/>
      <c r="L929" s="113"/>
      <c r="M929" s="113"/>
      <c r="N929" s="113"/>
      <c r="O929" s="113"/>
      <c r="P929" s="113"/>
      <c r="Q929" s="113"/>
      <c r="R929" s="113"/>
      <c r="S929" s="113"/>
      <c r="T929" s="113"/>
      <c r="U929" s="113"/>
      <c r="V929" s="113"/>
      <c r="W929" s="113"/>
    </row>
    <row r="930" spans="1:23" ht="52" hidden="1" customHeight="1" thickBot="1" x14ac:dyDescent="0.25">
      <c r="A930" s="112" t="s">
        <v>2625</v>
      </c>
      <c r="B930" s="112"/>
      <c r="C930" s="113"/>
      <c r="D930" s="113"/>
      <c r="E930" s="113"/>
      <c r="F930" s="113"/>
      <c r="G930" s="113"/>
      <c r="H930" s="113"/>
      <c r="I930" s="113"/>
      <c r="J930" s="113"/>
      <c r="K930" s="113"/>
      <c r="L930" s="113"/>
      <c r="M930" s="113"/>
      <c r="N930" s="113"/>
      <c r="O930" s="113"/>
      <c r="P930" s="113"/>
      <c r="Q930" s="113"/>
      <c r="R930" s="113"/>
      <c r="S930" s="113"/>
      <c r="T930" s="113"/>
      <c r="U930" s="113"/>
      <c r="V930" s="113"/>
      <c r="W930" s="113"/>
    </row>
    <row r="931" spans="1:23" ht="52" hidden="1" customHeight="1" thickBot="1" x14ac:dyDescent="0.25">
      <c r="A931" s="112" t="s">
        <v>1776</v>
      </c>
      <c r="B931" s="112"/>
      <c r="C931" s="113"/>
      <c r="D931" s="113"/>
      <c r="E931" s="113"/>
      <c r="F931" s="113"/>
      <c r="G931" s="113"/>
      <c r="H931" s="113"/>
      <c r="I931" s="113"/>
      <c r="J931" s="113"/>
      <c r="K931" s="113"/>
      <c r="L931" s="113"/>
      <c r="M931" s="113"/>
      <c r="N931" s="113"/>
      <c r="O931" s="113"/>
      <c r="P931" s="113"/>
      <c r="Q931" s="113"/>
      <c r="R931" s="113"/>
      <c r="S931" s="113"/>
      <c r="T931" s="113"/>
      <c r="U931" s="113"/>
      <c r="V931" s="113"/>
      <c r="W931" s="113"/>
    </row>
    <row r="932" spans="1:23" ht="52" hidden="1" customHeight="1" thickBot="1" x14ac:dyDescent="0.25">
      <c r="A932" s="112" t="s">
        <v>2626</v>
      </c>
      <c r="B932" s="112"/>
      <c r="C932" s="113"/>
      <c r="D932" s="113"/>
      <c r="E932" s="113"/>
      <c r="F932" s="113"/>
      <c r="G932" s="113"/>
      <c r="H932" s="113"/>
      <c r="I932" s="113"/>
      <c r="J932" s="113"/>
      <c r="K932" s="113"/>
      <c r="L932" s="113"/>
      <c r="M932" s="113"/>
      <c r="N932" s="113"/>
      <c r="O932" s="113"/>
      <c r="P932" s="113"/>
      <c r="Q932" s="113"/>
      <c r="R932" s="113"/>
      <c r="S932" s="113"/>
      <c r="T932" s="113"/>
      <c r="U932" s="113"/>
      <c r="V932" s="113"/>
      <c r="W932" s="113"/>
    </row>
    <row r="933" spans="1:23" ht="52" hidden="1" customHeight="1" thickBot="1" x14ac:dyDescent="0.25">
      <c r="A933" s="112" t="s">
        <v>2627</v>
      </c>
      <c r="B933" s="112"/>
      <c r="C933" s="113"/>
      <c r="D933" s="113"/>
      <c r="E933" s="113"/>
      <c r="F933" s="113"/>
      <c r="G933" s="113"/>
      <c r="H933" s="113"/>
      <c r="I933" s="113"/>
      <c r="J933" s="113"/>
      <c r="K933" s="113"/>
      <c r="L933" s="113"/>
      <c r="M933" s="113"/>
      <c r="N933" s="113"/>
      <c r="O933" s="113"/>
      <c r="P933" s="113"/>
      <c r="Q933" s="113"/>
      <c r="R933" s="113"/>
      <c r="S933" s="113"/>
      <c r="T933" s="113"/>
      <c r="U933" s="113"/>
      <c r="V933" s="113"/>
      <c r="W933" s="113"/>
    </row>
    <row r="934" spans="1:23" ht="52" hidden="1" customHeight="1" thickBot="1" x14ac:dyDescent="0.25">
      <c r="A934" s="112" t="s">
        <v>2628</v>
      </c>
      <c r="B934" s="112"/>
      <c r="C934" s="113"/>
      <c r="D934" s="113"/>
      <c r="E934" s="113"/>
      <c r="F934" s="113"/>
      <c r="G934" s="113"/>
      <c r="H934" s="113"/>
      <c r="I934" s="113"/>
      <c r="J934" s="113"/>
      <c r="K934" s="113"/>
      <c r="L934" s="113"/>
      <c r="M934" s="113"/>
      <c r="N934" s="113"/>
      <c r="O934" s="113"/>
      <c r="P934" s="113"/>
      <c r="Q934" s="113"/>
      <c r="R934" s="113"/>
      <c r="S934" s="113"/>
      <c r="T934" s="113"/>
      <c r="U934" s="113"/>
      <c r="V934" s="113"/>
      <c r="W934" s="113"/>
    </row>
    <row r="935" spans="1:23" ht="35" customHeight="1" thickBot="1" x14ac:dyDescent="0.25">
      <c r="A935" s="175" t="s">
        <v>2629</v>
      </c>
      <c r="B935" s="176"/>
      <c r="C935" s="177"/>
      <c r="D935" s="177"/>
      <c r="E935" s="177"/>
      <c r="F935" s="177"/>
      <c r="G935" s="177"/>
      <c r="H935" s="177"/>
      <c r="I935" s="177"/>
      <c r="J935" s="177"/>
      <c r="K935" s="177"/>
      <c r="L935" s="177"/>
      <c r="M935" s="177"/>
      <c r="N935" s="177"/>
      <c r="O935" s="177"/>
      <c r="P935" s="177"/>
      <c r="Q935" s="177"/>
      <c r="R935" s="177"/>
      <c r="S935" s="177"/>
      <c r="T935" s="177"/>
      <c r="U935" s="177"/>
      <c r="V935" s="177"/>
      <c r="W935" s="177"/>
    </row>
    <row r="936" spans="1:23" ht="69" hidden="1" customHeight="1" thickBot="1" x14ac:dyDescent="0.25">
      <c r="A936" s="112" t="s">
        <v>1779</v>
      </c>
      <c r="B936" s="112"/>
      <c r="C936" s="113"/>
      <c r="D936" s="113"/>
      <c r="E936" s="113"/>
      <c r="F936" s="113"/>
      <c r="G936" s="113"/>
      <c r="H936" s="113"/>
      <c r="I936" s="113"/>
      <c r="J936" s="113"/>
      <c r="K936" s="113"/>
      <c r="L936" s="113"/>
      <c r="M936" s="113"/>
      <c r="N936" s="113"/>
      <c r="O936" s="113"/>
      <c r="P936" s="113"/>
      <c r="Q936" s="113"/>
      <c r="R936" s="113"/>
      <c r="S936" s="113"/>
      <c r="T936" s="113"/>
      <c r="U936" s="113"/>
      <c r="V936" s="113"/>
      <c r="W936" s="113"/>
    </row>
    <row r="937" spans="1:23" ht="69" hidden="1" customHeight="1" thickBot="1" x14ac:dyDescent="0.25">
      <c r="A937" s="112" t="s">
        <v>2630</v>
      </c>
      <c r="B937" s="112"/>
      <c r="C937" s="113"/>
      <c r="D937" s="113"/>
      <c r="E937" s="113"/>
      <c r="F937" s="113"/>
      <c r="G937" s="113"/>
      <c r="H937" s="113"/>
      <c r="I937" s="113"/>
      <c r="J937" s="113"/>
      <c r="K937" s="113"/>
      <c r="L937" s="113"/>
      <c r="M937" s="113"/>
      <c r="N937" s="113"/>
      <c r="O937" s="113"/>
      <c r="P937" s="113"/>
      <c r="Q937" s="113"/>
      <c r="R937" s="113"/>
      <c r="S937" s="113"/>
      <c r="T937" s="113"/>
      <c r="U937" s="113"/>
      <c r="V937" s="113"/>
      <c r="W937" s="113"/>
    </row>
    <row r="938" spans="1:23" ht="52" hidden="1" customHeight="1" thickBot="1" x14ac:dyDescent="0.25">
      <c r="A938" s="112" t="s">
        <v>2631</v>
      </c>
      <c r="B938" s="112"/>
      <c r="C938" s="113"/>
      <c r="D938" s="113"/>
      <c r="E938" s="113"/>
      <c r="F938" s="113"/>
      <c r="G938" s="113"/>
      <c r="H938" s="113"/>
      <c r="I938" s="113"/>
      <c r="J938" s="113"/>
      <c r="K938" s="113"/>
      <c r="L938" s="113"/>
      <c r="M938" s="113"/>
      <c r="N938" s="113"/>
      <c r="O938" s="113"/>
      <c r="P938" s="113"/>
      <c r="Q938" s="113"/>
      <c r="R938" s="113"/>
      <c r="S938" s="113"/>
      <c r="T938" s="113"/>
      <c r="U938" s="113"/>
      <c r="V938" s="113"/>
      <c r="W938" s="113"/>
    </row>
    <row r="939" spans="1:23" ht="52" hidden="1" customHeight="1" thickBot="1" x14ac:dyDescent="0.25">
      <c r="A939" s="112" t="s">
        <v>2632</v>
      </c>
      <c r="B939" s="112"/>
      <c r="C939" s="113"/>
      <c r="D939" s="113"/>
      <c r="E939" s="113"/>
      <c r="F939" s="113"/>
      <c r="G939" s="113"/>
      <c r="H939" s="113"/>
      <c r="I939" s="113"/>
      <c r="J939" s="113"/>
      <c r="K939" s="113"/>
      <c r="L939" s="113"/>
      <c r="M939" s="113"/>
      <c r="N939" s="113"/>
      <c r="O939" s="113"/>
      <c r="P939" s="113"/>
      <c r="Q939" s="113"/>
      <c r="R939" s="113"/>
      <c r="S939" s="113"/>
      <c r="T939" s="113"/>
      <c r="U939" s="113"/>
      <c r="V939" s="113"/>
      <c r="W939" s="113"/>
    </row>
    <row r="940" spans="1:23" ht="69" hidden="1" customHeight="1" thickBot="1" x14ac:dyDescent="0.25">
      <c r="A940" s="112" t="s">
        <v>1781</v>
      </c>
      <c r="B940" s="112"/>
      <c r="C940" s="113"/>
      <c r="D940" s="113"/>
      <c r="E940" s="113"/>
      <c r="F940" s="113"/>
      <c r="G940" s="113"/>
      <c r="H940" s="113"/>
      <c r="I940" s="113"/>
      <c r="J940" s="113"/>
      <c r="K940" s="113"/>
      <c r="L940" s="113"/>
      <c r="M940" s="113"/>
      <c r="N940" s="113"/>
      <c r="O940" s="113"/>
      <c r="P940" s="113"/>
      <c r="Q940" s="113"/>
      <c r="R940" s="113"/>
      <c r="S940" s="113"/>
      <c r="T940" s="113"/>
      <c r="U940" s="113"/>
      <c r="V940" s="113"/>
      <c r="W940" s="113"/>
    </row>
    <row r="941" spans="1:23" ht="69" hidden="1" customHeight="1" thickBot="1" x14ac:dyDescent="0.25">
      <c r="A941" s="112" t="s">
        <v>2633</v>
      </c>
      <c r="B941" s="112"/>
      <c r="C941" s="113"/>
      <c r="D941" s="113"/>
      <c r="E941" s="113"/>
      <c r="F941" s="113"/>
      <c r="G941" s="113"/>
      <c r="H941" s="113"/>
      <c r="I941" s="113"/>
      <c r="J941" s="113"/>
      <c r="K941" s="113"/>
      <c r="L941" s="113"/>
      <c r="M941" s="113"/>
      <c r="N941" s="113"/>
      <c r="O941" s="113"/>
      <c r="P941" s="113"/>
      <c r="Q941" s="113"/>
      <c r="R941" s="113"/>
      <c r="S941" s="113"/>
      <c r="T941" s="113"/>
      <c r="U941" s="113"/>
      <c r="V941" s="113"/>
      <c r="W941" s="113"/>
    </row>
    <row r="942" spans="1:23" ht="52" hidden="1" customHeight="1" thickBot="1" x14ac:dyDescent="0.25">
      <c r="A942" s="112" t="s">
        <v>2634</v>
      </c>
      <c r="B942" s="112"/>
      <c r="C942" s="113"/>
      <c r="D942" s="113"/>
      <c r="E942" s="113"/>
      <c r="F942" s="113"/>
      <c r="G942" s="113"/>
      <c r="H942" s="113"/>
      <c r="I942" s="113"/>
      <c r="J942" s="113"/>
      <c r="K942" s="113"/>
      <c r="L942" s="113"/>
      <c r="M942" s="113"/>
      <c r="N942" s="113"/>
      <c r="O942" s="113"/>
      <c r="P942" s="113"/>
      <c r="Q942" s="113"/>
      <c r="R942" s="113"/>
      <c r="S942" s="113"/>
      <c r="T942" s="113"/>
      <c r="U942" s="113"/>
      <c r="V942" s="113"/>
      <c r="W942" s="113"/>
    </row>
    <row r="943" spans="1:23" ht="69" hidden="1" customHeight="1" thickBot="1" x14ac:dyDescent="0.25">
      <c r="A943" s="112" t="s">
        <v>2635</v>
      </c>
      <c r="B943" s="112"/>
      <c r="C943" s="113"/>
      <c r="D943" s="113"/>
      <c r="E943" s="113"/>
      <c r="F943" s="113"/>
      <c r="G943" s="113"/>
      <c r="H943" s="113"/>
      <c r="I943" s="113"/>
      <c r="J943" s="113"/>
      <c r="K943" s="113"/>
      <c r="L943" s="113"/>
      <c r="M943" s="113"/>
      <c r="N943" s="113"/>
      <c r="O943" s="113"/>
      <c r="P943" s="113"/>
      <c r="Q943" s="113"/>
      <c r="R943" s="113"/>
      <c r="S943" s="113"/>
      <c r="T943" s="113"/>
      <c r="U943" s="113"/>
      <c r="V943" s="113"/>
      <c r="W943" s="113"/>
    </row>
    <row r="944" spans="1:23" ht="69" hidden="1" customHeight="1" thickBot="1" x14ac:dyDescent="0.25">
      <c r="A944" s="112" t="s">
        <v>1783</v>
      </c>
      <c r="B944" s="112"/>
      <c r="C944" s="113"/>
      <c r="D944" s="113"/>
      <c r="E944" s="113"/>
      <c r="F944" s="113"/>
      <c r="G944" s="113"/>
      <c r="H944" s="113"/>
      <c r="I944" s="113"/>
      <c r="J944" s="113"/>
      <c r="K944" s="113"/>
      <c r="L944" s="113"/>
      <c r="M944" s="113"/>
      <c r="N944" s="113"/>
      <c r="O944" s="113"/>
      <c r="P944" s="113"/>
      <c r="Q944" s="113"/>
      <c r="R944" s="113"/>
      <c r="S944" s="113"/>
      <c r="T944" s="113"/>
      <c r="U944" s="113"/>
      <c r="V944" s="113"/>
      <c r="W944" s="113"/>
    </row>
    <row r="945" spans="1:23" ht="69" hidden="1" customHeight="1" thickBot="1" x14ac:dyDescent="0.25">
      <c r="A945" s="112" t="s">
        <v>2636</v>
      </c>
      <c r="B945" s="112"/>
      <c r="C945" s="113"/>
      <c r="D945" s="113"/>
      <c r="E945" s="113"/>
      <c r="F945" s="113"/>
      <c r="G945" s="113"/>
      <c r="H945" s="113"/>
      <c r="I945" s="113"/>
      <c r="J945" s="113"/>
      <c r="K945" s="113"/>
      <c r="L945" s="113"/>
      <c r="M945" s="113"/>
      <c r="N945" s="113"/>
      <c r="O945" s="113"/>
      <c r="P945" s="113"/>
      <c r="Q945" s="113"/>
      <c r="R945" s="113"/>
      <c r="S945" s="113"/>
      <c r="T945" s="113"/>
      <c r="U945" s="113"/>
      <c r="V945" s="113"/>
      <c r="W945" s="113"/>
    </row>
    <row r="946" spans="1:23" ht="52" hidden="1" customHeight="1" thickBot="1" x14ac:dyDescent="0.25">
      <c r="A946" s="112" t="s">
        <v>2637</v>
      </c>
      <c r="B946" s="112"/>
      <c r="C946" s="113"/>
      <c r="D946" s="113"/>
      <c r="E946" s="113"/>
      <c r="F946" s="113"/>
      <c r="G946" s="113"/>
      <c r="H946" s="113"/>
      <c r="I946" s="113"/>
      <c r="J946" s="113"/>
      <c r="K946" s="113"/>
      <c r="L946" s="113"/>
      <c r="M946" s="113"/>
      <c r="N946" s="113"/>
      <c r="O946" s="113"/>
      <c r="P946" s="113"/>
      <c r="Q946" s="113"/>
      <c r="R946" s="113"/>
      <c r="S946" s="113"/>
      <c r="T946" s="113"/>
      <c r="U946" s="113"/>
      <c r="V946" s="113"/>
      <c r="W946" s="113"/>
    </row>
    <row r="947" spans="1:23" ht="69" hidden="1" customHeight="1" thickBot="1" x14ac:dyDescent="0.25">
      <c r="A947" s="112" t="s">
        <v>2638</v>
      </c>
      <c r="B947" s="112"/>
      <c r="C947" s="113"/>
      <c r="D947" s="113"/>
      <c r="E947" s="113"/>
      <c r="F947" s="113"/>
      <c r="G947" s="113"/>
      <c r="H947" s="113"/>
      <c r="I947" s="113"/>
      <c r="J947" s="113"/>
      <c r="K947" s="113"/>
      <c r="L947" s="113"/>
      <c r="M947" s="113"/>
      <c r="N947" s="113"/>
      <c r="O947" s="113"/>
      <c r="P947" s="113"/>
      <c r="Q947" s="113"/>
      <c r="R947" s="113"/>
      <c r="S947" s="113"/>
      <c r="T947" s="113"/>
      <c r="U947" s="113"/>
      <c r="V947" s="113"/>
      <c r="W947" s="113"/>
    </row>
    <row r="948" spans="1:23" ht="69" hidden="1" customHeight="1" thickBot="1" x14ac:dyDescent="0.25">
      <c r="A948" s="112" t="s">
        <v>1785</v>
      </c>
      <c r="B948" s="112"/>
      <c r="C948" s="113"/>
      <c r="D948" s="113"/>
      <c r="E948" s="113"/>
      <c r="F948" s="113"/>
      <c r="G948" s="113"/>
      <c r="H948" s="113"/>
      <c r="I948" s="113"/>
      <c r="J948" s="113"/>
      <c r="K948" s="113"/>
      <c r="L948" s="113"/>
      <c r="M948" s="113"/>
      <c r="N948" s="113"/>
      <c r="O948" s="113"/>
      <c r="P948" s="113"/>
      <c r="Q948" s="113"/>
      <c r="R948" s="113"/>
      <c r="S948" s="113"/>
      <c r="T948" s="113"/>
      <c r="U948" s="113"/>
      <c r="V948" s="113"/>
      <c r="W948" s="113"/>
    </row>
    <row r="949" spans="1:23" ht="69" hidden="1" customHeight="1" thickBot="1" x14ac:dyDescent="0.25">
      <c r="A949" s="112" t="s">
        <v>2639</v>
      </c>
      <c r="B949" s="112"/>
      <c r="C949" s="113"/>
      <c r="D949" s="113"/>
      <c r="E949" s="113"/>
      <c r="F949" s="113"/>
      <c r="G949" s="113"/>
      <c r="H949" s="113"/>
      <c r="I949" s="113"/>
      <c r="J949" s="113"/>
      <c r="K949" s="113"/>
      <c r="L949" s="113"/>
      <c r="M949" s="113"/>
      <c r="N949" s="113"/>
      <c r="O949" s="113"/>
      <c r="P949" s="113"/>
      <c r="Q949" s="113"/>
      <c r="R949" s="113"/>
      <c r="S949" s="113"/>
      <c r="T949" s="113"/>
      <c r="U949" s="113"/>
      <c r="V949" s="113"/>
      <c r="W949" s="113"/>
    </row>
    <row r="950" spans="1:23" ht="52" hidden="1" customHeight="1" thickBot="1" x14ac:dyDescent="0.25">
      <c r="A950" s="112" t="s">
        <v>2640</v>
      </c>
      <c r="B950" s="112"/>
      <c r="C950" s="113"/>
      <c r="D950" s="113"/>
      <c r="E950" s="113"/>
      <c r="F950" s="113"/>
      <c r="G950" s="113"/>
      <c r="H950" s="113"/>
      <c r="I950" s="113"/>
      <c r="J950" s="113"/>
      <c r="K950" s="113"/>
      <c r="L950" s="113"/>
      <c r="M950" s="113"/>
      <c r="N950" s="113"/>
      <c r="O950" s="113"/>
      <c r="P950" s="113"/>
      <c r="Q950" s="113"/>
      <c r="R950" s="113"/>
      <c r="S950" s="113"/>
      <c r="T950" s="113"/>
      <c r="U950" s="113"/>
      <c r="V950" s="113"/>
      <c r="W950" s="113"/>
    </row>
    <row r="951" spans="1:23" ht="69" hidden="1" customHeight="1" thickBot="1" x14ac:dyDescent="0.25">
      <c r="A951" s="112" t="s">
        <v>2641</v>
      </c>
      <c r="B951" s="112"/>
      <c r="C951" s="113"/>
      <c r="D951" s="113"/>
      <c r="E951" s="113"/>
      <c r="F951" s="113"/>
      <c r="G951" s="113"/>
      <c r="H951" s="113"/>
      <c r="I951" s="113"/>
      <c r="J951" s="113"/>
      <c r="K951" s="113"/>
      <c r="L951" s="113"/>
      <c r="M951" s="113"/>
      <c r="N951" s="113"/>
      <c r="O951" s="113"/>
      <c r="P951" s="113"/>
      <c r="Q951" s="113"/>
      <c r="R951" s="113"/>
      <c r="S951" s="113"/>
      <c r="T951" s="113"/>
      <c r="U951" s="113"/>
      <c r="V951" s="113"/>
      <c r="W951" s="113"/>
    </row>
    <row r="952" spans="1:23" ht="69" hidden="1" customHeight="1" thickBot="1" x14ac:dyDescent="0.25">
      <c r="A952" s="112" t="s">
        <v>1787</v>
      </c>
      <c r="B952" s="112"/>
      <c r="C952" s="113"/>
      <c r="D952" s="113"/>
      <c r="E952" s="113"/>
      <c r="F952" s="113"/>
      <c r="G952" s="113"/>
      <c r="H952" s="113"/>
      <c r="I952" s="113"/>
      <c r="J952" s="113"/>
      <c r="K952" s="113"/>
      <c r="L952" s="113"/>
      <c r="M952" s="113"/>
      <c r="N952" s="113"/>
      <c r="O952" s="113"/>
      <c r="P952" s="113"/>
      <c r="Q952" s="113"/>
      <c r="R952" s="113"/>
      <c r="S952" s="113"/>
      <c r="T952" s="113"/>
      <c r="U952" s="113"/>
      <c r="V952" s="113"/>
      <c r="W952" s="113"/>
    </row>
    <row r="953" spans="1:23" ht="69" hidden="1" customHeight="1" thickBot="1" x14ac:dyDescent="0.25">
      <c r="A953" s="112" t="s">
        <v>2642</v>
      </c>
      <c r="B953" s="112"/>
      <c r="C953" s="113"/>
      <c r="D953" s="113"/>
      <c r="E953" s="113"/>
      <c r="F953" s="113"/>
      <c r="G953" s="113"/>
      <c r="H953" s="113"/>
      <c r="I953" s="113"/>
      <c r="J953" s="113"/>
      <c r="K953" s="113"/>
      <c r="L953" s="113"/>
      <c r="M953" s="113"/>
      <c r="N953" s="113"/>
      <c r="O953" s="113"/>
      <c r="P953" s="113"/>
      <c r="Q953" s="113"/>
      <c r="R953" s="113"/>
      <c r="S953" s="113"/>
      <c r="T953" s="113"/>
      <c r="U953" s="113"/>
      <c r="V953" s="113"/>
      <c r="W953" s="113"/>
    </row>
    <row r="954" spans="1:23" ht="52" hidden="1" customHeight="1" thickBot="1" x14ac:dyDescent="0.25">
      <c r="A954" s="112" t="s">
        <v>2643</v>
      </c>
      <c r="B954" s="112"/>
      <c r="C954" s="113"/>
      <c r="D954" s="113"/>
      <c r="E954" s="113"/>
      <c r="F954" s="113"/>
      <c r="G954" s="113"/>
      <c r="H954" s="113"/>
      <c r="I954" s="113"/>
      <c r="J954" s="113"/>
      <c r="K954" s="113"/>
      <c r="L954" s="113"/>
      <c r="M954" s="113"/>
      <c r="N954" s="113"/>
      <c r="O954" s="113"/>
      <c r="P954" s="113"/>
      <c r="Q954" s="113"/>
      <c r="R954" s="113"/>
      <c r="S954" s="113"/>
      <c r="T954" s="113"/>
      <c r="U954" s="113"/>
      <c r="V954" s="113"/>
      <c r="W954" s="113"/>
    </row>
    <row r="955" spans="1:23" ht="69" hidden="1" customHeight="1" thickBot="1" x14ac:dyDescent="0.25">
      <c r="A955" s="112" t="s">
        <v>2644</v>
      </c>
      <c r="B955" s="112"/>
      <c r="C955" s="113"/>
      <c r="D955" s="113"/>
      <c r="E955" s="113"/>
      <c r="F955" s="113"/>
      <c r="G955" s="113"/>
      <c r="H955" s="113"/>
      <c r="I955" s="113"/>
      <c r="J955" s="113"/>
      <c r="K955" s="113"/>
      <c r="L955" s="113"/>
      <c r="M955" s="113"/>
      <c r="N955" s="113"/>
      <c r="O955" s="113"/>
      <c r="P955" s="113"/>
      <c r="Q955" s="113"/>
      <c r="R955" s="113"/>
      <c r="S955" s="113"/>
      <c r="T955" s="113"/>
      <c r="U955" s="113"/>
      <c r="V955" s="113"/>
      <c r="W955" s="113"/>
    </row>
    <row r="956" spans="1:23" ht="69" hidden="1" customHeight="1" thickBot="1" x14ac:dyDescent="0.25">
      <c r="A956" s="112" t="s">
        <v>1789</v>
      </c>
      <c r="B956" s="112"/>
      <c r="C956" s="113"/>
      <c r="D956" s="113"/>
      <c r="E956" s="113"/>
      <c r="F956" s="113"/>
      <c r="G956" s="113"/>
      <c r="H956" s="113"/>
      <c r="I956" s="113"/>
      <c r="J956" s="113"/>
      <c r="K956" s="113"/>
      <c r="L956" s="113"/>
      <c r="M956" s="113"/>
      <c r="N956" s="113"/>
      <c r="O956" s="113"/>
      <c r="P956" s="113"/>
      <c r="Q956" s="113"/>
      <c r="R956" s="113"/>
      <c r="S956" s="113"/>
      <c r="T956" s="113"/>
      <c r="U956" s="113"/>
      <c r="V956" s="113"/>
      <c r="W956" s="113"/>
    </row>
    <row r="957" spans="1:23" ht="69" hidden="1" customHeight="1" thickBot="1" x14ac:dyDescent="0.25">
      <c r="A957" s="112" t="s">
        <v>2645</v>
      </c>
      <c r="B957" s="112"/>
      <c r="C957" s="113"/>
      <c r="D957" s="113"/>
      <c r="E957" s="113"/>
      <c r="F957" s="113"/>
      <c r="G957" s="113"/>
      <c r="H957" s="113"/>
      <c r="I957" s="113"/>
      <c r="J957" s="113"/>
      <c r="K957" s="113"/>
      <c r="L957" s="113"/>
      <c r="M957" s="113"/>
      <c r="N957" s="113"/>
      <c r="O957" s="113"/>
      <c r="P957" s="113"/>
      <c r="Q957" s="113"/>
      <c r="R957" s="113"/>
      <c r="S957" s="113"/>
      <c r="T957" s="113"/>
      <c r="U957" s="113"/>
      <c r="V957" s="113"/>
      <c r="W957" s="113"/>
    </row>
    <row r="958" spans="1:23" ht="52" hidden="1" customHeight="1" thickBot="1" x14ac:dyDescent="0.25">
      <c r="A958" s="112" t="s">
        <v>2646</v>
      </c>
      <c r="B958" s="112"/>
      <c r="C958" s="113"/>
      <c r="D958" s="113"/>
      <c r="E958" s="113"/>
      <c r="F958" s="113"/>
      <c r="G958" s="113"/>
      <c r="H958" s="113"/>
      <c r="I958" s="113"/>
      <c r="J958" s="113"/>
      <c r="K958" s="113"/>
      <c r="L958" s="113"/>
      <c r="M958" s="113"/>
      <c r="N958" s="113"/>
      <c r="O958" s="113"/>
      <c r="P958" s="113"/>
      <c r="Q958" s="113"/>
      <c r="R958" s="113"/>
      <c r="S958" s="113"/>
      <c r="T958" s="113"/>
      <c r="U958" s="113"/>
      <c r="V958" s="113"/>
      <c r="W958" s="113"/>
    </row>
    <row r="959" spans="1:23" ht="69" hidden="1" customHeight="1" thickBot="1" x14ac:dyDescent="0.25">
      <c r="A959" s="112" t="s">
        <v>2647</v>
      </c>
      <c r="B959" s="112"/>
      <c r="C959" s="113"/>
      <c r="D959" s="113"/>
      <c r="E959" s="113"/>
      <c r="F959" s="113"/>
      <c r="G959" s="113"/>
      <c r="H959" s="113"/>
      <c r="I959" s="113"/>
      <c r="J959" s="113"/>
      <c r="K959" s="113"/>
      <c r="L959" s="113"/>
      <c r="M959" s="113"/>
      <c r="N959" s="113"/>
      <c r="O959" s="113"/>
      <c r="P959" s="113"/>
      <c r="Q959" s="113"/>
      <c r="R959" s="113"/>
      <c r="S959" s="113"/>
      <c r="T959" s="113"/>
      <c r="U959" s="113"/>
      <c r="V959" s="113"/>
      <c r="W959" s="113"/>
    </row>
    <row r="960" spans="1:23" ht="69" hidden="1" customHeight="1" thickBot="1" x14ac:dyDescent="0.25">
      <c r="A960" s="112" t="s">
        <v>1791</v>
      </c>
      <c r="B960" s="112"/>
      <c r="C960" s="113"/>
      <c r="D960" s="113"/>
      <c r="E960" s="113"/>
      <c r="F960" s="113"/>
      <c r="G960" s="113"/>
      <c r="H960" s="113"/>
      <c r="I960" s="113"/>
      <c r="J960" s="113"/>
      <c r="K960" s="113"/>
      <c r="L960" s="113"/>
      <c r="M960" s="113"/>
      <c r="N960" s="113"/>
      <c r="O960" s="113"/>
      <c r="P960" s="113"/>
      <c r="Q960" s="113"/>
      <c r="R960" s="113"/>
      <c r="S960" s="113"/>
      <c r="T960" s="113"/>
      <c r="U960" s="113"/>
      <c r="V960" s="113"/>
      <c r="W960" s="113"/>
    </row>
    <row r="961" spans="1:23" ht="69" hidden="1" customHeight="1" thickBot="1" x14ac:dyDescent="0.25">
      <c r="A961" s="112" t="s">
        <v>2648</v>
      </c>
      <c r="B961" s="112"/>
      <c r="C961" s="113"/>
      <c r="D961" s="113"/>
      <c r="E961" s="113"/>
      <c r="F961" s="113"/>
      <c r="G961" s="113"/>
      <c r="H961" s="113"/>
      <c r="I961" s="113"/>
      <c r="J961" s="113"/>
      <c r="K961" s="113"/>
      <c r="L961" s="113"/>
      <c r="M961" s="113"/>
      <c r="N961" s="113"/>
      <c r="O961" s="113"/>
      <c r="P961" s="113"/>
      <c r="Q961" s="113"/>
      <c r="R961" s="113"/>
      <c r="S961" s="113"/>
      <c r="T961" s="113"/>
      <c r="U961" s="113"/>
      <c r="V961" s="113"/>
      <c r="W961" s="113"/>
    </row>
    <row r="962" spans="1:23" ht="52" hidden="1" customHeight="1" thickBot="1" x14ac:dyDescent="0.25">
      <c r="A962" s="112" t="s">
        <v>2649</v>
      </c>
      <c r="B962" s="112"/>
      <c r="C962" s="113"/>
      <c r="D962" s="113"/>
      <c r="E962" s="113"/>
      <c r="F962" s="113"/>
      <c r="G962" s="113"/>
      <c r="H962" s="113"/>
      <c r="I962" s="113"/>
      <c r="J962" s="113"/>
      <c r="K962" s="113"/>
      <c r="L962" s="113"/>
      <c r="M962" s="113"/>
      <c r="N962" s="113"/>
      <c r="O962" s="113"/>
      <c r="P962" s="113"/>
      <c r="Q962" s="113"/>
      <c r="R962" s="113"/>
      <c r="S962" s="113"/>
      <c r="T962" s="113"/>
      <c r="U962" s="113"/>
      <c r="V962" s="113"/>
      <c r="W962" s="113"/>
    </row>
    <row r="963" spans="1:23" ht="69" hidden="1" customHeight="1" thickBot="1" x14ac:dyDescent="0.25">
      <c r="A963" s="112" t="s">
        <v>2650</v>
      </c>
      <c r="B963" s="112"/>
      <c r="C963" s="113"/>
      <c r="D963" s="113"/>
      <c r="E963" s="113"/>
      <c r="F963" s="113"/>
      <c r="G963" s="113"/>
      <c r="H963" s="113"/>
      <c r="I963" s="113"/>
      <c r="J963" s="113"/>
      <c r="K963" s="113"/>
      <c r="L963" s="113"/>
      <c r="M963" s="113"/>
      <c r="N963" s="113"/>
      <c r="O963" s="113"/>
      <c r="P963" s="113"/>
      <c r="Q963" s="113"/>
      <c r="R963" s="113"/>
      <c r="S963" s="113"/>
      <c r="T963" s="113"/>
      <c r="U963" s="113"/>
      <c r="V963" s="113"/>
      <c r="W963" s="113"/>
    </row>
    <row r="964" spans="1:23" ht="69" hidden="1" customHeight="1" thickBot="1" x14ac:dyDescent="0.25">
      <c r="A964" s="112" t="s">
        <v>1793</v>
      </c>
      <c r="B964" s="112"/>
      <c r="C964" s="113"/>
      <c r="D964" s="113"/>
      <c r="E964" s="113"/>
      <c r="F964" s="113"/>
      <c r="G964" s="113"/>
      <c r="H964" s="113"/>
      <c r="I964" s="113"/>
      <c r="J964" s="113"/>
      <c r="K964" s="113"/>
      <c r="L964" s="113"/>
      <c r="M964" s="113"/>
      <c r="N964" s="113"/>
      <c r="O964" s="113"/>
      <c r="P964" s="113"/>
      <c r="Q964" s="113"/>
      <c r="R964" s="113"/>
      <c r="S964" s="113"/>
      <c r="T964" s="113"/>
      <c r="U964" s="113"/>
      <c r="V964" s="113"/>
      <c r="W964" s="113"/>
    </row>
    <row r="965" spans="1:23" ht="69" hidden="1" customHeight="1" thickBot="1" x14ac:dyDescent="0.25">
      <c r="A965" s="112" t="s">
        <v>2651</v>
      </c>
      <c r="B965" s="112"/>
      <c r="C965" s="113"/>
      <c r="D965" s="113"/>
      <c r="E965" s="113"/>
      <c r="F965" s="113"/>
      <c r="G965" s="113"/>
      <c r="H965" s="113"/>
      <c r="I965" s="113"/>
      <c r="J965" s="113"/>
      <c r="K965" s="113"/>
      <c r="L965" s="113"/>
      <c r="M965" s="113"/>
      <c r="N965" s="113"/>
      <c r="O965" s="113"/>
      <c r="P965" s="113"/>
      <c r="Q965" s="113"/>
      <c r="R965" s="113"/>
      <c r="S965" s="113"/>
      <c r="T965" s="113"/>
      <c r="U965" s="113"/>
      <c r="V965" s="113"/>
      <c r="W965" s="113"/>
    </row>
    <row r="966" spans="1:23" ht="52" hidden="1" customHeight="1" thickBot="1" x14ac:dyDescent="0.25">
      <c r="A966" s="112" t="s">
        <v>2652</v>
      </c>
      <c r="B966" s="112"/>
      <c r="C966" s="113"/>
      <c r="D966" s="113"/>
      <c r="E966" s="113"/>
      <c r="F966" s="113"/>
      <c r="G966" s="113"/>
      <c r="H966" s="113"/>
      <c r="I966" s="113"/>
      <c r="J966" s="113"/>
      <c r="K966" s="113"/>
      <c r="L966" s="113"/>
      <c r="M966" s="113"/>
      <c r="N966" s="113"/>
      <c r="O966" s="113"/>
      <c r="P966" s="113"/>
      <c r="Q966" s="113"/>
      <c r="R966" s="113"/>
      <c r="S966" s="113"/>
      <c r="T966" s="113"/>
      <c r="U966" s="113"/>
      <c r="V966" s="113"/>
      <c r="W966" s="113"/>
    </row>
    <row r="967" spans="1:23" ht="69" hidden="1" customHeight="1" thickBot="1" x14ac:dyDescent="0.25">
      <c r="A967" s="112" t="s">
        <v>2653</v>
      </c>
      <c r="B967" s="112"/>
      <c r="C967" s="113"/>
      <c r="D967" s="113"/>
      <c r="E967" s="113"/>
      <c r="F967" s="113"/>
      <c r="G967" s="113"/>
      <c r="H967" s="113"/>
      <c r="I967" s="113"/>
      <c r="J967" s="113"/>
      <c r="K967" s="113"/>
      <c r="L967" s="113"/>
      <c r="M967" s="113"/>
      <c r="N967" s="113"/>
      <c r="O967" s="113"/>
      <c r="P967" s="113"/>
      <c r="Q967" s="113"/>
      <c r="R967" s="113"/>
      <c r="S967" s="113"/>
      <c r="T967" s="113"/>
      <c r="U967" s="113"/>
      <c r="V967" s="113"/>
      <c r="W967" s="113"/>
    </row>
    <row r="968" spans="1:23" ht="69" hidden="1" customHeight="1" thickBot="1" x14ac:dyDescent="0.25">
      <c r="A968" s="112" t="s">
        <v>1795</v>
      </c>
      <c r="B968" s="112"/>
      <c r="C968" s="113"/>
      <c r="D968" s="113"/>
      <c r="E968" s="113"/>
      <c r="F968" s="113"/>
      <c r="G968" s="113"/>
      <c r="H968" s="113"/>
      <c r="I968" s="113"/>
      <c r="J968" s="113"/>
      <c r="K968" s="113"/>
      <c r="L968" s="113"/>
      <c r="M968" s="113"/>
      <c r="N968" s="113"/>
      <c r="O968" s="113"/>
      <c r="P968" s="113"/>
      <c r="Q968" s="113"/>
      <c r="R968" s="113"/>
      <c r="S968" s="113"/>
      <c r="T968" s="113"/>
      <c r="U968" s="113"/>
      <c r="V968" s="113"/>
      <c r="W968" s="113"/>
    </row>
    <row r="969" spans="1:23" ht="69" hidden="1" customHeight="1" thickBot="1" x14ac:dyDescent="0.25">
      <c r="A969" s="112" t="s">
        <v>2654</v>
      </c>
      <c r="B969" s="112"/>
      <c r="C969" s="113"/>
      <c r="D969" s="113"/>
      <c r="E969" s="113"/>
      <c r="F969" s="113"/>
      <c r="G969" s="113"/>
      <c r="H969" s="113"/>
      <c r="I969" s="113"/>
      <c r="J969" s="113"/>
      <c r="K969" s="113"/>
      <c r="L969" s="113"/>
      <c r="M969" s="113"/>
      <c r="N969" s="113"/>
      <c r="O969" s="113"/>
      <c r="P969" s="113"/>
      <c r="Q969" s="113"/>
      <c r="R969" s="113"/>
      <c r="S969" s="113"/>
      <c r="T969" s="113"/>
      <c r="U969" s="113"/>
      <c r="V969" s="113"/>
      <c r="W969" s="113"/>
    </row>
    <row r="970" spans="1:23" ht="52" hidden="1" customHeight="1" thickBot="1" x14ac:dyDescent="0.25">
      <c r="A970" s="112" t="s">
        <v>2655</v>
      </c>
      <c r="B970" s="112"/>
      <c r="C970" s="113"/>
      <c r="D970" s="113"/>
      <c r="E970" s="113"/>
      <c r="F970" s="113"/>
      <c r="G970" s="113"/>
      <c r="H970" s="113"/>
      <c r="I970" s="113"/>
      <c r="J970" s="113"/>
      <c r="K970" s="113"/>
      <c r="L970" s="113"/>
      <c r="M970" s="113"/>
      <c r="N970" s="113"/>
      <c r="O970" s="113"/>
      <c r="P970" s="113"/>
      <c r="Q970" s="113"/>
      <c r="R970" s="113"/>
      <c r="S970" s="113"/>
      <c r="T970" s="113"/>
      <c r="U970" s="113"/>
      <c r="V970" s="113"/>
      <c r="W970" s="113"/>
    </row>
    <row r="971" spans="1:23" ht="69" hidden="1" customHeight="1" thickBot="1" x14ac:dyDescent="0.25">
      <c r="A971" s="112" t="s">
        <v>2656</v>
      </c>
      <c r="B971" s="112"/>
      <c r="C971" s="113"/>
      <c r="D971" s="113"/>
      <c r="E971" s="113"/>
      <c r="F971" s="113"/>
      <c r="G971" s="113"/>
      <c r="H971" s="113"/>
      <c r="I971" s="113"/>
      <c r="J971" s="113"/>
      <c r="K971" s="113"/>
      <c r="L971" s="113"/>
      <c r="M971" s="113"/>
      <c r="N971" s="113"/>
      <c r="O971" s="113"/>
      <c r="P971" s="113"/>
      <c r="Q971" s="113"/>
      <c r="R971" s="113"/>
      <c r="S971" s="113"/>
      <c r="T971" s="113"/>
      <c r="U971" s="113"/>
      <c r="V971" s="113"/>
      <c r="W971" s="113"/>
    </row>
    <row r="972" spans="1:23" ht="69" hidden="1" customHeight="1" thickBot="1" x14ac:dyDescent="0.25">
      <c r="A972" s="112" t="s">
        <v>1797</v>
      </c>
      <c r="B972" s="112"/>
      <c r="C972" s="113"/>
      <c r="D972" s="113"/>
      <c r="E972" s="113"/>
      <c r="F972" s="113"/>
      <c r="G972" s="113"/>
      <c r="H972" s="113"/>
      <c r="I972" s="113"/>
      <c r="J972" s="113"/>
      <c r="K972" s="113"/>
      <c r="L972" s="113"/>
      <c r="M972" s="113"/>
      <c r="N972" s="113"/>
      <c r="O972" s="113"/>
      <c r="P972" s="113"/>
      <c r="Q972" s="113"/>
      <c r="R972" s="113"/>
      <c r="S972" s="113"/>
      <c r="T972" s="113"/>
      <c r="U972" s="113"/>
      <c r="V972" s="113"/>
      <c r="W972" s="113"/>
    </row>
    <row r="973" spans="1:23" ht="69" hidden="1" customHeight="1" thickBot="1" x14ac:dyDescent="0.25">
      <c r="A973" s="112" t="s">
        <v>2657</v>
      </c>
      <c r="B973" s="112"/>
      <c r="C973" s="113"/>
      <c r="D973" s="113"/>
      <c r="E973" s="113"/>
      <c r="F973" s="113"/>
      <c r="G973" s="113"/>
      <c r="H973" s="113"/>
      <c r="I973" s="113"/>
      <c r="J973" s="113"/>
      <c r="K973" s="113"/>
      <c r="L973" s="113"/>
      <c r="M973" s="113"/>
      <c r="N973" s="113"/>
      <c r="O973" s="113"/>
      <c r="P973" s="113"/>
      <c r="Q973" s="113"/>
      <c r="R973" s="113"/>
      <c r="S973" s="113"/>
      <c r="T973" s="113"/>
      <c r="U973" s="113"/>
      <c r="V973" s="113"/>
      <c r="W973" s="113"/>
    </row>
    <row r="974" spans="1:23" ht="52" hidden="1" customHeight="1" thickBot="1" x14ac:dyDescent="0.25">
      <c r="A974" s="112" t="s">
        <v>2658</v>
      </c>
      <c r="B974" s="112"/>
      <c r="C974" s="113"/>
      <c r="D974" s="113"/>
      <c r="E974" s="113"/>
      <c r="F974" s="113"/>
      <c r="G974" s="113"/>
      <c r="H974" s="113"/>
      <c r="I974" s="113"/>
      <c r="J974" s="113"/>
      <c r="K974" s="113"/>
      <c r="L974" s="113"/>
      <c r="M974" s="113"/>
      <c r="N974" s="113"/>
      <c r="O974" s="113"/>
      <c r="P974" s="113"/>
      <c r="Q974" s="113"/>
      <c r="R974" s="113"/>
      <c r="S974" s="113"/>
      <c r="T974" s="113"/>
      <c r="U974" s="113"/>
      <c r="V974" s="113"/>
      <c r="W974" s="113"/>
    </row>
    <row r="975" spans="1:23" ht="69" hidden="1" customHeight="1" thickBot="1" x14ac:dyDescent="0.25">
      <c r="A975" s="112" t="s">
        <v>2659</v>
      </c>
      <c r="B975" s="112"/>
      <c r="C975" s="113"/>
      <c r="D975" s="113"/>
      <c r="E975" s="113"/>
      <c r="F975" s="113"/>
      <c r="G975" s="113"/>
      <c r="H975" s="113"/>
      <c r="I975" s="113"/>
      <c r="J975" s="113"/>
      <c r="K975" s="113"/>
      <c r="L975" s="113"/>
      <c r="M975" s="113"/>
      <c r="N975" s="113"/>
      <c r="O975" s="113"/>
      <c r="P975" s="113"/>
      <c r="Q975" s="113"/>
      <c r="R975" s="113"/>
      <c r="S975" s="113"/>
      <c r="T975" s="113"/>
      <c r="U975" s="113"/>
      <c r="V975" s="113"/>
      <c r="W975" s="113"/>
    </row>
    <row r="976" spans="1:23" ht="69" hidden="1" customHeight="1" thickBot="1" x14ac:dyDescent="0.25">
      <c r="A976" s="112" t="s">
        <v>1799</v>
      </c>
      <c r="B976" s="112"/>
      <c r="C976" s="113"/>
      <c r="D976" s="113"/>
      <c r="E976" s="113"/>
      <c r="F976" s="113"/>
      <c r="G976" s="113"/>
      <c r="H976" s="113"/>
      <c r="I976" s="113"/>
      <c r="J976" s="113"/>
      <c r="K976" s="113"/>
      <c r="L976" s="113"/>
      <c r="M976" s="113"/>
      <c r="N976" s="113"/>
      <c r="O976" s="113"/>
      <c r="P976" s="113"/>
      <c r="Q976" s="113"/>
      <c r="R976" s="113"/>
      <c r="S976" s="113"/>
      <c r="T976" s="113"/>
      <c r="U976" s="113"/>
      <c r="V976" s="113"/>
      <c r="W976" s="113"/>
    </row>
    <row r="977" spans="1:23" ht="69" hidden="1" customHeight="1" thickBot="1" x14ac:dyDescent="0.25">
      <c r="A977" s="112" t="s">
        <v>2660</v>
      </c>
      <c r="B977" s="112"/>
      <c r="C977" s="113"/>
      <c r="D977" s="113"/>
      <c r="E977" s="113"/>
      <c r="F977" s="113"/>
      <c r="G977" s="113"/>
      <c r="H977" s="113"/>
      <c r="I977" s="113"/>
      <c r="J977" s="113"/>
      <c r="K977" s="113"/>
      <c r="L977" s="113"/>
      <c r="M977" s="113"/>
      <c r="N977" s="113"/>
      <c r="O977" s="113"/>
      <c r="P977" s="113"/>
      <c r="Q977" s="113"/>
      <c r="R977" s="113"/>
      <c r="S977" s="113"/>
      <c r="T977" s="113"/>
      <c r="U977" s="113"/>
      <c r="V977" s="113"/>
      <c r="W977" s="113"/>
    </row>
    <row r="978" spans="1:23" ht="52" hidden="1" customHeight="1" thickBot="1" x14ac:dyDescent="0.25">
      <c r="A978" s="112" t="s">
        <v>2661</v>
      </c>
      <c r="B978" s="112"/>
      <c r="C978" s="113"/>
      <c r="D978" s="113"/>
      <c r="E978" s="113"/>
      <c r="F978" s="113"/>
      <c r="G978" s="113"/>
      <c r="H978" s="113"/>
      <c r="I978" s="113"/>
      <c r="J978" s="113"/>
      <c r="K978" s="113"/>
      <c r="L978" s="113"/>
      <c r="M978" s="113"/>
      <c r="N978" s="113"/>
      <c r="O978" s="113"/>
      <c r="P978" s="113"/>
      <c r="Q978" s="113"/>
      <c r="R978" s="113"/>
      <c r="S978" s="113"/>
      <c r="T978" s="113"/>
      <c r="U978" s="113"/>
      <c r="V978" s="113"/>
      <c r="W978" s="113"/>
    </row>
    <row r="979" spans="1:23" ht="69" hidden="1" customHeight="1" thickBot="1" x14ac:dyDescent="0.25">
      <c r="A979" s="112" t="s">
        <v>2662</v>
      </c>
      <c r="B979" s="112"/>
      <c r="C979" s="113"/>
      <c r="D979" s="113"/>
      <c r="E979" s="113"/>
      <c r="F979" s="113"/>
      <c r="G979" s="113"/>
      <c r="H979" s="113"/>
      <c r="I979" s="113"/>
      <c r="J979" s="113"/>
      <c r="K979" s="113"/>
      <c r="L979" s="113"/>
      <c r="M979" s="113"/>
      <c r="N979" s="113"/>
      <c r="O979" s="113"/>
      <c r="P979" s="113"/>
      <c r="Q979" s="113"/>
      <c r="R979" s="113"/>
      <c r="S979" s="113"/>
      <c r="T979" s="113"/>
      <c r="U979" s="113"/>
      <c r="V979" s="113"/>
      <c r="W979" s="113"/>
    </row>
    <row r="980" spans="1:23" ht="69" hidden="1" customHeight="1" thickBot="1" x14ac:dyDescent="0.25">
      <c r="A980" s="112" t="s">
        <v>1801</v>
      </c>
      <c r="B980" s="112"/>
      <c r="C980" s="113"/>
      <c r="D980" s="113"/>
      <c r="E980" s="113"/>
      <c r="F980" s="113"/>
      <c r="G980" s="113"/>
      <c r="H980" s="113"/>
      <c r="I980" s="113"/>
      <c r="J980" s="113"/>
      <c r="K980" s="113"/>
      <c r="L980" s="113"/>
      <c r="M980" s="113"/>
      <c r="N980" s="113"/>
      <c r="O980" s="113"/>
      <c r="P980" s="113"/>
      <c r="Q980" s="113"/>
      <c r="R980" s="113"/>
      <c r="S980" s="113"/>
      <c r="T980" s="113"/>
      <c r="U980" s="113"/>
      <c r="V980" s="113"/>
      <c r="W980" s="113"/>
    </row>
    <row r="981" spans="1:23" ht="69" hidden="1" customHeight="1" thickBot="1" x14ac:dyDescent="0.25">
      <c r="A981" s="112" t="s">
        <v>2663</v>
      </c>
      <c r="B981" s="112"/>
      <c r="C981" s="113"/>
      <c r="D981" s="113"/>
      <c r="E981" s="113"/>
      <c r="F981" s="113"/>
      <c r="G981" s="113"/>
      <c r="H981" s="113"/>
      <c r="I981" s="113"/>
      <c r="J981" s="113"/>
      <c r="K981" s="113"/>
      <c r="L981" s="113"/>
      <c r="M981" s="113"/>
      <c r="N981" s="113"/>
      <c r="O981" s="113"/>
      <c r="P981" s="113"/>
      <c r="Q981" s="113"/>
      <c r="R981" s="113"/>
      <c r="S981" s="113"/>
      <c r="T981" s="113"/>
      <c r="U981" s="113"/>
      <c r="V981" s="113"/>
      <c r="W981" s="113"/>
    </row>
    <row r="982" spans="1:23" ht="69" hidden="1" customHeight="1" thickBot="1" x14ac:dyDescent="0.25">
      <c r="A982" s="112" t="s">
        <v>2664</v>
      </c>
      <c r="B982" s="112"/>
      <c r="C982" s="113"/>
      <c r="D982" s="113"/>
      <c r="E982" s="113"/>
      <c r="F982" s="113"/>
      <c r="G982" s="113"/>
      <c r="H982" s="113"/>
      <c r="I982" s="113"/>
      <c r="J982" s="113"/>
      <c r="K982" s="113"/>
      <c r="L982" s="113"/>
      <c r="M982" s="113"/>
      <c r="N982" s="113"/>
      <c r="O982" s="113"/>
      <c r="P982" s="113"/>
      <c r="Q982" s="113"/>
      <c r="R982" s="113"/>
      <c r="S982" s="113"/>
      <c r="T982" s="113"/>
      <c r="U982" s="113"/>
      <c r="V982" s="113"/>
      <c r="W982" s="113"/>
    </row>
    <row r="983" spans="1:23" ht="69" hidden="1" customHeight="1" thickBot="1" x14ac:dyDescent="0.25">
      <c r="A983" s="112" t="s">
        <v>2665</v>
      </c>
      <c r="B983" s="112"/>
      <c r="C983" s="113"/>
      <c r="D983" s="113"/>
      <c r="E983" s="113"/>
      <c r="F983" s="113"/>
      <c r="G983" s="113"/>
      <c r="H983" s="113"/>
      <c r="I983" s="113"/>
      <c r="J983" s="113"/>
      <c r="K983" s="113"/>
      <c r="L983" s="113"/>
      <c r="M983" s="113"/>
      <c r="N983" s="113"/>
      <c r="O983" s="113"/>
      <c r="P983" s="113"/>
      <c r="Q983" s="113"/>
      <c r="R983" s="113"/>
      <c r="S983" s="113"/>
      <c r="T983" s="113"/>
      <c r="U983" s="113"/>
      <c r="V983" s="113"/>
      <c r="W983" s="113"/>
    </row>
    <row r="984" spans="1:23" ht="18" customHeight="1" thickBot="1" x14ac:dyDescent="0.25">
      <c r="A984" s="175" t="s">
        <v>2666</v>
      </c>
      <c r="B984" s="176"/>
      <c r="C984" s="177"/>
      <c r="D984" s="177"/>
      <c r="E984" s="177"/>
      <c r="F984" s="177"/>
      <c r="G984" s="177"/>
      <c r="H984" s="177"/>
      <c r="I984" s="177"/>
      <c r="J984" s="177"/>
      <c r="K984" s="177"/>
      <c r="L984" s="177"/>
      <c r="M984" s="177"/>
      <c r="N984" s="177"/>
      <c r="O984" s="177"/>
      <c r="P984" s="177"/>
      <c r="Q984" s="177"/>
      <c r="R984" s="177"/>
      <c r="S984" s="177"/>
      <c r="T984" s="177"/>
      <c r="U984" s="177"/>
      <c r="V984" s="177"/>
      <c r="W984" s="177"/>
    </row>
    <row r="985" spans="1:23" ht="35" hidden="1" customHeight="1" thickBot="1" x14ac:dyDescent="0.25">
      <c r="A985" s="112" t="s">
        <v>1804</v>
      </c>
      <c r="B985" s="112"/>
      <c r="C985" s="113"/>
      <c r="D985" s="113"/>
      <c r="E985" s="113"/>
      <c r="F985" s="113"/>
      <c r="G985" s="113"/>
      <c r="H985" s="113"/>
      <c r="I985" s="113"/>
      <c r="J985" s="113"/>
      <c r="K985" s="113"/>
      <c r="L985" s="113"/>
      <c r="M985" s="113"/>
      <c r="N985" s="113"/>
      <c r="O985" s="113"/>
      <c r="P985" s="113"/>
      <c r="Q985" s="113"/>
      <c r="R985" s="113"/>
      <c r="S985" s="113"/>
      <c r="T985" s="113"/>
      <c r="U985" s="113"/>
      <c r="V985" s="113"/>
      <c r="W985" s="113"/>
    </row>
    <row r="986" spans="1:23" ht="35" hidden="1" customHeight="1" thickBot="1" x14ac:dyDescent="0.25">
      <c r="A986" s="112" t="s">
        <v>2667</v>
      </c>
      <c r="B986" s="112"/>
      <c r="C986" s="113"/>
      <c r="D986" s="113"/>
      <c r="E986" s="113"/>
      <c r="F986" s="113"/>
      <c r="G986" s="113"/>
      <c r="H986" s="113"/>
      <c r="I986" s="113"/>
      <c r="J986" s="113"/>
      <c r="K986" s="113"/>
      <c r="L986" s="113"/>
      <c r="M986" s="113"/>
      <c r="N986" s="113"/>
      <c r="O986" s="113"/>
      <c r="P986" s="113"/>
      <c r="Q986" s="113"/>
      <c r="R986" s="113"/>
      <c r="S986" s="113"/>
      <c r="T986" s="113"/>
      <c r="U986" s="113"/>
      <c r="V986" s="113"/>
      <c r="W986" s="113"/>
    </row>
    <row r="987" spans="1:23" ht="35" hidden="1" customHeight="1" thickBot="1" x14ac:dyDescent="0.25">
      <c r="A987" s="112" t="s">
        <v>2668</v>
      </c>
      <c r="B987" s="112"/>
      <c r="C987" s="113"/>
      <c r="D987" s="113"/>
      <c r="E987" s="113"/>
      <c r="F987" s="113"/>
      <c r="G987" s="113"/>
      <c r="H987" s="113"/>
      <c r="I987" s="113"/>
      <c r="J987" s="113"/>
      <c r="K987" s="113"/>
      <c r="L987" s="113"/>
      <c r="M987" s="113"/>
      <c r="N987" s="113"/>
      <c r="O987" s="113"/>
      <c r="P987" s="113"/>
      <c r="Q987" s="113"/>
      <c r="R987" s="113"/>
      <c r="S987" s="113"/>
      <c r="T987" s="113"/>
      <c r="U987" s="113"/>
      <c r="V987" s="113"/>
      <c r="W987" s="113"/>
    </row>
    <row r="988" spans="1:23" ht="35" hidden="1" customHeight="1" thickBot="1" x14ac:dyDescent="0.25">
      <c r="A988" s="112" t="s">
        <v>2669</v>
      </c>
      <c r="B988" s="112"/>
      <c r="C988" s="113"/>
      <c r="D988" s="113"/>
      <c r="E988" s="113"/>
      <c r="F988" s="113"/>
      <c r="G988" s="113"/>
      <c r="H988" s="113"/>
      <c r="I988" s="113"/>
      <c r="J988" s="113"/>
      <c r="K988" s="113"/>
      <c r="L988" s="113"/>
      <c r="M988" s="113"/>
      <c r="N988" s="113"/>
      <c r="O988" s="113"/>
      <c r="P988" s="113"/>
      <c r="Q988" s="113"/>
      <c r="R988" s="113"/>
      <c r="S988" s="113"/>
      <c r="T988" s="113"/>
      <c r="U988" s="113"/>
      <c r="V988" s="113"/>
      <c r="W988" s="113"/>
    </row>
    <row r="989" spans="1:23" ht="35" hidden="1" customHeight="1" thickBot="1" x14ac:dyDescent="0.25">
      <c r="A989" s="112" t="s">
        <v>1806</v>
      </c>
      <c r="B989" s="112"/>
      <c r="C989" s="113"/>
      <c r="D989" s="113"/>
      <c r="E989" s="113"/>
      <c r="F989" s="113"/>
      <c r="G989" s="113"/>
      <c r="H989" s="113"/>
      <c r="I989" s="113"/>
      <c r="J989" s="113"/>
      <c r="K989" s="113"/>
      <c r="L989" s="113"/>
      <c r="M989" s="113"/>
      <c r="N989" s="113"/>
      <c r="O989" s="113"/>
      <c r="P989" s="113"/>
      <c r="Q989" s="113"/>
      <c r="R989" s="113"/>
      <c r="S989" s="113"/>
      <c r="T989" s="113"/>
      <c r="U989" s="113"/>
      <c r="V989" s="113"/>
      <c r="W989" s="113"/>
    </row>
    <row r="990" spans="1:23" ht="35" hidden="1" customHeight="1" thickBot="1" x14ac:dyDescent="0.25">
      <c r="A990" s="112" t="s">
        <v>2670</v>
      </c>
      <c r="B990" s="112"/>
      <c r="C990" s="113"/>
      <c r="D990" s="113"/>
      <c r="E990" s="113"/>
      <c r="F990" s="113"/>
      <c r="G990" s="113"/>
      <c r="H990" s="113"/>
      <c r="I990" s="113"/>
      <c r="J990" s="113"/>
      <c r="K990" s="113"/>
      <c r="L990" s="113"/>
      <c r="M990" s="113"/>
      <c r="N990" s="113"/>
      <c r="O990" s="113"/>
      <c r="P990" s="113"/>
      <c r="Q990" s="113"/>
      <c r="R990" s="113"/>
      <c r="S990" s="113"/>
      <c r="T990" s="113"/>
      <c r="U990" s="113"/>
      <c r="V990" s="113"/>
      <c r="W990" s="113"/>
    </row>
    <row r="991" spans="1:23" ht="35" hidden="1" customHeight="1" thickBot="1" x14ac:dyDescent="0.25">
      <c r="A991" s="112" t="s">
        <v>2671</v>
      </c>
      <c r="B991" s="112"/>
      <c r="C991" s="113"/>
      <c r="D991" s="113"/>
      <c r="E991" s="113"/>
      <c r="F991" s="113"/>
      <c r="G991" s="113"/>
      <c r="H991" s="113"/>
      <c r="I991" s="113"/>
      <c r="J991" s="113"/>
      <c r="K991" s="113"/>
      <c r="L991" s="113"/>
      <c r="M991" s="113"/>
      <c r="N991" s="113"/>
      <c r="O991" s="113"/>
      <c r="P991" s="113"/>
      <c r="Q991" s="113"/>
      <c r="R991" s="113"/>
      <c r="S991" s="113"/>
      <c r="T991" s="113"/>
      <c r="U991" s="113"/>
      <c r="V991" s="113"/>
      <c r="W991" s="113"/>
    </row>
    <row r="992" spans="1:23" ht="35" hidden="1" customHeight="1" thickBot="1" x14ac:dyDescent="0.25">
      <c r="A992" s="112" t="s">
        <v>2672</v>
      </c>
      <c r="B992" s="112"/>
      <c r="C992" s="113"/>
      <c r="D992" s="113"/>
      <c r="E992" s="113"/>
      <c r="F992" s="113"/>
      <c r="G992" s="113"/>
      <c r="H992" s="113"/>
      <c r="I992" s="113"/>
      <c r="J992" s="113"/>
      <c r="K992" s="113"/>
      <c r="L992" s="113"/>
      <c r="M992" s="113"/>
      <c r="N992" s="113"/>
      <c r="O992" s="113"/>
      <c r="P992" s="113"/>
      <c r="Q992" s="113"/>
      <c r="R992" s="113"/>
      <c r="S992" s="113"/>
      <c r="T992" s="113"/>
      <c r="U992" s="113"/>
      <c r="V992" s="113"/>
      <c r="W992" s="113"/>
    </row>
    <row r="993" spans="1:23" ht="35" hidden="1" customHeight="1" thickBot="1" x14ac:dyDescent="0.25">
      <c r="A993" s="112" t="s">
        <v>1808</v>
      </c>
      <c r="B993" s="112"/>
      <c r="C993" s="113"/>
      <c r="D993" s="113"/>
      <c r="E993" s="113"/>
      <c r="F993" s="113"/>
      <c r="G993" s="113"/>
      <c r="H993" s="113"/>
      <c r="I993" s="113"/>
      <c r="J993" s="113"/>
      <c r="K993" s="113"/>
      <c r="L993" s="113"/>
      <c r="M993" s="113"/>
      <c r="N993" s="113"/>
      <c r="O993" s="113"/>
      <c r="P993" s="113"/>
      <c r="Q993" s="113"/>
      <c r="R993" s="113"/>
      <c r="S993" s="113"/>
      <c r="T993" s="113"/>
      <c r="U993" s="113"/>
      <c r="V993" s="113"/>
      <c r="W993" s="113"/>
    </row>
    <row r="994" spans="1:23" ht="35" hidden="1" customHeight="1" thickBot="1" x14ac:dyDescent="0.25">
      <c r="A994" s="112" t="s">
        <v>2673</v>
      </c>
      <c r="B994" s="112"/>
      <c r="C994" s="113"/>
      <c r="D994" s="113"/>
      <c r="E994" s="113"/>
      <c r="F994" s="113"/>
      <c r="G994" s="113"/>
      <c r="H994" s="113"/>
      <c r="I994" s="113"/>
      <c r="J994" s="113"/>
      <c r="K994" s="113"/>
      <c r="L994" s="113"/>
      <c r="M994" s="113"/>
      <c r="N994" s="113"/>
      <c r="O994" s="113"/>
      <c r="P994" s="113"/>
      <c r="Q994" s="113"/>
      <c r="R994" s="113"/>
      <c r="S994" s="113"/>
      <c r="T994" s="113"/>
      <c r="U994" s="113"/>
      <c r="V994" s="113"/>
      <c r="W994" s="113"/>
    </row>
    <row r="995" spans="1:23" ht="35" hidden="1" customHeight="1" thickBot="1" x14ac:dyDescent="0.25">
      <c r="A995" s="112" t="s">
        <v>2674</v>
      </c>
      <c r="B995" s="112"/>
      <c r="C995" s="113"/>
      <c r="D995" s="113"/>
      <c r="E995" s="113"/>
      <c r="F995" s="113"/>
      <c r="G995" s="113"/>
      <c r="H995" s="113"/>
      <c r="I995" s="113"/>
      <c r="J995" s="113"/>
      <c r="K995" s="113"/>
      <c r="L995" s="113"/>
      <c r="M995" s="113"/>
      <c r="N995" s="113"/>
      <c r="O995" s="113"/>
      <c r="P995" s="113"/>
      <c r="Q995" s="113"/>
      <c r="R995" s="113"/>
      <c r="S995" s="113"/>
      <c r="T995" s="113"/>
      <c r="U995" s="113"/>
      <c r="V995" s="113"/>
      <c r="W995" s="113"/>
    </row>
    <row r="996" spans="1:23" ht="35" hidden="1" customHeight="1" thickBot="1" x14ac:dyDescent="0.25">
      <c r="A996" s="112" t="s">
        <v>2675</v>
      </c>
      <c r="B996" s="112"/>
      <c r="C996" s="113"/>
      <c r="D996" s="113"/>
      <c r="E996" s="113"/>
      <c r="F996" s="113"/>
      <c r="G996" s="113"/>
      <c r="H996" s="113"/>
      <c r="I996" s="113"/>
      <c r="J996" s="113"/>
      <c r="K996" s="113"/>
      <c r="L996" s="113"/>
      <c r="M996" s="113"/>
      <c r="N996" s="113"/>
      <c r="O996" s="113"/>
      <c r="P996" s="113"/>
      <c r="Q996" s="113"/>
      <c r="R996" s="113"/>
      <c r="S996" s="113"/>
      <c r="T996" s="113"/>
      <c r="U996" s="113"/>
      <c r="V996" s="113"/>
      <c r="W996" s="113"/>
    </row>
    <row r="997" spans="1:23" ht="35" hidden="1" customHeight="1" thickBot="1" x14ac:dyDescent="0.25">
      <c r="A997" s="112" t="s">
        <v>1810</v>
      </c>
      <c r="B997" s="112"/>
      <c r="C997" s="113"/>
      <c r="D997" s="113"/>
      <c r="E997" s="113"/>
      <c r="F997" s="113"/>
      <c r="G997" s="113"/>
      <c r="H997" s="113"/>
      <c r="I997" s="113"/>
      <c r="J997" s="113"/>
      <c r="K997" s="113"/>
      <c r="L997" s="113"/>
      <c r="M997" s="113"/>
      <c r="N997" s="113"/>
      <c r="O997" s="113"/>
      <c r="P997" s="113"/>
      <c r="Q997" s="113"/>
      <c r="R997" s="113"/>
      <c r="S997" s="113"/>
      <c r="T997" s="113"/>
      <c r="U997" s="113"/>
      <c r="V997" s="113"/>
      <c r="W997" s="113"/>
    </row>
    <row r="998" spans="1:23" ht="35" hidden="1" customHeight="1" thickBot="1" x14ac:dyDescent="0.25">
      <c r="A998" s="112" t="s">
        <v>2676</v>
      </c>
      <c r="B998" s="112"/>
      <c r="C998" s="113"/>
      <c r="D998" s="113"/>
      <c r="E998" s="113"/>
      <c r="F998" s="113"/>
      <c r="G998" s="113"/>
      <c r="H998" s="113"/>
      <c r="I998" s="113"/>
      <c r="J998" s="113"/>
      <c r="K998" s="113"/>
      <c r="L998" s="113"/>
      <c r="M998" s="113"/>
      <c r="N998" s="113"/>
      <c r="O998" s="113"/>
      <c r="P998" s="113"/>
      <c r="Q998" s="113"/>
      <c r="R998" s="113"/>
      <c r="S998" s="113"/>
      <c r="T998" s="113"/>
      <c r="U998" s="113"/>
      <c r="V998" s="113"/>
      <c r="W998" s="113"/>
    </row>
    <row r="999" spans="1:23" ht="35" hidden="1" customHeight="1" thickBot="1" x14ac:dyDescent="0.25">
      <c r="A999" s="112" t="s">
        <v>2677</v>
      </c>
      <c r="B999" s="112"/>
      <c r="C999" s="113"/>
      <c r="D999" s="113"/>
      <c r="E999" s="113"/>
      <c r="F999" s="113"/>
      <c r="G999" s="113"/>
      <c r="H999" s="113"/>
      <c r="I999" s="113"/>
      <c r="J999" s="113"/>
      <c r="K999" s="113"/>
      <c r="L999" s="113"/>
      <c r="M999" s="113"/>
      <c r="N999" s="113"/>
      <c r="O999" s="113"/>
      <c r="P999" s="113"/>
      <c r="Q999" s="113"/>
      <c r="R999" s="113"/>
      <c r="S999" s="113"/>
      <c r="T999" s="113"/>
      <c r="U999" s="113"/>
      <c r="V999" s="113"/>
      <c r="W999" s="113"/>
    </row>
    <row r="1000" spans="1:23" ht="35" hidden="1" customHeight="1" thickBot="1" x14ac:dyDescent="0.25">
      <c r="A1000" s="112" t="s">
        <v>2678</v>
      </c>
      <c r="B1000" s="112"/>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row>
    <row r="1001" spans="1:23" ht="35" hidden="1" customHeight="1" thickBot="1" x14ac:dyDescent="0.25">
      <c r="A1001" s="112" t="s">
        <v>1812</v>
      </c>
      <c r="B1001" s="112"/>
      <c r="C1001" s="113"/>
      <c r="D1001" s="113"/>
      <c r="E1001" s="113"/>
      <c r="F1001" s="113"/>
      <c r="G1001" s="113"/>
      <c r="H1001" s="113"/>
      <c r="I1001" s="113"/>
      <c r="J1001" s="113"/>
      <c r="K1001" s="113"/>
      <c r="L1001" s="113"/>
      <c r="M1001" s="113"/>
      <c r="N1001" s="113"/>
      <c r="O1001" s="113"/>
      <c r="P1001" s="113"/>
      <c r="Q1001" s="113"/>
      <c r="R1001" s="113"/>
      <c r="S1001" s="113"/>
      <c r="T1001" s="113"/>
      <c r="U1001" s="113"/>
      <c r="V1001" s="113"/>
      <c r="W1001" s="113"/>
    </row>
    <row r="1002" spans="1:23" ht="35" hidden="1" customHeight="1" thickBot="1" x14ac:dyDescent="0.25">
      <c r="A1002" s="112" t="s">
        <v>2679</v>
      </c>
      <c r="B1002" s="112"/>
      <c r="C1002" s="113"/>
      <c r="D1002" s="113"/>
      <c r="E1002" s="113"/>
      <c r="F1002" s="113"/>
      <c r="G1002" s="113"/>
      <c r="H1002" s="113"/>
      <c r="I1002" s="113"/>
      <c r="J1002" s="113"/>
      <c r="K1002" s="113"/>
      <c r="L1002" s="113"/>
      <c r="M1002" s="113"/>
      <c r="N1002" s="113"/>
      <c r="O1002" s="113"/>
      <c r="P1002" s="113"/>
      <c r="Q1002" s="113"/>
      <c r="R1002" s="113"/>
      <c r="S1002" s="113"/>
      <c r="T1002" s="113"/>
      <c r="U1002" s="113"/>
      <c r="V1002" s="113"/>
      <c r="W1002" s="113"/>
    </row>
    <row r="1003" spans="1:23" ht="35" hidden="1" customHeight="1" thickBot="1" x14ac:dyDescent="0.25">
      <c r="A1003" s="112" t="s">
        <v>2680</v>
      </c>
      <c r="B1003" s="112"/>
      <c r="C1003" s="113"/>
      <c r="D1003" s="113"/>
      <c r="E1003" s="113"/>
      <c r="F1003" s="113"/>
      <c r="G1003" s="113"/>
      <c r="H1003" s="113"/>
      <c r="I1003" s="113"/>
      <c r="J1003" s="113"/>
      <c r="K1003" s="113"/>
      <c r="L1003" s="113"/>
      <c r="M1003" s="113"/>
      <c r="N1003" s="113"/>
      <c r="O1003" s="113"/>
      <c r="P1003" s="113"/>
      <c r="Q1003" s="113"/>
      <c r="R1003" s="113"/>
      <c r="S1003" s="113"/>
      <c r="T1003" s="113"/>
      <c r="U1003" s="113"/>
      <c r="V1003" s="113"/>
      <c r="W1003" s="113"/>
    </row>
    <row r="1004" spans="1:23" ht="35" hidden="1" customHeight="1" thickBot="1" x14ac:dyDescent="0.25">
      <c r="A1004" s="112" t="s">
        <v>2681</v>
      </c>
      <c r="B1004" s="112"/>
      <c r="C1004" s="113"/>
      <c r="D1004" s="113"/>
      <c r="E1004" s="113"/>
      <c r="F1004" s="113"/>
      <c r="G1004" s="113"/>
      <c r="H1004" s="113"/>
      <c r="I1004" s="113"/>
      <c r="J1004" s="113"/>
      <c r="K1004" s="113"/>
      <c r="L1004" s="113"/>
      <c r="M1004" s="113"/>
      <c r="N1004" s="113"/>
      <c r="O1004" s="113"/>
      <c r="P1004" s="113"/>
      <c r="Q1004" s="113"/>
      <c r="R1004" s="113"/>
      <c r="S1004" s="113"/>
      <c r="T1004" s="113"/>
      <c r="U1004" s="113"/>
      <c r="V1004" s="113"/>
      <c r="W1004" s="113"/>
    </row>
    <row r="1005" spans="1:23" ht="35" hidden="1" customHeight="1" thickBot="1" x14ac:dyDescent="0.25">
      <c r="A1005" s="112" t="s">
        <v>1814</v>
      </c>
      <c r="B1005" s="112"/>
      <c r="C1005" s="113"/>
      <c r="D1005" s="113"/>
      <c r="E1005" s="113"/>
      <c r="F1005" s="113"/>
      <c r="G1005" s="113"/>
      <c r="H1005" s="113"/>
      <c r="I1005" s="113"/>
      <c r="J1005" s="113"/>
      <c r="K1005" s="113"/>
      <c r="L1005" s="113"/>
      <c r="M1005" s="113"/>
      <c r="N1005" s="113"/>
      <c r="O1005" s="113"/>
      <c r="P1005" s="113"/>
      <c r="Q1005" s="113"/>
      <c r="R1005" s="113"/>
      <c r="S1005" s="113"/>
      <c r="T1005" s="113"/>
      <c r="U1005" s="113"/>
      <c r="V1005" s="113"/>
      <c r="W1005" s="113"/>
    </row>
    <row r="1006" spans="1:23" ht="35" hidden="1" customHeight="1" thickBot="1" x14ac:dyDescent="0.25">
      <c r="A1006" s="112" t="s">
        <v>2682</v>
      </c>
      <c r="B1006" s="112"/>
      <c r="C1006" s="113"/>
      <c r="D1006" s="113"/>
      <c r="E1006" s="113"/>
      <c r="F1006" s="113"/>
      <c r="G1006" s="113"/>
      <c r="H1006" s="113"/>
      <c r="I1006" s="113"/>
      <c r="J1006" s="113"/>
      <c r="K1006" s="113"/>
      <c r="L1006" s="113"/>
      <c r="M1006" s="113"/>
      <c r="N1006" s="113"/>
      <c r="O1006" s="113"/>
      <c r="P1006" s="113"/>
      <c r="Q1006" s="113"/>
      <c r="R1006" s="113"/>
      <c r="S1006" s="113"/>
      <c r="T1006" s="113"/>
      <c r="U1006" s="113"/>
      <c r="V1006" s="113"/>
      <c r="W1006" s="113"/>
    </row>
    <row r="1007" spans="1:23" ht="35" hidden="1" customHeight="1" thickBot="1" x14ac:dyDescent="0.25">
      <c r="A1007" s="112" t="s">
        <v>2683</v>
      </c>
      <c r="B1007" s="112"/>
      <c r="C1007" s="113"/>
      <c r="D1007" s="113"/>
      <c r="E1007" s="113"/>
      <c r="F1007" s="113"/>
      <c r="G1007" s="113"/>
      <c r="H1007" s="113"/>
      <c r="I1007" s="113"/>
      <c r="J1007" s="113"/>
      <c r="K1007" s="113"/>
      <c r="L1007" s="113"/>
      <c r="M1007" s="113"/>
      <c r="N1007" s="113"/>
      <c r="O1007" s="113"/>
      <c r="P1007" s="113"/>
      <c r="Q1007" s="113"/>
      <c r="R1007" s="113"/>
      <c r="S1007" s="113"/>
      <c r="T1007" s="113"/>
      <c r="U1007" s="113"/>
      <c r="V1007" s="113"/>
      <c r="W1007" s="113"/>
    </row>
    <row r="1008" spans="1:23" ht="35" hidden="1" customHeight="1" thickBot="1" x14ac:dyDescent="0.25">
      <c r="A1008" s="112" t="s">
        <v>2684</v>
      </c>
      <c r="B1008" s="112"/>
      <c r="C1008" s="113"/>
      <c r="D1008" s="113"/>
      <c r="E1008" s="113"/>
      <c r="F1008" s="113"/>
      <c r="G1008" s="113"/>
      <c r="H1008" s="113"/>
      <c r="I1008" s="113"/>
      <c r="J1008" s="113"/>
      <c r="K1008" s="113"/>
      <c r="L1008" s="113"/>
      <c r="M1008" s="113"/>
      <c r="N1008" s="113"/>
      <c r="O1008" s="113"/>
      <c r="P1008" s="113"/>
      <c r="Q1008" s="113"/>
      <c r="R1008" s="113"/>
      <c r="S1008" s="113"/>
      <c r="T1008" s="113"/>
      <c r="U1008" s="113"/>
      <c r="V1008" s="113"/>
      <c r="W1008" s="113"/>
    </row>
    <row r="1009" spans="1:23" ht="35" hidden="1" customHeight="1" thickBot="1" x14ac:dyDescent="0.25">
      <c r="A1009" s="112" t="s">
        <v>1816</v>
      </c>
      <c r="B1009" s="112"/>
      <c r="C1009" s="113"/>
      <c r="D1009" s="113"/>
      <c r="E1009" s="113"/>
      <c r="F1009" s="113"/>
      <c r="G1009" s="113"/>
      <c r="H1009" s="113"/>
      <c r="I1009" s="113"/>
      <c r="J1009" s="113"/>
      <c r="K1009" s="113"/>
      <c r="L1009" s="113"/>
      <c r="M1009" s="113"/>
      <c r="N1009" s="113"/>
      <c r="O1009" s="113"/>
      <c r="P1009" s="113"/>
      <c r="Q1009" s="113"/>
      <c r="R1009" s="113"/>
      <c r="S1009" s="113"/>
      <c r="T1009" s="113"/>
      <c r="U1009" s="113"/>
      <c r="V1009" s="113"/>
      <c r="W1009" s="113"/>
    </row>
    <row r="1010" spans="1:23" ht="35" hidden="1" customHeight="1" thickBot="1" x14ac:dyDescent="0.25">
      <c r="A1010" s="112" t="s">
        <v>2685</v>
      </c>
      <c r="B1010" s="112"/>
      <c r="C1010" s="113"/>
      <c r="D1010" s="113"/>
      <c r="E1010" s="113"/>
      <c r="F1010" s="113"/>
      <c r="G1010" s="113"/>
      <c r="H1010" s="113"/>
      <c r="I1010" s="113"/>
      <c r="J1010" s="113"/>
      <c r="K1010" s="113"/>
      <c r="L1010" s="113"/>
      <c r="M1010" s="113"/>
      <c r="N1010" s="113"/>
      <c r="O1010" s="113"/>
      <c r="P1010" s="113"/>
      <c r="Q1010" s="113"/>
      <c r="R1010" s="113"/>
      <c r="S1010" s="113"/>
      <c r="T1010" s="113"/>
      <c r="U1010" s="113"/>
      <c r="V1010" s="113"/>
      <c r="W1010" s="113"/>
    </row>
    <row r="1011" spans="1:23" ht="35" hidden="1" customHeight="1" thickBot="1" x14ac:dyDescent="0.25">
      <c r="A1011" s="112" t="s">
        <v>2686</v>
      </c>
      <c r="B1011" s="112"/>
      <c r="C1011" s="113"/>
      <c r="D1011" s="113"/>
      <c r="E1011" s="113"/>
      <c r="F1011" s="113"/>
      <c r="G1011" s="113"/>
      <c r="H1011" s="113"/>
      <c r="I1011" s="113"/>
      <c r="J1011" s="113"/>
      <c r="K1011" s="113"/>
      <c r="L1011" s="113"/>
      <c r="M1011" s="113"/>
      <c r="N1011" s="113"/>
      <c r="O1011" s="113"/>
      <c r="P1011" s="113"/>
      <c r="Q1011" s="113"/>
      <c r="R1011" s="113"/>
      <c r="S1011" s="113"/>
      <c r="T1011" s="113"/>
      <c r="U1011" s="113"/>
      <c r="V1011" s="113"/>
      <c r="W1011" s="113"/>
    </row>
    <row r="1012" spans="1:23" ht="35" hidden="1" customHeight="1" thickBot="1" x14ac:dyDescent="0.25">
      <c r="A1012" s="112" t="s">
        <v>2687</v>
      </c>
      <c r="B1012" s="112"/>
      <c r="C1012" s="113"/>
      <c r="D1012" s="113"/>
      <c r="E1012" s="113"/>
      <c r="F1012" s="113"/>
      <c r="G1012" s="113"/>
      <c r="H1012" s="113"/>
      <c r="I1012" s="113"/>
      <c r="J1012" s="113"/>
      <c r="K1012" s="113"/>
      <c r="L1012" s="113"/>
      <c r="M1012" s="113"/>
      <c r="N1012" s="113"/>
      <c r="O1012" s="113"/>
      <c r="P1012" s="113"/>
      <c r="Q1012" s="113"/>
      <c r="R1012" s="113"/>
      <c r="S1012" s="113"/>
      <c r="T1012" s="113"/>
      <c r="U1012" s="113"/>
      <c r="V1012" s="113"/>
      <c r="W1012" s="113"/>
    </row>
    <row r="1013" spans="1:23" ht="35" hidden="1" customHeight="1" thickBot="1" x14ac:dyDescent="0.25">
      <c r="A1013" s="112" t="s">
        <v>1818</v>
      </c>
      <c r="B1013" s="112"/>
      <c r="C1013" s="113"/>
      <c r="D1013" s="113"/>
      <c r="E1013" s="113"/>
      <c r="F1013" s="113"/>
      <c r="G1013" s="113"/>
      <c r="H1013" s="113"/>
      <c r="I1013" s="113"/>
      <c r="J1013" s="113"/>
      <c r="K1013" s="113"/>
      <c r="L1013" s="113"/>
      <c r="M1013" s="113"/>
      <c r="N1013" s="113"/>
      <c r="O1013" s="113"/>
      <c r="P1013" s="113"/>
      <c r="Q1013" s="113"/>
      <c r="R1013" s="113"/>
      <c r="S1013" s="113"/>
      <c r="T1013" s="113"/>
      <c r="U1013" s="113"/>
      <c r="V1013" s="113"/>
      <c r="W1013" s="113"/>
    </row>
    <row r="1014" spans="1:23" ht="35" hidden="1" customHeight="1" thickBot="1" x14ac:dyDescent="0.25">
      <c r="A1014" s="112" t="s">
        <v>2688</v>
      </c>
      <c r="B1014" s="112"/>
      <c r="C1014" s="113"/>
      <c r="D1014" s="113"/>
      <c r="E1014" s="113"/>
      <c r="F1014" s="113"/>
      <c r="G1014" s="113"/>
      <c r="H1014" s="113"/>
      <c r="I1014" s="113"/>
      <c r="J1014" s="113"/>
      <c r="K1014" s="113"/>
      <c r="L1014" s="113"/>
      <c r="M1014" s="113"/>
      <c r="N1014" s="113"/>
      <c r="O1014" s="113"/>
      <c r="P1014" s="113"/>
      <c r="Q1014" s="113"/>
      <c r="R1014" s="113"/>
      <c r="S1014" s="113"/>
      <c r="T1014" s="113"/>
      <c r="U1014" s="113"/>
      <c r="V1014" s="113"/>
      <c r="W1014" s="113"/>
    </row>
    <row r="1015" spans="1:23" ht="35" hidden="1" customHeight="1" thickBot="1" x14ac:dyDescent="0.25">
      <c r="A1015" s="112" t="s">
        <v>2689</v>
      </c>
      <c r="B1015" s="112"/>
      <c r="C1015" s="113"/>
      <c r="D1015" s="113"/>
      <c r="E1015" s="113"/>
      <c r="F1015" s="113"/>
      <c r="G1015" s="113"/>
      <c r="H1015" s="113"/>
      <c r="I1015" s="113"/>
      <c r="J1015" s="113"/>
      <c r="K1015" s="113"/>
      <c r="L1015" s="113"/>
      <c r="M1015" s="113"/>
      <c r="N1015" s="113"/>
      <c r="O1015" s="113"/>
      <c r="P1015" s="113"/>
      <c r="Q1015" s="113"/>
      <c r="R1015" s="113"/>
      <c r="S1015" s="113"/>
      <c r="T1015" s="113"/>
      <c r="U1015" s="113"/>
      <c r="V1015" s="113"/>
      <c r="W1015" s="113"/>
    </row>
    <row r="1016" spans="1:23" ht="35" hidden="1" customHeight="1" thickBot="1" x14ac:dyDescent="0.25">
      <c r="A1016" s="112" t="s">
        <v>2690</v>
      </c>
      <c r="B1016" s="112"/>
      <c r="C1016" s="113"/>
      <c r="D1016" s="113"/>
      <c r="E1016" s="113"/>
      <c r="F1016" s="113"/>
      <c r="G1016" s="113"/>
      <c r="H1016" s="113"/>
      <c r="I1016" s="113"/>
      <c r="J1016" s="113"/>
      <c r="K1016" s="113"/>
      <c r="L1016" s="113"/>
      <c r="M1016" s="113"/>
      <c r="N1016" s="113"/>
      <c r="O1016" s="113"/>
      <c r="P1016" s="113"/>
      <c r="Q1016" s="113"/>
      <c r="R1016" s="113"/>
      <c r="S1016" s="113"/>
      <c r="T1016" s="113"/>
      <c r="U1016" s="113"/>
      <c r="V1016" s="113"/>
      <c r="W1016" s="113"/>
    </row>
    <row r="1017" spans="1:23" ht="35" hidden="1" customHeight="1" thickBot="1" x14ac:dyDescent="0.25">
      <c r="A1017" s="112" t="s">
        <v>1820</v>
      </c>
      <c r="B1017" s="112"/>
      <c r="C1017" s="113"/>
      <c r="D1017" s="113"/>
      <c r="E1017" s="113"/>
      <c r="F1017" s="113"/>
      <c r="G1017" s="113"/>
      <c r="H1017" s="113"/>
      <c r="I1017" s="113"/>
      <c r="J1017" s="113"/>
      <c r="K1017" s="113"/>
      <c r="L1017" s="113"/>
      <c r="M1017" s="113"/>
      <c r="N1017" s="113"/>
      <c r="O1017" s="113"/>
      <c r="P1017" s="113"/>
      <c r="Q1017" s="113"/>
      <c r="R1017" s="113"/>
      <c r="S1017" s="113"/>
      <c r="T1017" s="113"/>
      <c r="U1017" s="113"/>
      <c r="V1017" s="113"/>
      <c r="W1017" s="113"/>
    </row>
    <row r="1018" spans="1:23" ht="35" hidden="1" customHeight="1" thickBot="1" x14ac:dyDescent="0.25">
      <c r="A1018" s="112" t="s">
        <v>2691</v>
      </c>
      <c r="B1018" s="112"/>
      <c r="C1018" s="113"/>
      <c r="D1018" s="113"/>
      <c r="E1018" s="113"/>
      <c r="F1018" s="113"/>
      <c r="G1018" s="113"/>
      <c r="H1018" s="113"/>
      <c r="I1018" s="113"/>
      <c r="J1018" s="113"/>
      <c r="K1018" s="113"/>
      <c r="L1018" s="113"/>
      <c r="M1018" s="113"/>
      <c r="N1018" s="113"/>
      <c r="O1018" s="113"/>
      <c r="P1018" s="113"/>
      <c r="Q1018" s="113"/>
      <c r="R1018" s="113"/>
      <c r="S1018" s="113"/>
      <c r="T1018" s="113"/>
      <c r="U1018" s="113"/>
      <c r="V1018" s="113"/>
      <c r="W1018" s="113"/>
    </row>
    <row r="1019" spans="1:23" ht="35" hidden="1" customHeight="1" thickBot="1" x14ac:dyDescent="0.25">
      <c r="A1019" s="112" t="s">
        <v>2692</v>
      </c>
      <c r="B1019" s="112"/>
      <c r="C1019" s="113"/>
      <c r="D1019" s="113"/>
      <c r="E1019" s="113"/>
      <c r="F1019" s="113"/>
      <c r="G1019" s="113"/>
      <c r="H1019" s="113"/>
      <c r="I1019" s="113"/>
      <c r="J1019" s="113"/>
      <c r="K1019" s="113"/>
      <c r="L1019" s="113"/>
      <c r="M1019" s="113"/>
      <c r="N1019" s="113"/>
      <c r="O1019" s="113"/>
      <c r="P1019" s="113"/>
      <c r="Q1019" s="113"/>
      <c r="R1019" s="113"/>
      <c r="S1019" s="113"/>
      <c r="T1019" s="113"/>
      <c r="U1019" s="113"/>
      <c r="V1019" s="113"/>
      <c r="W1019" s="113"/>
    </row>
    <row r="1020" spans="1:23" ht="35" hidden="1" customHeight="1" thickBot="1" x14ac:dyDescent="0.25">
      <c r="A1020" s="112" t="s">
        <v>2693</v>
      </c>
      <c r="B1020" s="112"/>
      <c r="C1020" s="113"/>
      <c r="D1020" s="113"/>
      <c r="E1020" s="113"/>
      <c r="F1020" s="113"/>
      <c r="G1020" s="113"/>
      <c r="H1020" s="113"/>
      <c r="I1020" s="113"/>
      <c r="J1020" s="113"/>
      <c r="K1020" s="113"/>
      <c r="L1020" s="113"/>
      <c r="M1020" s="113"/>
      <c r="N1020" s="113"/>
      <c r="O1020" s="113"/>
      <c r="P1020" s="113"/>
      <c r="Q1020" s="113"/>
      <c r="R1020" s="113"/>
      <c r="S1020" s="113"/>
      <c r="T1020" s="113"/>
      <c r="U1020" s="113"/>
      <c r="V1020" s="113"/>
      <c r="W1020" s="113"/>
    </row>
    <row r="1021" spans="1:23" ht="35" hidden="1" customHeight="1" thickBot="1" x14ac:dyDescent="0.25">
      <c r="A1021" s="112" t="s">
        <v>1822</v>
      </c>
      <c r="B1021" s="112"/>
      <c r="C1021" s="113"/>
      <c r="D1021" s="113"/>
      <c r="E1021" s="113"/>
      <c r="F1021" s="113"/>
      <c r="G1021" s="113"/>
      <c r="H1021" s="113"/>
      <c r="I1021" s="113"/>
      <c r="J1021" s="113"/>
      <c r="K1021" s="113"/>
      <c r="L1021" s="113"/>
      <c r="M1021" s="113"/>
      <c r="N1021" s="113"/>
      <c r="O1021" s="113"/>
      <c r="P1021" s="113"/>
      <c r="Q1021" s="113"/>
      <c r="R1021" s="113"/>
      <c r="S1021" s="113"/>
      <c r="T1021" s="113"/>
      <c r="U1021" s="113"/>
      <c r="V1021" s="113"/>
      <c r="W1021" s="113"/>
    </row>
    <row r="1022" spans="1:23" ht="35" hidden="1" customHeight="1" thickBot="1" x14ac:dyDescent="0.25">
      <c r="A1022" s="112" t="s">
        <v>2694</v>
      </c>
      <c r="B1022" s="112"/>
      <c r="C1022" s="113"/>
      <c r="D1022" s="113"/>
      <c r="E1022" s="113"/>
      <c r="F1022" s="113"/>
      <c r="G1022" s="113"/>
      <c r="H1022" s="113"/>
      <c r="I1022" s="113"/>
      <c r="J1022" s="113"/>
      <c r="K1022" s="113"/>
      <c r="L1022" s="113"/>
      <c r="M1022" s="113"/>
      <c r="N1022" s="113"/>
      <c r="O1022" s="113"/>
      <c r="P1022" s="113"/>
      <c r="Q1022" s="113"/>
      <c r="R1022" s="113"/>
      <c r="S1022" s="113"/>
      <c r="T1022" s="113"/>
      <c r="U1022" s="113"/>
      <c r="V1022" s="113"/>
      <c r="W1022" s="113"/>
    </row>
    <row r="1023" spans="1:23" ht="35" hidden="1" customHeight="1" thickBot="1" x14ac:dyDescent="0.25">
      <c r="A1023" s="112" t="s">
        <v>2695</v>
      </c>
      <c r="B1023" s="112"/>
      <c r="C1023" s="113"/>
      <c r="D1023" s="113"/>
      <c r="E1023" s="113"/>
      <c r="F1023" s="113"/>
      <c r="G1023" s="113"/>
      <c r="H1023" s="113"/>
      <c r="I1023" s="113"/>
      <c r="J1023" s="113"/>
      <c r="K1023" s="113"/>
      <c r="L1023" s="113"/>
      <c r="M1023" s="113"/>
      <c r="N1023" s="113"/>
      <c r="O1023" s="113"/>
      <c r="P1023" s="113"/>
      <c r="Q1023" s="113"/>
      <c r="R1023" s="113"/>
      <c r="S1023" s="113"/>
      <c r="T1023" s="113"/>
      <c r="U1023" s="113"/>
      <c r="V1023" s="113"/>
      <c r="W1023" s="113"/>
    </row>
    <row r="1024" spans="1:23" ht="35" hidden="1" customHeight="1" thickBot="1" x14ac:dyDescent="0.25">
      <c r="A1024" s="112" t="s">
        <v>2696</v>
      </c>
      <c r="B1024" s="112"/>
      <c r="C1024" s="113"/>
      <c r="D1024" s="113"/>
      <c r="E1024" s="113"/>
      <c r="F1024" s="113"/>
      <c r="G1024" s="113"/>
      <c r="H1024" s="113"/>
      <c r="I1024" s="113"/>
      <c r="J1024" s="113"/>
      <c r="K1024" s="113"/>
      <c r="L1024" s="113"/>
      <c r="M1024" s="113"/>
      <c r="N1024" s="113"/>
      <c r="O1024" s="113"/>
      <c r="P1024" s="113"/>
      <c r="Q1024" s="113"/>
      <c r="R1024" s="113"/>
      <c r="S1024" s="113"/>
      <c r="T1024" s="113"/>
      <c r="U1024" s="113"/>
      <c r="V1024" s="113"/>
      <c r="W1024" s="113"/>
    </row>
    <row r="1025" spans="1:23" ht="35" hidden="1" customHeight="1" thickBot="1" x14ac:dyDescent="0.25">
      <c r="A1025" s="112" t="s">
        <v>1824</v>
      </c>
      <c r="B1025" s="112"/>
      <c r="C1025" s="113"/>
      <c r="D1025" s="113"/>
      <c r="E1025" s="113"/>
      <c r="F1025" s="113"/>
      <c r="G1025" s="113"/>
      <c r="H1025" s="113"/>
      <c r="I1025" s="113"/>
      <c r="J1025" s="113"/>
      <c r="K1025" s="113"/>
      <c r="L1025" s="113"/>
      <c r="M1025" s="113"/>
      <c r="N1025" s="113"/>
      <c r="O1025" s="113"/>
      <c r="P1025" s="113"/>
      <c r="Q1025" s="113"/>
      <c r="R1025" s="113"/>
      <c r="S1025" s="113"/>
      <c r="T1025" s="113"/>
      <c r="U1025" s="113"/>
      <c r="V1025" s="113"/>
      <c r="W1025" s="113"/>
    </row>
    <row r="1026" spans="1:23" ht="35" hidden="1" customHeight="1" thickBot="1" x14ac:dyDescent="0.25">
      <c r="A1026" s="112" t="s">
        <v>2697</v>
      </c>
      <c r="B1026" s="112"/>
      <c r="C1026" s="113"/>
      <c r="D1026" s="113"/>
      <c r="E1026" s="113"/>
      <c r="F1026" s="113"/>
      <c r="G1026" s="113"/>
      <c r="H1026" s="113"/>
      <c r="I1026" s="113"/>
      <c r="J1026" s="113"/>
      <c r="K1026" s="113"/>
      <c r="L1026" s="113"/>
      <c r="M1026" s="113"/>
      <c r="N1026" s="113"/>
      <c r="O1026" s="113"/>
      <c r="P1026" s="113"/>
      <c r="Q1026" s="113"/>
      <c r="R1026" s="113"/>
      <c r="S1026" s="113"/>
      <c r="T1026" s="113"/>
      <c r="U1026" s="113"/>
      <c r="V1026" s="113"/>
      <c r="W1026" s="113"/>
    </row>
    <row r="1027" spans="1:23" ht="35" hidden="1" customHeight="1" thickBot="1" x14ac:dyDescent="0.25">
      <c r="A1027" s="112" t="s">
        <v>2698</v>
      </c>
      <c r="B1027" s="112"/>
      <c r="C1027" s="113"/>
      <c r="D1027" s="113"/>
      <c r="E1027" s="113"/>
      <c r="F1027" s="113"/>
      <c r="G1027" s="113"/>
      <c r="H1027" s="113"/>
      <c r="I1027" s="113"/>
      <c r="J1027" s="113"/>
      <c r="K1027" s="113"/>
      <c r="L1027" s="113"/>
      <c r="M1027" s="113"/>
      <c r="N1027" s="113"/>
      <c r="O1027" s="113"/>
      <c r="P1027" s="113"/>
      <c r="Q1027" s="113"/>
      <c r="R1027" s="113"/>
      <c r="S1027" s="113"/>
      <c r="T1027" s="113"/>
      <c r="U1027" s="113"/>
      <c r="V1027" s="113"/>
      <c r="W1027" s="113"/>
    </row>
    <row r="1028" spans="1:23" ht="35" hidden="1" customHeight="1" thickBot="1" x14ac:dyDescent="0.25">
      <c r="A1028" s="112" t="s">
        <v>2699</v>
      </c>
      <c r="B1028" s="112"/>
      <c r="C1028" s="113"/>
      <c r="D1028" s="113"/>
      <c r="E1028" s="113"/>
      <c r="F1028" s="113"/>
      <c r="G1028" s="113"/>
      <c r="H1028" s="113"/>
      <c r="I1028" s="113"/>
      <c r="J1028" s="113"/>
      <c r="K1028" s="113"/>
      <c r="L1028" s="113"/>
      <c r="M1028" s="113"/>
      <c r="N1028" s="113"/>
      <c r="O1028" s="113"/>
      <c r="P1028" s="113"/>
      <c r="Q1028" s="113"/>
      <c r="R1028" s="113"/>
      <c r="S1028" s="113"/>
      <c r="T1028" s="113"/>
      <c r="U1028" s="113"/>
      <c r="V1028" s="113"/>
      <c r="W1028" s="113"/>
    </row>
    <row r="1029" spans="1:23" ht="52" hidden="1" customHeight="1" thickBot="1" x14ac:dyDescent="0.25">
      <c r="A1029" s="112" t="s">
        <v>1826</v>
      </c>
      <c r="B1029" s="112"/>
      <c r="C1029" s="113"/>
      <c r="D1029" s="113"/>
      <c r="E1029" s="113"/>
      <c r="F1029" s="113"/>
      <c r="G1029" s="113"/>
      <c r="H1029" s="113"/>
      <c r="I1029" s="113"/>
      <c r="J1029" s="113"/>
      <c r="K1029" s="113"/>
      <c r="L1029" s="113"/>
      <c r="M1029" s="113"/>
      <c r="N1029" s="113"/>
      <c r="O1029" s="113"/>
      <c r="P1029" s="113"/>
      <c r="Q1029" s="113"/>
      <c r="R1029" s="113"/>
      <c r="S1029" s="113"/>
      <c r="T1029" s="113"/>
      <c r="U1029" s="113"/>
      <c r="V1029" s="113"/>
      <c r="W1029" s="113"/>
    </row>
    <row r="1030" spans="1:23" ht="52" hidden="1" customHeight="1" thickBot="1" x14ac:dyDescent="0.25">
      <c r="A1030" s="112" t="s">
        <v>2700</v>
      </c>
      <c r="B1030" s="112"/>
      <c r="C1030" s="113"/>
      <c r="D1030" s="113"/>
      <c r="E1030" s="113"/>
      <c r="F1030" s="113"/>
      <c r="G1030" s="113"/>
      <c r="H1030" s="113"/>
      <c r="I1030" s="113"/>
      <c r="J1030" s="113"/>
      <c r="K1030" s="113"/>
      <c r="L1030" s="113"/>
      <c r="M1030" s="113"/>
      <c r="N1030" s="113"/>
      <c r="O1030" s="113"/>
      <c r="P1030" s="113"/>
      <c r="Q1030" s="113"/>
      <c r="R1030" s="113"/>
      <c r="S1030" s="113"/>
      <c r="T1030" s="113"/>
      <c r="U1030" s="113"/>
      <c r="V1030" s="113"/>
      <c r="W1030" s="113"/>
    </row>
    <row r="1031" spans="1:23" ht="52" hidden="1" customHeight="1" thickBot="1" x14ac:dyDescent="0.25">
      <c r="A1031" s="112" t="s">
        <v>2701</v>
      </c>
      <c r="B1031" s="112"/>
      <c r="C1031" s="113"/>
      <c r="D1031" s="113"/>
      <c r="E1031" s="113"/>
      <c r="F1031" s="113"/>
      <c r="G1031" s="113"/>
      <c r="H1031" s="113"/>
      <c r="I1031" s="113"/>
      <c r="J1031" s="113"/>
      <c r="K1031" s="113"/>
      <c r="L1031" s="113"/>
      <c r="M1031" s="113"/>
      <c r="N1031" s="113"/>
      <c r="O1031" s="113"/>
      <c r="P1031" s="113"/>
      <c r="Q1031" s="113"/>
      <c r="R1031" s="113"/>
      <c r="S1031" s="113"/>
      <c r="T1031" s="113"/>
      <c r="U1031" s="113"/>
      <c r="V1031" s="113"/>
      <c r="W1031" s="113"/>
    </row>
    <row r="1032" spans="1:23" ht="52" hidden="1" customHeight="1" thickBot="1" x14ac:dyDescent="0.25">
      <c r="A1032" s="112" t="s">
        <v>2702</v>
      </c>
      <c r="B1032" s="112"/>
      <c r="C1032" s="113"/>
      <c r="D1032" s="113"/>
      <c r="E1032" s="113"/>
      <c r="F1032" s="113"/>
      <c r="G1032" s="113"/>
      <c r="H1032" s="113"/>
      <c r="I1032" s="113"/>
      <c r="J1032" s="113"/>
      <c r="K1032" s="113"/>
      <c r="L1032" s="113"/>
      <c r="M1032" s="113"/>
      <c r="N1032" s="113"/>
      <c r="O1032" s="113"/>
      <c r="P1032" s="113"/>
      <c r="Q1032" s="113"/>
      <c r="R1032" s="113"/>
      <c r="S1032" s="113"/>
      <c r="T1032" s="113"/>
      <c r="U1032" s="113"/>
      <c r="V1032" s="113"/>
      <c r="W1032" s="113"/>
    </row>
    <row r="1033" spans="1:23" ht="18" customHeight="1" thickBot="1" x14ac:dyDescent="0.25">
      <c r="A1033" s="175" t="s">
        <v>2703</v>
      </c>
      <c r="B1033" s="176"/>
      <c r="C1033" s="177"/>
      <c r="D1033" s="177"/>
      <c r="E1033" s="177"/>
      <c r="F1033" s="177"/>
      <c r="G1033" s="177"/>
      <c r="H1033" s="177"/>
      <c r="I1033" s="177"/>
      <c r="J1033" s="177"/>
      <c r="K1033" s="177"/>
      <c r="L1033" s="177"/>
      <c r="M1033" s="177"/>
      <c r="N1033" s="177"/>
      <c r="O1033" s="177"/>
      <c r="P1033" s="177"/>
      <c r="Q1033" s="177"/>
      <c r="R1033" s="177"/>
      <c r="S1033" s="177"/>
      <c r="T1033" s="177"/>
      <c r="U1033" s="177"/>
      <c r="V1033" s="177"/>
      <c r="W1033" s="177"/>
    </row>
    <row r="1034" spans="1:23" ht="35" hidden="1" customHeight="1" thickBot="1" x14ac:dyDescent="0.25">
      <c r="A1034" s="112" t="s">
        <v>1829</v>
      </c>
      <c r="B1034" s="112"/>
      <c r="C1034" s="113"/>
      <c r="D1034" s="113"/>
      <c r="E1034" s="113"/>
      <c r="F1034" s="113"/>
      <c r="G1034" s="113"/>
      <c r="H1034" s="113"/>
      <c r="I1034" s="113"/>
      <c r="J1034" s="113"/>
      <c r="K1034" s="113"/>
      <c r="L1034" s="113"/>
      <c r="M1034" s="113"/>
      <c r="N1034" s="113"/>
      <c r="O1034" s="113"/>
      <c r="P1034" s="113"/>
      <c r="Q1034" s="113"/>
      <c r="R1034" s="113"/>
      <c r="S1034" s="113"/>
      <c r="T1034" s="113"/>
      <c r="U1034" s="113"/>
      <c r="V1034" s="113"/>
      <c r="W1034" s="113"/>
    </row>
    <row r="1035" spans="1:23" ht="35" hidden="1" customHeight="1" thickBot="1" x14ac:dyDescent="0.25">
      <c r="A1035" s="112" t="s">
        <v>2704</v>
      </c>
      <c r="B1035" s="112"/>
      <c r="C1035" s="113"/>
      <c r="D1035" s="113"/>
      <c r="E1035" s="113"/>
      <c r="F1035" s="113"/>
      <c r="G1035" s="113"/>
      <c r="H1035" s="113"/>
      <c r="I1035" s="113"/>
      <c r="J1035" s="113"/>
      <c r="K1035" s="113"/>
      <c r="L1035" s="113"/>
      <c r="M1035" s="113"/>
      <c r="N1035" s="113"/>
      <c r="O1035" s="113"/>
      <c r="P1035" s="113"/>
      <c r="Q1035" s="113"/>
      <c r="R1035" s="113"/>
      <c r="S1035" s="113"/>
      <c r="T1035" s="113"/>
      <c r="U1035" s="113"/>
      <c r="V1035" s="113"/>
      <c r="W1035" s="113"/>
    </row>
    <row r="1036" spans="1:23" ht="35" hidden="1" customHeight="1" thickBot="1" x14ac:dyDescent="0.25">
      <c r="A1036" s="112" t="s">
        <v>2705</v>
      </c>
      <c r="B1036" s="112"/>
      <c r="C1036" s="113"/>
      <c r="D1036" s="113"/>
      <c r="E1036" s="113"/>
      <c r="F1036" s="113"/>
      <c r="G1036" s="113"/>
      <c r="H1036" s="113"/>
      <c r="I1036" s="113"/>
      <c r="J1036" s="113"/>
      <c r="K1036" s="113"/>
      <c r="L1036" s="113"/>
      <c r="M1036" s="113"/>
      <c r="N1036" s="113"/>
      <c r="O1036" s="113"/>
      <c r="P1036" s="113"/>
      <c r="Q1036" s="113"/>
      <c r="R1036" s="113"/>
      <c r="S1036" s="113"/>
      <c r="T1036" s="113"/>
      <c r="U1036" s="113"/>
      <c r="V1036" s="113"/>
      <c r="W1036" s="113"/>
    </row>
    <row r="1037" spans="1:23" ht="35" hidden="1" customHeight="1" thickBot="1" x14ac:dyDescent="0.25">
      <c r="A1037" s="112" t="s">
        <v>2706</v>
      </c>
      <c r="B1037" s="112"/>
      <c r="C1037" s="113"/>
      <c r="D1037" s="113"/>
      <c r="E1037" s="113"/>
      <c r="F1037" s="113"/>
      <c r="G1037" s="113"/>
      <c r="H1037" s="113"/>
      <c r="I1037" s="113"/>
      <c r="J1037" s="113"/>
      <c r="K1037" s="113"/>
      <c r="L1037" s="113"/>
      <c r="M1037" s="113"/>
      <c r="N1037" s="113"/>
      <c r="O1037" s="113"/>
      <c r="P1037" s="113"/>
      <c r="Q1037" s="113"/>
      <c r="R1037" s="113"/>
      <c r="S1037" s="113"/>
      <c r="T1037" s="113"/>
      <c r="U1037" s="113"/>
      <c r="V1037" s="113"/>
      <c r="W1037" s="113"/>
    </row>
    <row r="1038" spans="1:23" ht="35" hidden="1" customHeight="1" thickBot="1" x14ac:dyDescent="0.25">
      <c r="A1038" s="112" t="s">
        <v>1831</v>
      </c>
      <c r="B1038" s="112"/>
      <c r="C1038" s="113"/>
      <c r="D1038" s="113"/>
      <c r="E1038" s="113"/>
      <c r="F1038" s="113"/>
      <c r="G1038" s="113"/>
      <c r="H1038" s="113"/>
      <c r="I1038" s="113"/>
      <c r="J1038" s="113"/>
      <c r="K1038" s="113"/>
      <c r="L1038" s="113"/>
      <c r="M1038" s="113"/>
      <c r="N1038" s="113"/>
      <c r="O1038" s="113"/>
      <c r="P1038" s="113"/>
      <c r="Q1038" s="113"/>
      <c r="R1038" s="113"/>
      <c r="S1038" s="113"/>
      <c r="T1038" s="113"/>
      <c r="U1038" s="113"/>
      <c r="V1038" s="113"/>
      <c r="W1038" s="113"/>
    </row>
    <row r="1039" spans="1:23" ht="35" hidden="1" customHeight="1" thickBot="1" x14ac:dyDescent="0.25">
      <c r="A1039" s="112" t="s">
        <v>2707</v>
      </c>
      <c r="B1039" s="112"/>
      <c r="C1039" s="113"/>
      <c r="D1039" s="113"/>
      <c r="E1039" s="113"/>
      <c r="F1039" s="113"/>
      <c r="G1039" s="113"/>
      <c r="H1039" s="113"/>
      <c r="I1039" s="113"/>
      <c r="J1039" s="113"/>
      <c r="K1039" s="113"/>
      <c r="L1039" s="113"/>
      <c r="M1039" s="113"/>
      <c r="N1039" s="113"/>
      <c r="O1039" s="113"/>
      <c r="P1039" s="113"/>
      <c r="Q1039" s="113"/>
      <c r="R1039" s="113"/>
      <c r="S1039" s="113"/>
      <c r="T1039" s="113"/>
      <c r="U1039" s="113"/>
      <c r="V1039" s="113"/>
      <c r="W1039" s="113"/>
    </row>
    <row r="1040" spans="1:23" ht="35" hidden="1" customHeight="1" thickBot="1" x14ac:dyDescent="0.25">
      <c r="A1040" s="112" t="s">
        <v>2708</v>
      </c>
      <c r="B1040" s="112"/>
      <c r="C1040" s="113"/>
      <c r="D1040" s="113"/>
      <c r="E1040" s="113"/>
      <c r="F1040" s="113"/>
      <c r="G1040" s="113"/>
      <c r="H1040" s="113"/>
      <c r="I1040" s="113"/>
      <c r="J1040" s="113"/>
      <c r="K1040" s="113"/>
      <c r="L1040" s="113"/>
      <c r="M1040" s="113"/>
      <c r="N1040" s="113"/>
      <c r="O1040" s="113"/>
      <c r="P1040" s="113"/>
      <c r="Q1040" s="113"/>
      <c r="R1040" s="113"/>
      <c r="S1040" s="113"/>
      <c r="T1040" s="113"/>
      <c r="U1040" s="113"/>
      <c r="V1040" s="113"/>
      <c r="W1040" s="113"/>
    </row>
    <row r="1041" spans="1:23" ht="35" hidden="1" customHeight="1" thickBot="1" x14ac:dyDescent="0.25">
      <c r="A1041" s="112" t="s">
        <v>2709</v>
      </c>
      <c r="B1041" s="112"/>
      <c r="C1041" s="113"/>
      <c r="D1041" s="113"/>
      <c r="E1041" s="113"/>
      <c r="F1041" s="113"/>
      <c r="G1041" s="113"/>
      <c r="H1041" s="113"/>
      <c r="I1041" s="113"/>
      <c r="J1041" s="113"/>
      <c r="K1041" s="113"/>
      <c r="L1041" s="113"/>
      <c r="M1041" s="113"/>
      <c r="N1041" s="113"/>
      <c r="O1041" s="113"/>
      <c r="P1041" s="113"/>
      <c r="Q1041" s="113"/>
      <c r="R1041" s="113"/>
      <c r="S1041" s="113"/>
      <c r="T1041" s="113"/>
      <c r="U1041" s="113"/>
      <c r="V1041" s="113"/>
      <c r="W1041" s="113"/>
    </row>
    <row r="1042" spans="1:23" ht="35" hidden="1" customHeight="1" thickBot="1" x14ac:dyDescent="0.25">
      <c r="A1042" s="112" t="s">
        <v>1833</v>
      </c>
      <c r="B1042" s="112"/>
      <c r="C1042" s="113"/>
      <c r="D1042" s="113"/>
      <c r="E1042" s="113"/>
      <c r="F1042" s="113"/>
      <c r="G1042" s="113"/>
      <c r="H1042" s="113"/>
      <c r="I1042" s="113"/>
      <c r="J1042" s="113"/>
      <c r="K1042" s="113"/>
      <c r="L1042" s="113"/>
      <c r="M1042" s="113"/>
      <c r="N1042" s="113"/>
      <c r="O1042" s="113"/>
      <c r="P1042" s="113"/>
      <c r="Q1042" s="113"/>
      <c r="R1042" s="113"/>
      <c r="S1042" s="113"/>
      <c r="T1042" s="113"/>
      <c r="U1042" s="113"/>
      <c r="V1042" s="113"/>
      <c r="W1042" s="113"/>
    </row>
    <row r="1043" spans="1:23" ht="35" hidden="1" customHeight="1" thickBot="1" x14ac:dyDescent="0.25">
      <c r="A1043" s="112" t="s">
        <v>2710</v>
      </c>
      <c r="B1043" s="112"/>
      <c r="C1043" s="113"/>
      <c r="D1043" s="113"/>
      <c r="E1043" s="113"/>
      <c r="F1043" s="113"/>
      <c r="G1043" s="113"/>
      <c r="H1043" s="113"/>
      <c r="I1043" s="113"/>
      <c r="J1043" s="113"/>
      <c r="K1043" s="113"/>
      <c r="L1043" s="113"/>
      <c r="M1043" s="113"/>
      <c r="N1043" s="113"/>
      <c r="O1043" s="113"/>
      <c r="P1043" s="113"/>
      <c r="Q1043" s="113"/>
      <c r="R1043" s="113"/>
      <c r="S1043" s="113"/>
      <c r="T1043" s="113"/>
      <c r="U1043" s="113"/>
      <c r="V1043" s="113"/>
      <c r="W1043" s="113"/>
    </row>
    <row r="1044" spans="1:23" ht="35" hidden="1" customHeight="1" thickBot="1" x14ac:dyDescent="0.25">
      <c r="A1044" s="112" t="s">
        <v>2711</v>
      </c>
      <c r="B1044" s="112"/>
      <c r="C1044" s="113"/>
      <c r="D1044" s="113"/>
      <c r="E1044" s="113"/>
      <c r="F1044" s="113"/>
      <c r="G1044" s="113"/>
      <c r="H1044" s="113"/>
      <c r="I1044" s="113"/>
      <c r="J1044" s="113"/>
      <c r="K1044" s="113"/>
      <c r="L1044" s="113"/>
      <c r="M1044" s="113"/>
      <c r="N1044" s="113"/>
      <c r="O1044" s="113"/>
      <c r="P1044" s="113"/>
      <c r="Q1044" s="113"/>
      <c r="R1044" s="113"/>
      <c r="S1044" s="113"/>
      <c r="T1044" s="113"/>
      <c r="U1044" s="113"/>
      <c r="V1044" s="113"/>
      <c r="W1044" s="113"/>
    </row>
    <row r="1045" spans="1:23" ht="35" hidden="1" customHeight="1" thickBot="1" x14ac:dyDescent="0.25">
      <c r="A1045" s="112" t="s">
        <v>2712</v>
      </c>
      <c r="B1045" s="112"/>
      <c r="C1045" s="113"/>
      <c r="D1045" s="113"/>
      <c r="E1045" s="113"/>
      <c r="F1045" s="113"/>
      <c r="G1045" s="113"/>
      <c r="H1045" s="113"/>
      <c r="I1045" s="113"/>
      <c r="J1045" s="113"/>
      <c r="K1045" s="113"/>
      <c r="L1045" s="113"/>
      <c r="M1045" s="113"/>
      <c r="N1045" s="113"/>
      <c r="O1045" s="113"/>
      <c r="P1045" s="113"/>
      <c r="Q1045" s="113"/>
      <c r="R1045" s="113"/>
      <c r="S1045" s="113"/>
      <c r="T1045" s="113"/>
      <c r="U1045" s="113"/>
      <c r="V1045" s="113"/>
      <c r="W1045" s="113"/>
    </row>
    <row r="1046" spans="1:23" ht="35" hidden="1" customHeight="1" thickBot="1" x14ac:dyDescent="0.25">
      <c r="A1046" s="112" t="s">
        <v>1835</v>
      </c>
      <c r="B1046" s="112"/>
      <c r="C1046" s="113"/>
      <c r="D1046" s="113"/>
      <c r="E1046" s="113"/>
      <c r="F1046" s="113"/>
      <c r="G1046" s="113"/>
      <c r="H1046" s="113"/>
      <c r="I1046" s="113"/>
      <c r="J1046" s="113"/>
      <c r="K1046" s="113"/>
      <c r="L1046" s="113"/>
      <c r="M1046" s="113"/>
      <c r="N1046" s="113"/>
      <c r="O1046" s="113"/>
      <c r="P1046" s="113"/>
      <c r="Q1046" s="113"/>
      <c r="R1046" s="113"/>
      <c r="S1046" s="113"/>
      <c r="T1046" s="113"/>
      <c r="U1046" s="113"/>
      <c r="V1046" s="113"/>
      <c r="W1046" s="113"/>
    </row>
    <row r="1047" spans="1:23" ht="35" hidden="1" customHeight="1" thickBot="1" x14ac:dyDescent="0.25">
      <c r="A1047" s="112" t="s">
        <v>2713</v>
      </c>
      <c r="B1047" s="112"/>
      <c r="C1047" s="113"/>
      <c r="D1047" s="113"/>
      <c r="E1047" s="113"/>
      <c r="F1047" s="113"/>
      <c r="G1047" s="113"/>
      <c r="H1047" s="113"/>
      <c r="I1047" s="113"/>
      <c r="J1047" s="113"/>
      <c r="K1047" s="113"/>
      <c r="L1047" s="113"/>
      <c r="M1047" s="113"/>
      <c r="N1047" s="113"/>
      <c r="O1047" s="113"/>
      <c r="P1047" s="113"/>
      <c r="Q1047" s="113"/>
      <c r="R1047" s="113"/>
      <c r="S1047" s="113"/>
      <c r="T1047" s="113"/>
      <c r="U1047" s="113"/>
      <c r="V1047" s="113"/>
      <c r="W1047" s="113"/>
    </row>
    <row r="1048" spans="1:23" ht="35" hidden="1" customHeight="1" thickBot="1" x14ac:dyDescent="0.25">
      <c r="A1048" s="112" t="s">
        <v>2714</v>
      </c>
      <c r="B1048" s="112"/>
      <c r="C1048" s="113"/>
      <c r="D1048" s="113"/>
      <c r="E1048" s="113"/>
      <c r="F1048" s="113"/>
      <c r="G1048" s="113"/>
      <c r="H1048" s="113"/>
      <c r="I1048" s="113"/>
      <c r="J1048" s="113"/>
      <c r="K1048" s="113"/>
      <c r="L1048" s="113"/>
      <c r="M1048" s="113"/>
      <c r="N1048" s="113"/>
      <c r="O1048" s="113"/>
      <c r="P1048" s="113"/>
      <c r="Q1048" s="113"/>
      <c r="R1048" s="113"/>
      <c r="S1048" s="113"/>
      <c r="T1048" s="113"/>
      <c r="U1048" s="113"/>
      <c r="V1048" s="113"/>
      <c r="W1048" s="113"/>
    </row>
    <row r="1049" spans="1:23" ht="35" hidden="1" customHeight="1" thickBot="1" x14ac:dyDescent="0.25">
      <c r="A1049" s="112" t="s">
        <v>2715</v>
      </c>
      <c r="B1049" s="112"/>
      <c r="C1049" s="113"/>
      <c r="D1049" s="113"/>
      <c r="E1049" s="113"/>
      <c r="F1049" s="113"/>
      <c r="G1049" s="113"/>
      <c r="H1049" s="113"/>
      <c r="I1049" s="113"/>
      <c r="J1049" s="113"/>
      <c r="K1049" s="113"/>
      <c r="L1049" s="113"/>
      <c r="M1049" s="113"/>
      <c r="N1049" s="113"/>
      <c r="O1049" s="113"/>
      <c r="P1049" s="113"/>
      <c r="Q1049" s="113"/>
      <c r="R1049" s="113"/>
      <c r="S1049" s="113"/>
      <c r="T1049" s="113"/>
      <c r="U1049" s="113"/>
      <c r="V1049" s="113"/>
      <c r="W1049" s="113"/>
    </row>
    <row r="1050" spans="1:23" ht="35" hidden="1" customHeight="1" thickBot="1" x14ac:dyDescent="0.25">
      <c r="A1050" s="112" t="s">
        <v>1837</v>
      </c>
      <c r="B1050" s="112"/>
      <c r="C1050" s="113"/>
      <c r="D1050" s="113"/>
      <c r="E1050" s="113"/>
      <c r="F1050" s="113"/>
      <c r="G1050" s="113"/>
      <c r="H1050" s="113"/>
      <c r="I1050" s="113"/>
      <c r="J1050" s="113"/>
      <c r="K1050" s="113"/>
      <c r="L1050" s="113"/>
      <c r="M1050" s="113"/>
      <c r="N1050" s="113"/>
      <c r="O1050" s="113"/>
      <c r="P1050" s="113"/>
      <c r="Q1050" s="113"/>
      <c r="R1050" s="113"/>
      <c r="S1050" s="113"/>
      <c r="T1050" s="113"/>
      <c r="U1050" s="113"/>
      <c r="V1050" s="113"/>
      <c r="W1050" s="113"/>
    </row>
    <row r="1051" spans="1:23" ht="35" hidden="1" customHeight="1" thickBot="1" x14ac:dyDescent="0.25">
      <c r="A1051" s="112" t="s">
        <v>2716</v>
      </c>
      <c r="B1051" s="112"/>
      <c r="C1051" s="113"/>
      <c r="D1051" s="113"/>
      <c r="E1051" s="113"/>
      <c r="F1051" s="113"/>
      <c r="G1051" s="113"/>
      <c r="H1051" s="113"/>
      <c r="I1051" s="113"/>
      <c r="J1051" s="113"/>
      <c r="K1051" s="113"/>
      <c r="L1051" s="113"/>
      <c r="M1051" s="113"/>
      <c r="N1051" s="113"/>
      <c r="O1051" s="113"/>
      <c r="P1051" s="113"/>
      <c r="Q1051" s="113"/>
      <c r="R1051" s="113"/>
      <c r="S1051" s="113"/>
      <c r="T1051" s="113"/>
      <c r="U1051" s="113"/>
      <c r="V1051" s="113"/>
      <c r="W1051" s="113"/>
    </row>
    <row r="1052" spans="1:23" ht="35" hidden="1" customHeight="1" thickBot="1" x14ac:dyDescent="0.25">
      <c r="A1052" s="112" t="s">
        <v>2717</v>
      </c>
      <c r="B1052" s="112"/>
      <c r="C1052" s="113"/>
      <c r="D1052" s="113"/>
      <c r="E1052" s="113"/>
      <c r="F1052" s="113"/>
      <c r="G1052" s="113"/>
      <c r="H1052" s="113"/>
      <c r="I1052" s="113"/>
      <c r="J1052" s="113"/>
      <c r="K1052" s="113"/>
      <c r="L1052" s="113"/>
      <c r="M1052" s="113"/>
      <c r="N1052" s="113"/>
      <c r="O1052" s="113"/>
      <c r="P1052" s="113"/>
      <c r="Q1052" s="113"/>
      <c r="R1052" s="113"/>
      <c r="S1052" s="113"/>
      <c r="T1052" s="113"/>
      <c r="U1052" s="113"/>
      <c r="V1052" s="113"/>
      <c r="W1052" s="113"/>
    </row>
    <row r="1053" spans="1:23" ht="35" hidden="1" customHeight="1" thickBot="1" x14ac:dyDescent="0.25">
      <c r="A1053" s="112" t="s">
        <v>2718</v>
      </c>
      <c r="B1053" s="112"/>
      <c r="C1053" s="113"/>
      <c r="D1053" s="113"/>
      <c r="E1053" s="113"/>
      <c r="F1053" s="113"/>
      <c r="G1053" s="113"/>
      <c r="H1053" s="113"/>
      <c r="I1053" s="113"/>
      <c r="J1053" s="113"/>
      <c r="K1053" s="113"/>
      <c r="L1053" s="113"/>
      <c r="M1053" s="113"/>
      <c r="N1053" s="113"/>
      <c r="O1053" s="113"/>
      <c r="P1053" s="113"/>
      <c r="Q1053" s="113"/>
      <c r="R1053" s="113"/>
      <c r="S1053" s="113"/>
      <c r="T1053" s="113"/>
      <c r="U1053" s="113"/>
      <c r="V1053" s="113"/>
      <c r="W1053" s="113"/>
    </row>
    <row r="1054" spans="1:23" ht="35" hidden="1" customHeight="1" thickBot="1" x14ac:dyDescent="0.25">
      <c r="A1054" s="112" t="s">
        <v>1839</v>
      </c>
      <c r="B1054" s="112"/>
      <c r="C1054" s="113"/>
      <c r="D1054" s="113"/>
      <c r="E1054" s="113"/>
      <c r="F1054" s="113"/>
      <c r="G1054" s="113"/>
      <c r="H1054" s="113"/>
      <c r="I1054" s="113"/>
      <c r="J1054" s="113"/>
      <c r="K1054" s="113"/>
      <c r="L1054" s="113"/>
      <c r="M1054" s="113"/>
      <c r="N1054" s="113"/>
      <c r="O1054" s="113"/>
      <c r="P1054" s="113"/>
      <c r="Q1054" s="113"/>
      <c r="R1054" s="113"/>
      <c r="S1054" s="113"/>
      <c r="T1054" s="113"/>
      <c r="U1054" s="113"/>
      <c r="V1054" s="113"/>
      <c r="W1054" s="113"/>
    </row>
    <row r="1055" spans="1:23" ht="35" hidden="1" customHeight="1" thickBot="1" x14ac:dyDescent="0.25">
      <c r="A1055" s="112" t="s">
        <v>2719</v>
      </c>
      <c r="B1055" s="112"/>
      <c r="C1055" s="113"/>
      <c r="D1055" s="113"/>
      <c r="E1055" s="113"/>
      <c r="F1055" s="113"/>
      <c r="G1055" s="113"/>
      <c r="H1055" s="113"/>
      <c r="I1055" s="113"/>
      <c r="J1055" s="113"/>
      <c r="K1055" s="113"/>
      <c r="L1055" s="113"/>
      <c r="M1055" s="113"/>
      <c r="N1055" s="113"/>
      <c r="O1055" s="113"/>
      <c r="P1055" s="113"/>
      <c r="Q1055" s="113"/>
      <c r="R1055" s="113"/>
      <c r="S1055" s="113"/>
      <c r="T1055" s="113"/>
      <c r="U1055" s="113"/>
      <c r="V1055" s="113"/>
      <c r="W1055" s="113"/>
    </row>
    <row r="1056" spans="1:23" ht="35" hidden="1" customHeight="1" thickBot="1" x14ac:dyDescent="0.25">
      <c r="A1056" s="112" t="s">
        <v>2720</v>
      </c>
      <c r="B1056" s="112"/>
      <c r="C1056" s="113"/>
      <c r="D1056" s="113"/>
      <c r="E1056" s="113"/>
      <c r="F1056" s="113"/>
      <c r="G1056" s="113"/>
      <c r="H1056" s="113"/>
      <c r="I1056" s="113"/>
      <c r="J1056" s="113"/>
      <c r="K1056" s="113"/>
      <c r="L1056" s="113"/>
      <c r="M1056" s="113"/>
      <c r="N1056" s="113"/>
      <c r="O1056" s="113"/>
      <c r="P1056" s="113"/>
      <c r="Q1056" s="113"/>
      <c r="R1056" s="113"/>
      <c r="S1056" s="113"/>
      <c r="T1056" s="113"/>
      <c r="U1056" s="113"/>
      <c r="V1056" s="113"/>
      <c r="W1056" s="113"/>
    </row>
    <row r="1057" spans="1:23" ht="35" hidden="1" customHeight="1" thickBot="1" x14ac:dyDescent="0.25">
      <c r="A1057" s="112" t="s">
        <v>2721</v>
      </c>
      <c r="B1057" s="112"/>
      <c r="C1057" s="113"/>
      <c r="D1057" s="113"/>
      <c r="E1057" s="113"/>
      <c r="F1057" s="113"/>
      <c r="G1057" s="113"/>
      <c r="H1057" s="113"/>
      <c r="I1057" s="113"/>
      <c r="J1057" s="113"/>
      <c r="K1057" s="113"/>
      <c r="L1057" s="113"/>
      <c r="M1057" s="113"/>
      <c r="N1057" s="113"/>
      <c r="O1057" s="113"/>
      <c r="P1057" s="113"/>
      <c r="Q1057" s="113"/>
      <c r="R1057" s="113"/>
      <c r="S1057" s="113"/>
      <c r="T1057" s="113"/>
      <c r="U1057" s="113"/>
      <c r="V1057" s="113"/>
      <c r="W1057" s="113"/>
    </row>
    <row r="1058" spans="1:23" ht="35" hidden="1" customHeight="1" thickBot="1" x14ac:dyDescent="0.25">
      <c r="A1058" s="112" t="s">
        <v>1841</v>
      </c>
      <c r="B1058" s="112"/>
      <c r="C1058" s="113"/>
      <c r="D1058" s="113"/>
      <c r="E1058" s="113"/>
      <c r="F1058" s="113"/>
      <c r="G1058" s="113"/>
      <c r="H1058" s="113"/>
      <c r="I1058" s="113"/>
      <c r="J1058" s="113"/>
      <c r="K1058" s="113"/>
      <c r="L1058" s="113"/>
      <c r="M1058" s="113"/>
      <c r="N1058" s="113"/>
      <c r="O1058" s="113"/>
      <c r="P1058" s="113"/>
      <c r="Q1058" s="113"/>
      <c r="R1058" s="113"/>
      <c r="S1058" s="113"/>
      <c r="T1058" s="113"/>
      <c r="U1058" s="113"/>
      <c r="V1058" s="113"/>
      <c r="W1058" s="113"/>
    </row>
    <row r="1059" spans="1:23" ht="35" hidden="1" customHeight="1" thickBot="1" x14ac:dyDescent="0.25">
      <c r="A1059" s="112" t="s">
        <v>2722</v>
      </c>
      <c r="B1059" s="112"/>
      <c r="C1059" s="113"/>
      <c r="D1059" s="113"/>
      <c r="E1059" s="113"/>
      <c r="F1059" s="113"/>
      <c r="G1059" s="113"/>
      <c r="H1059" s="113"/>
      <c r="I1059" s="113"/>
      <c r="J1059" s="113"/>
      <c r="K1059" s="113"/>
      <c r="L1059" s="113"/>
      <c r="M1059" s="113"/>
      <c r="N1059" s="113"/>
      <c r="O1059" s="113"/>
      <c r="P1059" s="113"/>
      <c r="Q1059" s="113"/>
      <c r="R1059" s="113"/>
      <c r="S1059" s="113"/>
      <c r="T1059" s="113"/>
      <c r="U1059" s="113"/>
      <c r="V1059" s="113"/>
      <c r="W1059" s="113"/>
    </row>
    <row r="1060" spans="1:23" ht="35" hidden="1" customHeight="1" thickBot="1" x14ac:dyDescent="0.25">
      <c r="A1060" s="112" t="s">
        <v>2723</v>
      </c>
      <c r="B1060" s="112"/>
      <c r="C1060" s="113"/>
      <c r="D1060" s="113"/>
      <c r="E1060" s="113"/>
      <c r="F1060" s="113"/>
      <c r="G1060" s="113"/>
      <c r="H1060" s="113"/>
      <c r="I1060" s="113"/>
      <c r="J1060" s="113"/>
      <c r="K1060" s="113"/>
      <c r="L1060" s="113"/>
      <c r="M1060" s="113"/>
      <c r="N1060" s="113"/>
      <c r="O1060" s="113"/>
      <c r="P1060" s="113"/>
      <c r="Q1060" s="113"/>
      <c r="R1060" s="113"/>
      <c r="S1060" s="113"/>
      <c r="T1060" s="113"/>
      <c r="U1060" s="113"/>
      <c r="V1060" s="113"/>
      <c r="W1060" s="113"/>
    </row>
    <row r="1061" spans="1:23" ht="35" hidden="1" customHeight="1" thickBot="1" x14ac:dyDescent="0.25">
      <c r="A1061" s="112" t="s">
        <v>2724</v>
      </c>
      <c r="B1061" s="112"/>
      <c r="C1061" s="113"/>
      <c r="D1061" s="113"/>
      <c r="E1061" s="113"/>
      <c r="F1061" s="113"/>
      <c r="G1061" s="113"/>
      <c r="H1061" s="113"/>
      <c r="I1061" s="113"/>
      <c r="J1061" s="113"/>
      <c r="K1061" s="113"/>
      <c r="L1061" s="113"/>
      <c r="M1061" s="113"/>
      <c r="N1061" s="113"/>
      <c r="O1061" s="113"/>
      <c r="P1061" s="113"/>
      <c r="Q1061" s="113"/>
      <c r="R1061" s="113"/>
      <c r="S1061" s="113"/>
      <c r="T1061" s="113"/>
      <c r="U1061" s="113"/>
      <c r="V1061" s="113"/>
      <c r="W1061" s="113"/>
    </row>
    <row r="1062" spans="1:23" ht="35" hidden="1" customHeight="1" thickBot="1" x14ac:dyDescent="0.25">
      <c r="A1062" s="112" t="s">
        <v>1843</v>
      </c>
      <c r="B1062" s="112"/>
      <c r="C1062" s="113"/>
      <c r="D1062" s="113"/>
      <c r="E1062" s="113"/>
      <c r="F1062" s="113"/>
      <c r="G1062" s="113"/>
      <c r="H1062" s="113"/>
      <c r="I1062" s="113"/>
      <c r="J1062" s="113"/>
      <c r="K1062" s="113"/>
      <c r="L1062" s="113"/>
      <c r="M1062" s="113"/>
      <c r="N1062" s="113"/>
      <c r="O1062" s="113"/>
      <c r="P1062" s="113"/>
      <c r="Q1062" s="113"/>
      <c r="R1062" s="113"/>
      <c r="S1062" s="113"/>
      <c r="T1062" s="113"/>
      <c r="U1062" s="113"/>
      <c r="V1062" s="113"/>
      <c r="W1062" s="113"/>
    </row>
    <row r="1063" spans="1:23" ht="35" hidden="1" customHeight="1" thickBot="1" x14ac:dyDescent="0.25">
      <c r="A1063" s="112" t="s">
        <v>2725</v>
      </c>
      <c r="B1063" s="112"/>
      <c r="C1063" s="113"/>
      <c r="D1063" s="113"/>
      <c r="E1063" s="113"/>
      <c r="F1063" s="113"/>
      <c r="G1063" s="113"/>
      <c r="H1063" s="113"/>
      <c r="I1063" s="113"/>
      <c r="J1063" s="113"/>
      <c r="K1063" s="113"/>
      <c r="L1063" s="113"/>
      <c r="M1063" s="113"/>
      <c r="N1063" s="113"/>
      <c r="O1063" s="113"/>
      <c r="P1063" s="113"/>
      <c r="Q1063" s="113"/>
      <c r="R1063" s="113"/>
      <c r="S1063" s="113"/>
      <c r="T1063" s="113"/>
      <c r="U1063" s="113"/>
      <c r="V1063" s="113"/>
      <c r="W1063" s="113"/>
    </row>
    <row r="1064" spans="1:23" ht="35" hidden="1" customHeight="1" thickBot="1" x14ac:dyDescent="0.25">
      <c r="A1064" s="112" t="s">
        <v>2726</v>
      </c>
      <c r="B1064" s="112"/>
      <c r="C1064" s="113"/>
      <c r="D1064" s="113"/>
      <c r="E1064" s="113"/>
      <c r="F1064" s="113"/>
      <c r="G1064" s="113"/>
      <c r="H1064" s="113"/>
      <c r="I1064" s="113"/>
      <c r="J1064" s="113"/>
      <c r="K1064" s="113"/>
      <c r="L1064" s="113"/>
      <c r="M1064" s="113"/>
      <c r="N1064" s="113"/>
      <c r="O1064" s="113"/>
      <c r="P1064" s="113"/>
      <c r="Q1064" s="113"/>
      <c r="R1064" s="113"/>
      <c r="S1064" s="113"/>
      <c r="T1064" s="113"/>
      <c r="U1064" s="113"/>
      <c r="V1064" s="113"/>
      <c r="W1064" s="113"/>
    </row>
    <row r="1065" spans="1:23" ht="35" hidden="1" customHeight="1" thickBot="1" x14ac:dyDescent="0.25">
      <c r="A1065" s="112" t="s">
        <v>2727</v>
      </c>
      <c r="B1065" s="112"/>
      <c r="C1065" s="113"/>
      <c r="D1065" s="113"/>
      <c r="E1065" s="113"/>
      <c r="F1065" s="113"/>
      <c r="G1065" s="113"/>
      <c r="H1065" s="113"/>
      <c r="I1065" s="113"/>
      <c r="J1065" s="113"/>
      <c r="K1065" s="113"/>
      <c r="L1065" s="113"/>
      <c r="M1065" s="113"/>
      <c r="N1065" s="113"/>
      <c r="O1065" s="113"/>
      <c r="P1065" s="113"/>
      <c r="Q1065" s="113"/>
      <c r="R1065" s="113"/>
      <c r="S1065" s="113"/>
      <c r="T1065" s="113"/>
      <c r="U1065" s="113"/>
      <c r="V1065" s="113"/>
      <c r="W1065" s="113"/>
    </row>
    <row r="1066" spans="1:23" ht="35" hidden="1" customHeight="1" thickBot="1" x14ac:dyDescent="0.25">
      <c r="A1066" s="112" t="s">
        <v>1845</v>
      </c>
      <c r="B1066" s="112"/>
      <c r="C1066" s="113"/>
      <c r="D1066" s="113"/>
      <c r="E1066" s="113"/>
      <c r="F1066" s="113"/>
      <c r="G1066" s="113"/>
      <c r="H1066" s="113"/>
      <c r="I1066" s="113"/>
      <c r="J1066" s="113"/>
      <c r="K1066" s="113"/>
      <c r="L1066" s="113"/>
      <c r="M1066" s="113"/>
      <c r="N1066" s="113"/>
      <c r="O1066" s="113"/>
      <c r="P1066" s="113"/>
      <c r="Q1066" s="113"/>
      <c r="R1066" s="113"/>
      <c r="S1066" s="113"/>
      <c r="T1066" s="113"/>
      <c r="U1066" s="113"/>
      <c r="V1066" s="113"/>
      <c r="W1066" s="113"/>
    </row>
    <row r="1067" spans="1:23" ht="35" hidden="1" customHeight="1" thickBot="1" x14ac:dyDescent="0.25">
      <c r="A1067" s="112" t="s">
        <v>2728</v>
      </c>
      <c r="B1067" s="112"/>
      <c r="C1067" s="113"/>
      <c r="D1067" s="113"/>
      <c r="E1067" s="113"/>
      <c r="F1067" s="113"/>
      <c r="G1067" s="113"/>
      <c r="H1067" s="113"/>
      <c r="I1067" s="113"/>
      <c r="J1067" s="113"/>
      <c r="K1067" s="113"/>
      <c r="L1067" s="113"/>
      <c r="M1067" s="113"/>
      <c r="N1067" s="113"/>
      <c r="O1067" s="113"/>
      <c r="P1067" s="113"/>
      <c r="Q1067" s="113"/>
      <c r="R1067" s="113"/>
      <c r="S1067" s="113"/>
      <c r="T1067" s="113"/>
      <c r="U1067" s="113"/>
      <c r="V1067" s="113"/>
      <c r="W1067" s="113"/>
    </row>
    <row r="1068" spans="1:23" ht="35" hidden="1" customHeight="1" thickBot="1" x14ac:dyDescent="0.25">
      <c r="A1068" s="112" t="s">
        <v>2729</v>
      </c>
      <c r="B1068" s="112"/>
      <c r="C1068" s="113"/>
      <c r="D1068" s="113"/>
      <c r="E1068" s="113"/>
      <c r="F1068" s="113"/>
      <c r="G1068" s="113"/>
      <c r="H1068" s="113"/>
      <c r="I1068" s="113"/>
      <c r="J1068" s="113"/>
      <c r="K1068" s="113"/>
      <c r="L1068" s="113"/>
      <c r="M1068" s="113"/>
      <c r="N1068" s="113"/>
      <c r="O1068" s="113"/>
      <c r="P1068" s="113"/>
      <c r="Q1068" s="113"/>
      <c r="R1068" s="113"/>
      <c r="S1068" s="113"/>
      <c r="T1068" s="113"/>
      <c r="U1068" s="113"/>
      <c r="V1068" s="113"/>
      <c r="W1068" s="113"/>
    </row>
    <row r="1069" spans="1:23" ht="35" hidden="1" customHeight="1" thickBot="1" x14ac:dyDescent="0.25">
      <c r="A1069" s="112" t="s">
        <v>2730</v>
      </c>
      <c r="B1069" s="112"/>
      <c r="C1069" s="113"/>
      <c r="D1069" s="113"/>
      <c r="E1069" s="113"/>
      <c r="F1069" s="113"/>
      <c r="G1069" s="113"/>
      <c r="H1069" s="113"/>
      <c r="I1069" s="113"/>
      <c r="J1069" s="113"/>
      <c r="K1069" s="113"/>
      <c r="L1069" s="113"/>
      <c r="M1069" s="113"/>
      <c r="N1069" s="113"/>
      <c r="O1069" s="113"/>
      <c r="P1069" s="113"/>
      <c r="Q1069" s="113"/>
      <c r="R1069" s="113"/>
      <c r="S1069" s="113"/>
      <c r="T1069" s="113"/>
      <c r="U1069" s="113"/>
      <c r="V1069" s="113"/>
      <c r="W1069" s="113"/>
    </row>
    <row r="1070" spans="1:23" ht="35" hidden="1" customHeight="1" thickBot="1" x14ac:dyDescent="0.25">
      <c r="A1070" s="112" t="s">
        <v>1847</v>
      </c>
      <c r="B1070" s="112"/>
      <c r="C1070" s="113"/>
      <c r="D1070" s="113"/>
      <c r="E1070" s="113"/>
      <c r="F1070" s="113"/>
      <c r="G1070" s="113"/>
      <c r="H1070" s="113"/>
      <c r="I1070" s="113"/>
      <c r="J1070" s="113"/>
      <c r="K1070" s="113"/>
      <c r="L1070" s="113"/>
      <c r="M1070" s="113"/>
      <c r="N1070" s="113"/>
      <c r="O1070" s="113"/>
      <c r="P1070" s="113"/>
      <c r="Q1070" s="113"/>
      <c r="R1070" s="113"/>
      <c r="S1070" s="113"/>
      <c r="T1070" s="113"/>
      <c r="U1070" s="113"/>
      <c r="V1070" s="113"/>
      <c r="W1070" s="113"/>
    </row>
    <row r="1071" spans="1:23" ht="35" hidden="1" customHeight="1" thickBot="1" x14ac:dyDescent="0.25">
      <c r="A1071" s="112" t="s">
        <v>2731</v>
      </c>
      <c r="B1071" s="112"/>
      <c r="C1071" s="113"/>
      <c r="D1071" s="113"/>
      <c r="E1071" s="113"/>
      <c r="F1071" s="113"/>
      <c r="G1071" s="113"/>
      <c r="H1071" s="113"/>
      <c r="I1071" s="113"/>
      <c r="J1071" s="113"/>
      <c r="K1071" s="113"/>
      <c r="L1071" s="113"/>
      <c r="M1071" s="113"/>
      <c r="N1071" s="113"/>
      <c r="O1071" s="113"/>
      <c r="P1071" s="113"/>
      <c r="Q1071" s="113"/>
      <c r="R1071" s="113"/>
      <c r="S1071" s="113"/>
      <c r="T1071" s="113"/>
      <c r="U1071" s="113"/>
      <c r="V1071" s="113"/>
      <c r="W1071" s="113"/>
    </row>
    <row r="1072" spans="1:23" ht="35" hidden="1" customHeight="1" thickBot="1" x14ac:dyDescent="0.25">
      <c r="A1072" s="112" t="s">
        <v>2732</v>
      </c>
      <c r="B1072" s="112"/>
      <c r="C1072" s="113"/>
      <c r="D1072" s="113"/>
      <c r="E1072" s="113"/>
      <c r="F1072" s="113"/>
      <c r="G1072" s="113"/>
      <c r="H1072" s="113"/>
      <c r="I1072" s="113"/>
      <c r="J1072" s="113"/>
      <c r="K1072" s="113"/>
      <c r="L1072" s="113"/>
      <c r="M1072" s="113"/>
      <c r="N1072" s="113"/>
      <c r="O1072" s="113"/>
      <c r="P1072" s="113"/>
      <c r="Q1072" s="113"/>
      <c r="R1072" s="113"/>
      <c r="S1072" s="113"/>
      <c r="T1072" s="113"/>
      <c r="U1072" s="113"/>
      <c r="V1072" s="113"/>
      <c r="W1072" s="113"/>
    </row>
    <row r="1073" spans="1:23" ht="35" hidden="1" customHeight="1" thickBot="1" x14ac:dyDescent="0.25">
      <c r="A1073" s="112" t="s">
        <v>2733</v>
      </c>
      <c r="B1073" s="112"/>
      <c r="C1073" s="113"/>
      <c r="D1073" s="113"/>
      <c r="E1073" s="113"/>
      <c r="F1073" s="113"/>
      <c r="G1073" s="113"/>
      <c r="H1073" s="113"/>
      <c r="I1073" s="113"/>
      <c r="J1073" s="113"/>
      <c r="K1073" s="113"/>
      <c r="L1073" s="113"/>
      <c r="M1073" s="113"/>
      <c r="N1073" s="113"/>
      <c r="O1073" s="113"/>
      <c r="P1073" s="113"/>
      <c r="Q1073" s="113"/>
      <c r="R1073" s="113"/>
      <c r="S1073" s="113"/>
      <c r="T1073" s="113"/>
      <c r="U1073" s="113"/>
      <c r="V1073" s="113"/>
      <c r="W1073" s="113"/>
    </row>
    <row r="1074" spans="1:23" ht="35" customHeight="1" thickBot="1" x14ac:dyDescent="0.25">
      <c r="A1074" s="112" t="s">
        <v>1849</v>
      </c>
      <c r="B1074" s="112"/>
      <c r="C1074" s="113" t="s">
        <v>2734</v>
      </c>
      <c r="D1074" s="113"/>
      <c r="E1074" s="113"/>
      <c r="F1074" s="113"/>
      <c r="G1074" s="113" t="s">
        <v>1889</v>
      </c>
      <c r="H1074" s="113"/>
      <c r="I1074" s="113"/>
      <c r="J1074" s="113"/>
      <c r="K1074" s="113" t="s">
        <v>2735</v>
      </c>
      <c r="L1074" s="113" t="s">
        <v>2736</v>
      </c>
      <c r="M1074" s="113" t="s">
        <v>2737</v>
      </c>
      <c r="N1074" s="113" t="s">
        <v>2738</v>
      </c>
      <c r="O1074" s="113" t="s">
        <v>2736</v>
      </c>
      <c r="P1074" s="113" t="s">
        <v>2739</v>
      </c>
      <c r="Q1074" s="113"/>
      <c r="R1074" s="113"/>
      <c r="S1074" s="113"/>
      <c r="T1074" s="113"/>
      <c r="U1074" s="113"/>
      <c r="V1074" s="113"/>
      <c r="W1074" s="113"/>
    </row>
    <row r="1075" spans="1:23" ht="35" customHeight="1" thickBot="1" x14ac:dyDescent="0.25">
      <c r="A1075" s="112" t="s">
        <v>2740</v>
      </c>
      <c r="B1075" s="112"/>
      <c r="C1075" s="113" t="s">
        <v>2741</v>
      </c>
      <c r="D1075" s="113"/>
      <c r="E1075" s="113"/>
      <c r="F1075" s="113"/>
      <c r="G1075" s="113"/>
      <c r="H1075" s="113"/>
      <c r="I1075" s="113"/>
      <c r="J1075" s="113"/>
      <c r="K1075" s="113" t="s">
        <v>1942</v>
      </c>
      <c r="L1075" s="113" t="s">
        <v>1942</v>
      </c>
      <c r="M1075" s="113" t="s">
        <v>1942</v>
      </c>
      <c r="N1075" s="113" t="s">
        <v>1942</v>
      </c>
      <c r="O1075" s="113" t="s">
        <v>1942</v>
      </c>
      <c r="P1075" s="113" t="s">
        <v>1942</v>
      </c>
      <c r="Q1075" s="113"/>
      <c r="R1075" s="113"/>
      <c r="S1075" s="113"/>
      <c r="T1075" s="113"/>
      <c r="U1075" s="113"/>
      <c r="V1075" s="113"/>
      <c r="W1075" s="113"/>
    </row>
    <row r="1076" spans="1:23" ht="35" customHeight="1" thickBot="1" x14ac:dyDescent="0.25">
      <c r="A1076" s="112" t="s">
        <v>2742</v>
      </c>
      <c r="B1076" s="112"/>
      <c r="C1076" s="113" t="s">
        <v>2743</v>
      </c>
      <c r="D1076" s="113"/>
      <c r="E1076" s="113"/>
      <c r="F1076" s="113"/>
      <c r="G1076" s="113"/>
      <c r="H1076" s="113"/>
      <c r="I1076" s="113"/>
      <c r="J1076" s="113"/>
      <c r="K1076" s="113" t="s">
        <v>1977</v>
      </c>
      <c r="L1076" s="113" t="s">
        <v>1977</v>
      </c>
      <c r="M1076" s="113" t="s">
        <v>1976</v>
      </c>
      <c r="N1076" s="113" t="s">
        <v>1976</v>
      </c>
      <c r="O1076" s="113" t="s">
        <v>1977</v>
      </c>
      <c r="P1076" s="113" t="s">
        <v>1977</v>
      </c>
      <c r="Q1076" s="113"/>
      <c r="R1076" s="113"/>
      <c r="S1076" s="113"/>
      <c r="T1076" s="113"/>
      <c r="U1076" s="113"/>
      <c r="V1076" s="113"/>
      <c r="W1076" s="113"/>
    </row>
    <row r="1077" spans="1:23" ht="35" customHeight="1" thickBot="1" x14ac:dyDescent="0.25">
      <c r="A1077" s="112" t="s">
        <v>2744</v>
      </c>
      <c r="B1077" s="112"/>
      <c r="C1077" s="113"/>
      <c r="D1077" s="113"/>
      <c r="E1077" s="113"/>
      <c r="F1077" s="113"/>
      <c r="G1077" s="113"/>
      <c r="H1077" s="113"/>
      <c r="I1077" s="113"/>
      <c r="J1077" s="113"/>
      <c r="K1077" s="113" t="s">
        <v>1905</v>
      </c>
      <c r="L1077" s="113" t="s">
        <v>1905</v>
      </c>
      <c r="M1077" s="113" t="s">
        <v>1905</v>
      </c>
      <c r="N1077" s="113" t="s">
        <v>1905</v>
      </c>
      <c r="O1077" s="113" t="s">
        <v>1905</v>
      </c>
      <c r="P1077" s="113" t="s">
        <v>1905</v>
      </c>
      <c r="Q1077" s="113"/>
      <c r="R1077" s="113"/>
      <c r="S1077" s="113"/>
      <c r="T1077" s="113"/>
      <c r="U1077" s="113"/>
      <c r="V1077" s="113"/>
      <c r="W1077" s="113"/>
    </row>
    <row r="1078" spans="1:23" ht="52" hidden="1" customHeight="1" thickBot="1" x14ac:dyDescent="0.25">
      <c r="A1078" s="112" t="s">
        <v>1851</v>
      </c>
      <c r="B1078" s="112"/>
      <c r="C1078" s="113"/>
      <c r="D1078" s="113"/>
      <c r="E1078" s="113"/>
      <c r="F1078" s="113"/>
      <c r="G1078" s="113"/>
      <c r="H1078" s="113"/>
      <c r="I1078" s="113"/>
      <c r="J1078" s="113"/>
      <c r="K1078" s="113"/>
      <c r="L1078" s="113"/>
      <c r="M1078" s="113"/>
      <c r="N1078" s="113"/>
      <c r="O1078" s="113"/>
      <c r="P1078" s="113"/>
      <c r="Q1078" s="113"/>
      <c r="R1078" s="113"/>
      <c r="S1078" s="113"/>
      <c r="T1078" s="113"/>
      <c r="U1078" s="113"/>
      <c r="V1078" s="113"/>
      <c r="W1078" s="113"/>
    </row>
    <row r="1079" spans="1:23" ht="52" hidden="1" customHeight="1" thickBot="1" x14ac:dyDescent="0.25">
      <c r="A1079" s="112" t="s">
        <v>2745</v>
      </c>
      <c r="B1079" s="112"/>
      <c r="C1079" s="113"/>
      <c r="D1079" s="113"/>
      <c r="E1079" s="113"/>
      <c r="F1079" s="113"/>
      <c r="G1079" s="113"/>
      <c r="H1079" s="113"/>
      <c r="I1079" s="113"/>
      <c r="J1079" s="113"/>
      <c r="K1079" s="113"/>
      <c r="L1079" s="113"/>
      <c r="M1079" s="113"/>
      <c r="N1079" s="113"/>
      <c r="O1079" s="113"/>
      <c r="P1079" s="113"/>
      <c r="Q1079" s="113"/>
      <c r="R1079" s="113"/>
      <c r="S1079" s="113"/>
      <c r="T1079" s="113"/>
      <c r="U1079" s="113"/>
      <c r="V1079" s="113"/>
      <c r="W1079" s="113"/>
    </row>
    <row r="1080" spans="1:23" ht="52" hidden="1" customHeight="1" thickBot="1" x14ac:dyDescent="0.25">
      <c r="A1080" s="112" t="s">
        <v>2746</v>
      </c>
      <c r="B1080" s="112"/>
      <c r="C1080" s="113"/>
      <c r="D1080" s="113"/>
      <c r="E1080" s="113"/>
      <c r="F1080" s="113"/>
      <c r="G1080" s="113"/>
      <c r="H1080" s="113"/>
      <c r="I1080" s="113"/>
      <c r="J1080" s="113"/>
      <c r="K1080" s="113"/>
      <c r="L1080" s="113"/>
      <c r="M1080" s="113"/>
      <c r="N1080" s="113"/>
      <c r="O1080" s="113"/>
      <c r="P1080" s="113"/>
      <c r="Q1080" s="113"/>
      <c r="R1080" s="113"/>
      <c r="S1080" s="113"/>
      <c r="T1080" s="113"/>
      <c r="U1080" s="113"/>
      <c r="V1080" s="113"/>
      <c r="W1080" s="113"/>
    </row>
    <row r="1081" spans="1:23" ht="52" hidden="1" customHeight="1" thickBot="1" x14ac:dyDescent="0.25">
      <c r="A1081" s="112" t="s">
        <v>2747</v>
      </c>
      <c r="B1081" s="112"/>
      <c r="C1081" s="113"/>
      <c r="D1081" s="113"/>
      <c r="E1081" s="113"/>
      <c r="F1081" s="113"/>
      <c r="G1081" s="113"/>
      <c r="H1081" s="113"/>
      <c r="I1081" s="113"/>
      <c r="J1081" s="113"/>
      <c r="K1081" s="113"/>
      <c r="L1081" s="113"/>
      <c r="M1081" s="113"/>
      <c r="N1081" s="113"/>
      <c r="O1081" s="113"/>
      <c r="P1081" s="113"/>
      <c r="Q1081" s="113"/>
      <c r="R1081" s="113"/>
      <c r="S1081" s="113"/>
      <c r="T1081" s="113"/>
      <c r="U1081" s="113"/>
      <c r="V1081" s="113"/>
      <c r="W1081" s="113"/>
    </row>
    <row r="1082" spans="1:23" ht="18" customHeight="1" thickBot="1" x14ac:dyDescent="0.25">
      <c r="A1082" s="175" t="s">
        <v>2748</v>
      </c>
      <c r="B1082" s="176"/>
      <c r="C1082" s="177"/>
      <c r="D1082" s="177"/>
      <c r="E1082" s="177"/>
      <c r="F1082" s="177"/>
      <c r="G1082" s="177"/>
      <c r="H1082" s="177"/>
      <c r="I1082" s="177"/>
      <c r="J1082" s="177"/>
      <c r="K1082" s="177"/>
      <c r="L1082" s="177"/>
      <c r="M1082" s="177"/>
      <c r="N1082" s="177"/>
      <c r="O1082" s="177"/>
      <c r="P1082" s="177"/>
      <c r="Q1082" s="177"/>
      <c r="R1082" s="177"/>
      <c r="S1082" s="177"/>
      <c r="T1082" s="177"/>
      <c r="U1082" s="177"/>
      <c r="V1082" s="177"/>
      <c r="W1082" s="177"/>
    </row>
    <row r="1083" spans="1:23" ht="35" hidden="1" customHeight="1" thickBot="1" x14ac:dyDescent="0.25">
      <c r="A1083" s="112" t="s">
        <v>1854</v>
      </c>
      <c r="B1083" s="112"/>
      <c r="C1083" s="113"/>
      <c r="D1083" s="113"/>
      <c r="E1083" s="113"/>
      <c r="F1083" s="113"/>
      <c r="G1083" s="113"/>
      <c r="H1083" s="113"/>
      <c r="I1083" s="113"/>
      <c r="J1083" s="113"/>
      <c r="K1083" s="113"/>
      <c r="L1083" s="113"/>
      <c r="M1083" s="113"/>
      <c r="N1083" s="113"/>
      <c r="O1083" s="113"/>
      <c r="P1083" s="113"/>
      <c r="Q1083" s="113"/>
      <c r="R1083" s="113"/>
      <c r="S1083" s="113"/>
      <c r="T1083" s="113"/>
      <c r="U1083" s="113"/>
      <c r="V1083" s="113"/>
      <c r="W1083" s="113"/>
    </row>
    <row r="1084" spans="1:23" ht="35" hidden="1" customHeight="1" thickBot="1" x14ac:dyDescent="0.25">
      <c r="A1084" s="112" t="s">
        <v>2749</v>
      </c>
      <c r="B1084" s="112"/>
      <c r="C1084" s="113"/>
      <c r="D1084" s="113"/>
      <c r="E1084" s="113"/>
      <c r="F1084" s="113"/>
      <c r="G1084" s="113"/>
      <c r="H1084" s="113"/>
      <c r="I1084" s="113"/>
      <c r="J1084" s="113"/>
      <c r="K1084" s="113"/>
      <c r="L1084" s="113"/>
      <c r="M1084" s="113"/>
      <c r="N1084" s="113"/>
      <c r="O1084" s="113"/>
      <c r="P1084" s="113"/>
      <c r="Q1084" s="113"/>
      <c r="R1084" s="113"/>
      <c r="S1084" s="113"/>
      <c r="T1084" s="113"/>
      <c r="U1084" s="113"/>
      <c r="V1084" s="113"/>
      <c r="W1084" s="113"/>
    </row>
    <row r="1085" spans="1:23" ht="35" hidden="1" customHeight="1" thickBot="1" x14ac:dyDescent="0.25">
      <c r="A1085" s="112" t="s">
        <v>2750</v>
      </c>
      <c r="B1085" s="112"/>
      <c r="C1085" s="113"/>
      <c r="D1085" s="113"/>
      <c r="E1085" s="113"/>
      <c r="F1085" s="113"/>
      <c r="G1085" s="113"/>
      <c r="H1085" s="113"/>
      <c r="I1085" s="113"/>
      <c r="J1085" s="113"/>
      <c r="K1085" s="113"/>
      <c r="L1085" s="113"/>
      <c r="M1085" s="113"/>
      <c r="N1085" s="113"/>
      <c r="O1085" s="113"/>
      <c r="P1085" s="113"/>
      <c r="Q1085" s="113"/>
      <c r="R1085" s="113"/>
      <c r="S1085" s="113"/>
      <c r="T1085" s="113"/>
      <c r="U1085" s="113"/>
      <c r="V1085" s="113"/>
      <c r="W1085" s="113"/>
    </row>
    <row r="1086" spans="1:23" ht="35" hidden="1" customHeight="1" thickBot="1" x14ac:dyDescent="0.25">
      <c r="A1086" s="112" t="s">
        <v>2751</v>
      </c>
      <c r="B1086" s="112"/>
      <c r="C1086" s="113"/>
      <c r="D1086" s="113"/>
      <c r="E1086" s="113"/>
      <c r="F1086" s="113"/>
      <c r="G1086" s="113"/>
      <c r="H1086" s="113"/>
      <c r="I1086" s="113"/>
      <c r="J1086" s="113"/>
      <c r="K1086" s="113"/>
      <c r="L1086" s="113"/>
      <c r="M1086" s="113"/>
      <c r="N1086" s="113"/>
      <c r="O1086" s="113"/>
      <c r="P1086" s="113"/>
      <c r="Q1086" s="113"/>
      <c r="R1086" s="113"/>
      <c r="S1086" s="113"/>
      <c r="T1086" s="113"/>
      <c r="U1086" s="113"/>
      <c r="V1086" s="113"/>
      <c r="W1086" s="113"/>
    </row>
    <row r="1087" spans="1:23" ht="35" hidden="1" customHeight="1" thickBot="1" x14ac:dyDescent="0.25">
      <c r="A1087" s="112" t="s">
        <v>1856</v>
      </c>
      <c r="B1087" s="112"/>
      <c r="C1087" s="113"/>
      <c r="D1087" s="113"/>
      <c r="E1087" s="113"/>
      <c r="F1087" s="113"/>
      <c r="G1087" s="113"/>
      <c r="H1087" s="113"/>
      <c r="I1087" s="113"/>
      <c r="J1087" s="113"/>
      <c r="K1087" s="113"/>
      <c r="L1087" s="113"/>
      <c r="M1087" s="113"/>
      <c r="N1087" s="113"/>
      <c r="O1087" s="113"/>
      <c r="P1087" s="113"/>
      <c r="Q1087" s="113"/>
      <c r="R1087" s="113"/>
      <c r="S1087" s="113"/>
      <c r="T1087" s="113"/>
      <c r="U1087" s="113"/>
      <c r="V1087" s="113"/>
      <c r="W1087" s="113"/>
    </row>
    <row r="1088" spans="1:23" ht="35" hidden="1" customHeight="1" thickBot="1" x14ac:dyDescent="0.25">
      <c r="A1088" s="112" t="s">
        <v>2752</v>
      </c>
      <c r="B1088" s="112"/>
      <c r="C1088" s="113"/>
      <c r="D1088" s="113"/>
      <c r="E1088" s="113"/>
      <c r="F1088" s="113"/>
      <c r="G1088" s="113"/>
      <c r="H1088" s="113"/>
      <c r="I1088" s="113"/>
      <c r="J1088" s="113"/>
      <c r="K1088" s="113"/>
      <c r="L1088" s="113"/>
      <c r="M1088" s="113"/>
      <c r="N1088" s="113"/>
      <c r="O1088" s="113"/>
      <c r="P1088" s="113"/>
      <c r="Q1088" s="113"/>
      <c r="R1088" s="113"/>
      <c r="S1088" s="113"/>
      <c r="T1088" s="113"/>
      <c r="U1088" s="113"/>
      <c r="V1088" s="113"/>
      <c r="W1088" s="113"/>
    </row>
    <row r="1089" spans="1:23" ht="35" hidden="1" customHeight="1" thickBot="1" x14ac:dyDescent="0.25">
      <c r="A1089" s="112" t="s">
        <v>2753</v>
      </c>
      <c r="B1089" s="112"/>
      <c r="C1089" s="113"/>
      <c r="D1089" s="113"/>
      <c r="E1089" s="113"/>
      <c r="F1089" s="113"/>
      <c r="G1089" s="113"/>
      <c r="H1089" s="113"/>
      <c r="I1089" s="113"/>
      <c r="J1089" s="113"/>
      <c r="K1089" s="113"/>
      <c r="L1089" s="113"/>
      <c r="M1089" s="113"/>
      <c r="N1089" s="113"/>
      <c r="O1089" s="113"/>
      <c r="P1089" s="113"/>
      <c r="Q1089" s="113"/>
      <c r="R1089" s="113"/>
      <c r="S1089" s="113"/>
      <c r="T1089" s="113"/>
      <c r="U1089" s="113"/>
      <c r="V1089" s="113"/>
      <c r="W1089" s="113"/>
    </row>
    <row r="1090" spans="1:23" ht="35" hidden="1" customHeight="1" thickBot="1" x14ac:dyDescent="0.25">
      <c r="A1090" s="112" t="s">
        <v>2754</v>
      </c>
      <c r="B1090" s="112"/>
      <c r="C1090" s="113"/>
      <c r="D1090" s="113"/>
      <c r="E1090" s="113"/>
      <c r="F1090" s="113"/>
      <c r="G1090" s="113"/>
      <c r="H1090" s="113"/>
      <c r="I1090" s="113"/>
      <c r="J1090" s="113"/>
      <c r="K1090" s="113"/>
      <c r="L1090" s="113"/>
      <c r="M1090" s="113"/>
      <c r="N1090" s="113"/>
      <c r="O1090" s="113"/>
      <c r="P1090" s="113"/>
      <c r="Q1090" s="113"/>
      <c r="R1090" s="113"/>
      <c r="S1090" s="113"/>
      <c r="T1090" s="113"/>
      <c r="U1090" s="113"/>
      <c r="V1090" s="113"/>
      <c r="W1090" s="113"/>
    </row>
    <row r="1091" spans="1:23" ht="35" hidden="1" customHeight="1" thickBot="1" x14ac:dyDescent="0.25">
      <c r="A1091" s="112" t="s">
        <v>1858</v>
      </c>
      <c r="B1091" s="112"/>
      <c r="C1091" s="113"/>
      <c r="D1091" s="113"/>
      <c r="E1091" s="113"/>
      <c r="F1091" s="113"/>
      <c r="G1091" s="113"/>
      <c r="H1091" s="113"/>
      <c r="I1091" s="113"/>
      <c r="J1091" s="113"/>
      <c r="K1091" s="113"/>
      <c r="L1091" s="113"/>
      <c r="M1091" s="113"/>
      <c r="N1091" s="113"/>
      <c r="O1091" s="113"/>
      <c r="P1091" s="113"/>
      <c r="Q1091" s="113"/>
      <c r="R1091" s="113"/>
      <c r="S1091" s="113"/>
      <c r="T1091" s="113"/>
      <c r="U1091" s="113"/>
      <c r="V1091" s="113"/>
      <c r="W1091" s="113"/>
    </row>
    <row r="1092" spans="1:23" ht="35" hidden="1" customHeight="1" thickBot="1" x14ac:dyDescent="0.25">
      <c r="A1092" s="112" t="s">
        <v>2755</v>
      </c>
      <c r="B1092" s="112"/>
      <c r="C1092" s="113"/>
      <c r="D1092" s="113"/>
      <c r="E1092" s="113"/>
      <c r="F1092" s="113"/>
      <c r="G1092" s="113"/>
      <c r="H1092" s="113"/>
      <c r="I1092" s="113"/>
      <c r="J1092" s="113"/>
      <c r="K1092" s="113"/>
      <c r="L1092" s="113"/>
      <c r="M1092" s="113"/>
      <c r="N1092" s="113"/>
      <c r="O1092" s="113"/>
      <c r="P1092" s="113"/>
      <c r="Q1092" s="113"/>
      <c r="R1092" s="113"/>
      <c r="S1092" s="113"/>
      <c r="T1092" s="113"/>
      <c r="U1092" s="113"/>
      <c r="V1092" s="113"/>
      <c r="W1092" s="113"/>
    </row>
    <row r="1093" spans="1:23" ht="35" hidden="1" customHeight="1" thickBot="1" x14ac:dyDescent="0.25">
      <c r="A1093" s="112" t="s">
        <v>2756</v>
      </c>
      <c r="B1093" s="112"/>
      <c r="C1093" s="113"/>
      <c r="D1093" s="113"/>
      <c r="E1093" s="113"/>
      <c r="F1093" s="113"/>
      <c r="G1093" s="113"/>
      <c r="H1093" s="113"/>
      <c r="I1093" s="113"/>
      <c r="J1093" s="113"/>
      <c r="K1093" s="113"/>
      <c r="L1093" s="113"/>
      <c r="M1093" s="113"/>
      <c r="N1093" s="113"/>
      <c r="O1093" s="113"/>
      <c r="P1093" s="113"/>
      <c r="Q1093" s="113"/>
      <c r="R1093" s="113"/>
      <c r="S1093" s="113"/>
      <c r="T1093" s="113"/>
      <c r="U1093" s="113"/>
      <c r="V1093" s="113"/>
      <c r="W1093" s="113"/>
    </row>
    <row r="1094" spans="1:23" ht="35" hidden="1" customHeight="1" thickBot="1" x14ac:dyDescent="0.25">
      <c r="A1094" s="112" t="s">
        <v>2757</v>
      </c>
      <c r="B1094" s="112"/>
      <c r="C1094" s="113"/>
      <c r="D1094" s="113"/>
      <c r="E1094" s="113"/>
      <c r="F1094" s="113"/>
      <c r="G1094" s="113"/>
      <c r="H1094" s="113"/>
      <c r="I1094" s="113"/>
      <c r="J1094" s="113"/>
      <c r="K1094" s="113"/>
      <c r="L1094" s="113"/>
      <c r="M1094" s="113"/>
      <c r="N1094" s="113"/>
      <c r="O1094" s="113"/>
      <c r="P1094" s="113"/>
      <c r="Q1094" s="113"/>
      <c r="R1094" s="113"/>
      <c r="S1094" s="113"/>
      <c r="T1094" s="113"/>
      <c r="U1094" s="113"/>
      <c r="V1094" s="113"/>
      <c r="W1094" s="113"/>
    </row>
    <row r="1095" spans="1:23" ht="35" hidden="1" customHeight="1" thickBot="1" x14ac:dyDescent="0.25">
      <c r="A1095" s="112" t="s">
        <v>1860</v>
      </c>
      <c r="B1095" s="112"/>
      <c r="C1095" s="113"/>
      <c r="D1095" s="113"/>
      <c r="E1095" s="113"/>
      <c r="F1095" s="113"/>
      <c r="G1095" s="113"/>
      <c r="H1095" s="113"/>
      <c r="I1095" s="113"/>
      <c r="J1095" s="113"/>
      <c r="K1095" s="113"/>
      <c r="L1095" s="113"/>
      <c r="M1095" s="113"/>
      <c r="N1095" s="113"/>
      <c r="O1095" s="113"/>
      <c r="P1095" s="113"/>
      <c r="Q1095" s="113"/>
      <c r="R1095" s="113"/>
      <c r="S1095" s="113"/>
      <c r="T1095" s="113"/>
      <c r="U1095" s="113"/>
      <c r="V1095" s="113"/>
      <c r="W1095" s="113"/>
    </row>
    <row r="1096" spans="1:23" ht="35" hidden="1" customHeight="1" thickBot="1" x14ac:dyDescent="0.25">
      <c r="A1096" s="112" t="s">
        <v>2758</v>
      </c>
      <c r="B1096" s="112"/>
      <c r="C1096" s="113"/>
      <c r="D1096" s="113"/>
      <c r="E1096" s="113"/>
      <c r="F1096" s="113"/>
      <c r="G1096" s="113"/>
      <c r="H1096" s="113"/>
      <c r="I1096" s="113"/>
      <c r="J1096" s="113"/>
      <c r="K1096" s="113"/>
      <c r="L1096" s="113"/>
      <c r="M1096" s="113"/>
      <c r="N1096" s="113"/>
      <c r="O1096" s="113"/>
      <c r="P1096" s="113"/>
      <c r="Q1096" s="113"/>
      <c r="R1096" s="113"/>
      <c r="S1096" s="113"/>
      <c r="T1096" s="113"/>
      <c r="U1096" s="113"/>
      <c r="V1096" s="113"/>
      <c r="W1096" s="113"/>
    </row>
    <row r="1097" spans="1:23" ht="35" hidden="1" customHeight="1" thickBot="1" x14ac:dyDescent="0.25">
      <c r="A1097" s="112" t="s">
        <v>2759</v>
      </c>
      <c r="B1097" s="112"/>
      <c r="C1097" s="113"/>
      <c r="D1097" s="113"/>
      <c r="E1097" s="113"/>
      <c r="F1097" s="113"/>
      <c r="G1097" s="113"/>
      <c r="H1097" s="113"/>
      <c r="I1097" s="113"/>
      <c r="J1097" s="113"/>
      <c r="K1097" s="113"/>
      <c r="L1097" s="113"/>
      <c r="M1097" s="113"/>
      <c r="N1097" s="113"/>
      <c r="O1097" s="113"/>
      <c r="P1097" s="113"/>
      <c r="Q1097" s="113"/>
      <c r="R1097" s="113"/>
      <c r="S1097" s="113"/>
      <c r="T1097" s="113"/>
      <c r="U1097" s="113"/>
      <c r="V1097" s="113"/>
      <c r="W1097" s="113"/>
    </row>
    <row r="1098" spans="1:23" ht="35" hidden="1" customHeight="1" thickBot="1" x14ac:dyDescent="0.25">
      <c r="A1098" s="112" t="s">
        <v>2760</v>
      </c>
      <c r="B1098" s="112"/>
      <c r="C1098" s="113"/>
      <c r="D1098" s="113"/>
      <c r="E1098" s="113"/>
      <c r="F1098" s="113"/>
      <c r="G1098" s="113"/>
      <c r="H1098" s="113"/>
      <c r="I1098" s="113"/>
      <c r="J1098" s="113"/>
      <c r="K1098" s="113"/>
      <c r="L1098" s="113"/>
      <c r="M1098" s="113"/>
      <c r="N1098" s="113"/>
      <c r="O1098" s="113"/>
      <c r="P1098" s="113"/>
      <c r="Q1098" s="113"/>
      <c r="R1098" s="113"/>
      <c r="S1098" s="113"/>
      <c r="T1098" s="113"/>
      <c r="U1098" s="113"/>
      <c r="V1098" s="113"/>
      <c r="W1098" s="113"/>
    </row>
    <row r="1099" spans="1:23" ht="35" hidden="1" customHeight="1" thickBot="1" x14ac:dyDescent="0.25">
      <c r="A1099" s="112" t="s">
        <v>1862</v>
      </c>
      <c r="B1099" s="112"/>
      <c r="C1099" s="113"/>
      <c r="D1099" s="113"/>
      <c r="E1099" s="113"/>
      <c r="F1099" s="113"/>
      <c r="G1099" s="113"/>
      <c r="H1099" s="113"/>
      <c r="I1099" s="113"/>
      <c r="J1099" s="113"/>
      <c r="K1099" s="113"/>
      <c r="L1099" s="113"/>
      <c r="M1099" s="113"/>
      <c r="N1099" s="113"/>
      <c r="O1099" s="113"/>
      <c r="P1099" s="113"/>
      <c r="Q1099" s="113"/>
      <c r="R1099" s="113"/>
      <c r="S1099" s="113"/>
      <c r="T1099" s="113"/>
      <c r="U1099" s="113"/>
      <c r="V1099" s="113"/>
      <c r="W1099" s="113"/>
    </row>
    <row r="1100" spans="1:23" ht="35" hidden="1" customHeight="1" thickBot="1" x14ac:dyDescent="0.25">
      <c r="A1100" s="112" t="s">
        <v>2761</v>
      </c>
      <c r="B1100" s="112"/>
      <c r="C1100" s="113"/>
      <c r="D1100" s="113"/>
      <c r="E1100" s="113"/>
      <c r="F1100" s="113"/>
      <c r="G1100" s="113"/>
      <c r="H1100" s="113"/>
      <c r="I1100" s="113"/>
      <c r="J1100" s="113"/>
      <c r="K1100" s="113"/>
      <c r="L1100" s="113"/>
      <c r="M1100" s="113"/>
      <c r="N1100" s="113"/>
      <c r="O1100" s="113"/>
      <c r="P1100" s="113"/>
      <c r="Q1100" s="113"/>
      <c r="R1100" s="113"/>
      <c r="S1100" s="113"/>
      <c r="T1100" s="113"/>
      <c r="U1100" s="113"/>
      <c r="V1100" s="113"/>
      <c r="W1100" s="113"/>
    </row>
    <row r="1101" spans="1:23" ht="35" hidden="1" customHeight="1" thickBot="1" x14ac:dyDescent="0.25">
      <c r="A1101" s="112" t="s">
        <v>2762</v>
      </c>
      <c r="B1101" s="112"/>
      <c r="C1101" s="113"/>
      <c r="D1101" s="113"/>
      <c r="E1101" s="113"/>
      <c r="F1101" s="113"/>
      <c r="G1101" s="113"/>
      <c r="H1101" s="113"/>
      <c r="I1101" s="113"/>
      <c r="J1101" s="113"/>
      <c r="K1101" s="113"/>
      <c r="L1101" s="113"/>
      <c r="M1101" s="113"/>
      <c r="N1101" s="113"/>
      <c r="O1101" s="113"/>
      <c r="P1101" s="113"/>
      <c r="Q1101" s="113"/>
      <c r="R1101" s="113"/>
      <c r="S1101" s="113"/>
      <c r="T1101" s="113"/>
      <c r="U1101" s="113"/>
      <c r="V1101" s="113"/>
      <c r="W1101" s="113"/>
    </row>
    <row r="1102" spans="1:23" ht="35" hidden="1" customHeight="1" thickBot="1" x14ac:dyDescent="0.25">
      <c r="A1102" s="112" t="s">
        <v>2763</v>
      </c>
      <c r="B1102" s="112"/>
      <c r="C1102" s="113"/>
      <c r="D1102" s="113"/>
      <c r="E1102" s="113"/>
      <c r="F1102" s="113"/>
      <c r="G1102" s="113"/>
      <c r="H1102" s="113"/>
      <c r="I1102" s="113"/>
      <c r="J1102" s="113"/>
      <c r="K1102" s="113"/>
      <c r="L1102" s="113"/>
      <c r="M1102" s="113"/>
      <c r="N1102" s="113"/>
      <c r="O1102" s="113"/>
      <c r="P1102" s="113"/>
      <c r="Q1102" s="113"/>
      <c r="R1102" s="113"/>
      <c r="S1102" s="113"/>
      <c r="T1102" s="113"/>
      <c r="U1102" s="113"/>
      <c r="V1102" s="113"/>
      <c r="W1102" s="113"/>
    </row>
    <row r="1103" spans="1:23" ht="35" hidden="1" customHeight="1" thickBot="1" x14ac:dyDescent="0.25">
      <c r="A1103" s="112" t="s">
        <v>1864</v>
      </c>
      <c r="B1103" s="112"/>
      <c r="C1103" s="113"/>
      <c r="D1103" s="113"/>
      <c r="E1103" s="113"/>
      <c r="F1103" s="113"/>
      <c r="G1103" s="113"/>
      <c r="H1103" s="113"/>
      <c r="I1103" s="113"/>
      <c r="J1103" s="113"/>
      <c r="K1103" s="113"/>
      <c r="L1103" s="113"/>
      <c r="M1103" s="113"/>
      <c r="N1103" s="113"/>
      <c r="O1103" s="113"/>
      <c r="P1103" s="113"/>
      <c r="Q1103" s="113"/>
      <c r="R1103" s="113"/>
      <c r="S1103" s="113"/>
      <c r="T1103" s="113"/>
      <c r="U1103" s="113"/>
      <c r="V1103" s="113"/>
      <c r="W1103" s="113"/>
    </row>
    <row r="1104" spans="1:23" ht="35" hidden="1" customHeight="1" thickBot="1" x14ac:dyDescent="0.25">
      <c r="A1104" s="112" t="s">
        <v>2764</v>
      </c>
      <c r="B1104" s="112"/>
      <c r="C1104" s="113"/>
      <c r="D1104" s="113"/>
      <c r="E1104" s="113"/>
      <c r="F1104" s="113"/>
      <c r="G1104" s="113"/>
      <c r="H1104" s="113"/>
      <c r="I1104" s="113"/>
      <c r="J1104" s="113"/>
      <c r="K1104" s="113"/>
      <c r="L1104" s="113"/>
      <c r="M1104" s="113"/>
      <c r="N1104" s="113"/>
      <c r="O1104" s="113"/>
      <c r="P1104" s="113"/>
      <c r="Q1104" s="113"/>
      <c r="R1104" s="113"/>
      <c r="S1104" s="113"/>
      <c r="T1104" s="113"/>
      <c r="U1104" s="113"/>
      <c r="V1104" s="113"/>
      <c r="W1104" s="113"/>
    </row>
    <row r="1105" spans="1:23" ht="35" hidden="1" customHeight="1" thickBot="1" x14ac:dyDescent="0.25">
      <c r="A1105" s="112" t="s">
        <v>2765</v>
      </c>
      <c r="B1105" s="112"/>
      <c r="C1105" s="113"/>
      <c r="D1105" s="113"/>
      <c r="E1105" s="113"/>
      <c r="F1105" s="113"/>
      <c r="G1105" s="113"/>
      <c r="H1105" s="113"/>
      <c r="I1105" s="113"/>
      <c r="J1105" s="113"/>
      <c r="K1105" s="113"/>
      <c r="L1105" s="113"/>
      <c r="M1105" s="113"/>
      <c r="N1105" s="113"/>
      <c r="O1105" s="113"/>
      <c r="P1105" s="113"/>
      <c r="Q1105" s="113"/>
      <c r="R1105" s="113"/>
      <c r="S1105" s="113"/>
      <c r="T1105" s="113"/>
      <c r="U1105" s="113"/>
      <c r="V1105" s="113"/>
      <c r="W1105" s="113"/>
    </row>
    <row r="1106" spans="1:23" ht="35" hidden="1" customHeight="1" thickBot="1" x14ac:dyDescent="0.25">
      <c r="A1106" s="112" t="s">
        <v>2766</v>
      </c>
      <c r="B1106" s="112"/>
      <c r="C1106" s="113"/>
      <c r="D1106" s="113"/>
      <c r="E1106" s="113"/>
      <c r="F1106" s="113"/>
      <c r="G1106" s="113"/>
      <c r="H1106" s="113"/>
      <c r="I1106" s="113"/>
      <c r="J1106" s="113"/>
      <c r="K1106" s="113"/>
      <c r="L1106" s="113"/>
      <c r="M1106" s="113"/>
      <c r="N1106" s="113"/>
      <c r="O1106" s="113"/>
      <c r="P1106" s="113"/>
      <c r="Q1106" s="113"/>
      <c r="R1106" s="113"/>
      <c r="S1106" s="113"/>
      <c r="T1106" s="113"/>
      <c r="U1106" s="113"/>
      <c r="V1106" s="113"/>
      <c r="W1106" s="113"/>
    </row>
    <row r="1107" spans="1:23" ht="35" hidden="1" customHeight="1" thickBot="1" x14ac:dyDescent="0.25">
      <c r="A1107" s="112" t="s">
        <v>1866</v>
      </c>
      <c r="B1107" s="112"/>
      <c r="C1107" s="113"/>
      <c r="D1107" s="113"/>
      <c r="E1107" s="113"/>
      <c r="F1107" s="113"/>
      <c r="G1107" s="113"/>
      <c r="H1107" s="113"/>
      <c r="I1107" s="113"/>
      <c r="J1107" s="113"/>
      <c r="K1107" s="113"/>
      <c r="L1107" s="113"/>
      <c r="M1107" s="113"/>
      <c r="N1107" s="113"/>
      <c r="O1107" s="113"/>
      <c r="P1107" s="113"/>
      <c r="Q1107" s="113"/>
      <c r="R1107" s="113"/>
      <c r="S1107" s="113"/>
      <c r="T1107" s="113"/>
      <c r="U1107" s="113"/>
      <c r="V1107" s="113"/>
      <c r="W1107" s="113"/>
    </row>
    <row r="1108" spans="1:23" ht="35" hidden="1" customHeight="1" thickBot="1" x14ac:dyDescent="0.25">
      <c r="A1108" s="112" t="s">
        <v>2767</v>
      </c>
      <c r="B1108" s="112"/>
      <c r="C1108" s="113"/>
      <c r="D1108" s="113"/>
      <c r="E1108" s="113"/>
      <c r="F1108" s="113"/>
      <c r="G1108" s="113"/>
      <c r="H1108" s="113"/>
      <c r="I1108" s="113"/>
      <c r="J1108" s="113"/>
      <c r="K1108" s="113"/>
      <c r="L1108" s="113"/>
      <c r="M1108" s="113"/>
      <c r="N1108" s="113"/>
      <c r="O1108" s="113"/>
      <c r="P1108" s="113"/>
      <c r="Q1108" s="113"/>
      <c r="R1108" s="113"/>
      <c r="S1108" s="113"/>
      <c r="T1108" s="113"/>
      <c r="U1108" s="113"/>
      <c r="V1108" s="113"/>
      <c r="W1108" s="113"/>
    </row>
    <row r="1109" spans="1:23" ht="35" hidden="1" customHeight="1" thickBot="1" x14ac:dyDescent="0.25">
      <c r="A1109" s="112" t="s">
        <v>2768</v>
      </c>
      <c r="B1109" s="112"/>
      <c r="C1109" s="113"/>
      <c r="D1109" s="113"/>
      <c r="E1109" s="113"/>
      <c r="F1109" s="113"/>
      <c r="G1109" s="113"/>
      <c r="H1109" s="113"/>
      <c r="I1109" s="113"/>
      <c r="J1109" s="113"/>
      <c r="K1109" s="113"/>
      <c r="L1109" s="113"/>
      <c r="M1109" s="113"/>
      <c r="N1109" s="113"/>
      <c r="O1109" s="113"/>
      <c r="P1109" s="113"/>
      <c r="Q1109" s="113"/>
      <c r="R1109" s="113"/>
      <c r="S1109" s="113"/>
      <c r="T1109" s="113"/>
      <c r="U1109" s="113"/>
      <c r="V1109" s="113"/>
      <c r="W1109" s="113"/>
    </row>
    <row r="1110" spans="1:23" ht="35" hidden="1" customHeight="1" thickBot="1" x14ac:dyDescent="0.25">
      <c r="A1110" s="112" t="s">
        <v>2769</v>
      </c>
      <c r="B1110" s="112"/>
      <c r="C1110" s="113"/>
      <c r="D1110" s="113"/>
      <c r="E1110" s="113"/>
      <c r="F1110" s="113"/>
      <c r="G1110" s="113"/>
      <c r="H1110" s="113"/>
      <c r="I1110" s="113"/>
      <c r="J1110" s="113"/>
      <c r="K1110" s="113"/>
      <c r="L1110" s="113"/>
      <c r="M1110" s="113"/>
      <c r="N1110" s="113"/>
      <c r="O1110" s="113"/>
      <c r="P1110" s="113"/>
      <c r="Q1110" s="113"/>
      <c r="R1110" s="113"/>
      <c r="S1110" s="113"/>
      <c r="T1110" s="113"/>
      <c r="U1110" s="113"/>
      <c r="V1110" s="113"/>
      <c r="W1110" s="113"/>
    </row>
    <row r="1111" spans="1:23" ht="35" hidden="1" customHeight="1" thickBot="1" x14ac:dyDescent="0.25">
      <c r="A1111" s="112" t="s">
        <v>1868</v>
      </c>
      <c r="B1111" s="112"/>
      <c r="C1111" s="113"/>
      <c r="D1111" s="113"/>
      <c r="E1111" s="113"/>
      <c r="F1111" s="113"/>
      <c r="G1111" s="113"/>
      <c r="H1111" s="113"/>
      <c r="I1111" s="113"/>
      <c r="J1111" s="113"/>
      <c r="K1111" s="113"/>
      <c r="L1111" s="113"/>
      <c r="M1111" s="113"/>
      <c r="N1111" s="113"/>
      <c r="O1111" s="113"/>
      <c r="P1111" s="113"/>
      <c r="Q1111" s="113"/>
      <c r="R1111" s="113"/>
      <c r="S1111" s="113"/>
      <c r="T1111" s="113"/>
      <c r="U1111" s="113"/>
      <c r="V1111" s="113"/>
      <c r="W1111" s="113"/>
    </row>
    <row r="1112" spans="1:23" ht="35" hidden="1" customHeight="1" thickBot="1" x14ac:dyDescent="0.25">
      <c r="A1112" s="112" t="s">
        <v>2770</v>
      </c>
      <c r="B1112" s="112"/>
      <c r="C1112" s="113"/>
      <c r="D1112" s="113"/>
      <c r="E1112" s="113"/>
      <c r="F1112" s="113"/>
      <c r="G1112" s="113"/>
      <c r="H1112" s="113"/>
      <c r="I1112" s="113"/>
      <c r="J1112" s="113"/>
      <c r="K1112" s="113"/>
      <c r="L1112" s="113"/>
      <c r="M1112" s="113"/>
      <c r="N1112" s="113"/>
      <c r="O1112" s="113"/>
      <c r="P1112" s="113"/>
      <c r="Q1112" s="113"/>
      <c r="R1112" s="113"/>
      <c r="S1112" s="113"/>
      <c r="T1112" s="113"/>
      <c r="U1112" s="113"/>
      <c r="V1112" s="113"/>
      <c r="W1112" s="113"/>
    </row>
    <row r="1113" spans="1:23" ht="35" hidden="1" customHeight="1" thickBot="1" x14ac:dyDescent="0.25">
      <c r="A1113" s="112" t="s">
        <v>2771</v>
      </c>
      <c r="B1113" s="112"/>
      <c r="C1113" s="113"/>
      <c r="D1113" s="113"/>
      <c r="E1113" s="113"/>
      <c r="F1113" s="113"/>
      <c r="G1113" s="113"/>
      <c r="H1113" s="113"/>
      <c r="I1113" s="113"/>
      <c r="J1113" s="113"/>
      <c r="K1113" s="113"/>
      <c r="L1113" s="113"/>
      <c r="M1113" s="113"/>
      <c r="N1113" s="113"/>
      <c r="O1113" s="113"/>
      <c r="P1113" s="113"/>
      <c r="Q1113" s="113"/>
      <c r="R1113" s="113"/>
      <c r="S1113" s="113"/>
      <c r="T1113" s="113"/>
      <c r="U1113" s="113"/>
      <c r="V1113" s="113"/>
      <c r="W1113" s="113"/>
    </row>
    <row r="1114" spans="1:23" ht="35" hidden="1" customHeight="1" thickBot="1" x14ac:dyDescent="0.25">
      <c r="A1114" s="112" t="s">
        <v>2772</v>
      </c>
      <c r="B1114" s="112"/>
      <c r="C1114" s="113"/>
      <c r="D1114" s="113"/>
      <c r="E1114" s="113"/>
      <c r="F1114" s="113"/>
      <c r="G1114" s="113"/>
      <c r="H1114" s="113"/>
      <c r="I1114" s="113"/>
      <c r="J1114" s="113"/>
      <c r="K1114" s="113"/>
      <c r="L1114" s="113"/>
      <c r="M1114" s="113"/>
      <c r="N1114" s="113"/>
      <c r="O1114" s="113"/>
      <c r="P1114" s="113"/>
      <c r="Q1114" s="113"/>
      <c r="R1114" s="113"/>
      <c r="S1114" s="113"/>
      <c r="T1114" s="113"/>
      <c r="U1114" s="113"/>
      <c r="V1114" s="113"/>
      <c r="W1114" s="113"/>
    </row>
    <row r="1115" spans="1:23" ht="35" hidden="1" customHeight="1" thickBot="1" x14ac:dyDescent="0.25">
      <c r="A1115" s="112" t="s">
        <v>1870</v>
      </c>
      <c r="B1115" s="112"/>
      <c r="C1115" s="113"/>
      <c r="D1115" s="113"/>
      <c r="E1115" s="113"/>
      <c r="F1115" s="113"/>
      <c r="G1115" s="113"/>
      <c r="H1115" s="113"/>
      <c r="I1115" s="113"/>
      <c r="J1115" s="113"/>
      <c r="K1115" s="113"/>
      <c r="L1115" s="113"/>
      <c r="M1115" s="113"/>
      <c r="N1115" s="113"/>
      <c r="O1115" s="113"/>
      <c r="P1115" s="113"/>
      <c r="Q1115" s="113"/>
      <c r="R1115" s="113"/>
      <c r="S1115" s="113"/>
      <c r="T1115" s="113"/>
      <c r="U1115" s="113"/>
      <c r="V1115" s="113"/>
      <c r="W1115" s="113"/>
    </row>
    <row r="1116" spans="1:23" ht="35" hidden="1" customHeight="1" thickBot="1" x14ac:dyDescent="0.25">
      <c r="A1116" s="112" t="s">
        <v>2773</v>
      </c>
      <c r="B1116" s="112"/>
      <c r="C1116" s="113"/>
      <c r="D1116" s="113"/>
      <c r="E1116" s="113"/>
      <c r="F1116" s="113"/>
      <c r="G1116" s="113"/>
      <c r="H1116" s="113"/>
      <c r="I1116" s="113"/>
      <c r="J1116" s="113"/>
      <c r="K1116" s="113"/>
      <c r="L1116" s="113"/>
      <c r="M1116" s="113"/>
      <c r="N1116" s="113"/>
      <c r="O1116" s="113"/>
      <c r="P1116" s="113"/>
      <c r="Q1116" s="113"/>
      <c r="R1116" s="113"/>
      <c r="S1116" s="113"/>
      <c r="T1116" s="113"/>
      <c r="U1116" s="113"/>
      <c r="V1116" s="113"/>
      <c r="W1116" s="113"/>
    </row>
    <row r="1117" spans="1:23" ht="35" hidden="1" customHeight="1" thickBot="1" x14ac:dyDescent="0.25">
      <c r="A1117" s="112" t="s">
        <v>2774</v>
      </c>
      <c r="B1117" s="112"/>
      <c r="C1117" s="113"/>
      <c r="D1117" s="113"/>
      <c r="E1117" s="113"/>
      <c r="F1117" s="113"/>
      <c r="G1117" s="113"/>
      <c r="H1117" s="113"/>
      <c r="I1117" s="113"/>
      <c r="J1117" s="113"/>
      <c r="K1117" s="113"/>
      <c r="L1117" s="113"/>
      <c r="M1117" s="113"/>
      <c r="N1117" s="113"/>
      <c r="O1117" s="113"/>
      <c r="P1117" s="113"/>
      <c r="Q1117" s="113"/>
      <c r="R1117" s="113"/>
      <c r="S1117" s="113"/>
      <c r="T1117" s="113"/>
      <c r="U1117" s="113"/>
      <c r="V1117" s="113"/>
      <c r="W1117" s="113"/>
    </row>
    <row r="1118" spans="1:23" ht="35" hidden="1" customHeight="1" thickBot="1" x14ac:dyDescent="0.25">
      <c r="A1118" s="112" t="s">
        <v>2775</v>
      </c>
      <c r="B1118" s="112"/>
      <c r="C1118" s="113"/>
      <c r="D1118" s="113"/>
      <c r="E1118" s="113"/>
      <c r="F1118" s="113"/>
      <c r="G1118" s="113"/>
      <c r="H1118" s="113"/>
      <c r="I1118" s="113"/>
      <c r="J1118" s="113"/>
      <c r="K1118" s="113"/>
      <c r="L1118" s="113"/>
      <c r="M1118" s="113"/>
      <c r="N1118" s="113"/>
      <c r="O1118" s="113"/>
      <c r="P1118" s="113"/>
      <c r="Q1118" s="113"/>
      <c r="R1118" s="113"/>
      <c r="S1118" s="113"/>
      <c r="T1118" s="113"/>
      <c r="U1118" s="113"/>
      <c r="V1118" s="113"/>
      <c r="W1118" s="113"/>
    </row>
    <row r="1119" spans="1:23" ht="35" hidden="1" customHeight="1" thickBot="1" x14ac:dyDescent="0.25">
      <c r="A1119" s="112" t="s">
        <v>1872</v>
      </c>
      <c r="B1119" s="112"/>
      <c r="C1119" s="113"/>
      <c r="D1119" s="113"/>
      <c r="E1119" s="113"/>
      <c r="F1119" s="113"/>
      <c r="G1119" s="113"/>
      <c r="H1119" s="113"/>
      <c r="I1119" s="113"/>
      <c r="J1119" s="113"/>
      <c r="K1119" s="113"/>
      <c r="L1119" s="113"/>
      <c r="M1119" s="113"/>
      <c r="N1119" s="113"/>
      <c r="O1119" s="113"/>
      <c r="P1119" s="113"/>
      <c r="Q1119" s="113"/>
      <c r="R1119" s="113"/>
      <c r="S1119" s="113"/>
      <c r="T1119" s="113"/>
      <c r="U1119" s="113"/>
      <c r="V1119" s="113"/>
      <c r="W1119" s="113"/>
    </row>
    <row r="1120" spans="1:23" ht="35" hidden="1" customHeight="1" thickBot="1" x14ac:dyDescent="0.25">
      <c r="A1120" s="112" t="s">
        <v>2776</v>
      </c>
      <c r="B1120" s="112"/>
      <c r="C1120" s="113"/>
      <c r="D1120" s="113"/>
      <c r="E1120" s="113"/>
      <c r="F1120" s="113"/>
      <c r="G1120" s="113"/>
      <c r="H1120" s="113"/>
      <c r="I1120" s="113"/>
      <c r="J1120" s="113"/>
      <c r="K1120" s="113"/>
      <c r="L1120" s="113"/>
      <c r="M1120" s="113"/>
      <c r="N1120" s="113"/>
      <c r="O1120" s="113"/>
      <c r="P1120" s="113"/>
      <c r="Q1120" s="113"/>
      <c r="R1120" s="113"/>
      <c r="S1120" s="113"/>
      <c r="T1120" s="113"/>
      <c r="U1120" s="113"/>
      <c r="V1120" s="113"/>
      <c r="W1120" s="113"/>
    </row>
    <row r="1121" spans="1:23" ht="35" hidden="1" customHeight="1" thickBot="1" x14ac:dyDescent="0.25">
      <c r="A1121" s="112" t="s">
        <v>2777</v>
      </c>
      <c r="B1121" s="112"/>
      <c r="C1121" s="113"/>
      <c r="D1121" s="113"/>
      <c r="E1121" s="113"/>
      <c r="F1121" s="113"/>
      <c r="G1121" s="113"/>
      <c r="H1121" s="113"/>
      <c r="I1121" s="113"/>
      <c r="J1121" s="113"/>
      <c r="K1121" s="113"/>
      <c r="L1121" s="113"/>
      <c r="M1121" s="113"/>
      <c r="N1121" s="113"/>
      <c r="O1121" s="113"/>
      <c r="P1121" s="113"/>
      <c r="Q1121" s="113"/>
      <c r="R1121" s="113"/>
      <c r="S1121" s="113"/>
      <c r="T1121" s="113"/>
      <c r="U1121" s="113"/>
      <c r="V1121" s="113"/>
      <c r="W1121" s="113"/>
    </row>
    <row r="1122" spans="1:23" ht="35" hidden="1" customHeight="1" thickBot="1" x14ac:dyDescent="0.25">
      <c r="A1122" s="112" t="s">
        <v>2778</v>
      </c>
      <c r="B1122" s="112"/>
      <c r="C1122" s="113"/>
      <c r="D1122" s="113"/>
      <c r="E1122" s="113"/>
      <c r="F1122" s="113"/>
      <c r="G1122" s="113"/>
      <c r="H1122" s="113"/>
      <c r="I1122" s="113"/>
      <c r="J1122" s="113"/>
      <c r="K1122" s="113"/>
      <c r="L1122" s="113"/>
      <c r="M1122" s="113"/>
      <c r="N1122" s="113"/>
      <c r="O1122" s="113"/>
      <c r="P1122" s="113"/>
      <c r="Q1122" s="113"/>
      <c r="R1122" s="113"/>
      <c r="S1122" s="113"/>
      <c r="T1122" s="113"/>
      <c r="U1122" s="113"/>
      <c r="V1122" s="113"/>
      <c r="W1122" s="113"/>
    </row>
    <row r="1123" spans="1:23" ht="35" customHeight="1" thickBot="1" x14ac:dyDescent="0.25">
      <c r="A1123" s="112" t="s">
        <v>1874</v>
      </c>
      <c r="B1123" s="112"/>
      <c r="C1123" s="113"/>
      <c r="D1123" s="113"/>
      <c r="E1123" s="113"/>
      <c r="F1123" s="113"/>
      <c r="G1123" s="113"/>
      <c r="H1123" s="113"/>
      <c r="I1123" s="113"/>
      <c r="J1123" s="113" t="s">
        <v>2779</v>
      </c>
      <c r="K1123" s="113" t="s">
        <v>2779</v>
      </c>
      <c r="L1123" s="113" t="s">
        <v>2779</v>
      </c>
      <c r="M1123" s="113" t="s">
        <v>2779</v>
      </c>
      <c r="N1123" s="113" t="s">
        <v>2779</v>
      </c>
      <c r="O1123" s="113" t="s">
        <v>2779</v>
      </c>
      <c r="P1123" s="113" t="s">
        <v>2779</v>
      </c>
      <c r="Q1123" s="113"/>
      <c r="R1123" s="113"/>
      <c r="S1123" s="113"/>
      <c r="T1123" s="113"/>
      <c r="U1123" s="113"/>
      <c r="V1123" s="113"/>
      <c r="W1123" s="113"/>
    </row>
    <row r="1124" spans="1:23" ht="35" customHeight="1" thickBot="1" x14ac:dyDescent="0.25">
      <c r="A1124" s="112" t="s">
        <v>2780</v>
      </c>
      <c r="B1124" s="112"/>
      <c r="C1124" s="113"/>
      <c r="D1124" s="113"/>
      <c r="E1124" s="113"/>
      <c r="F1124" s="113"/>
      <c r="G1124" s="113"/>
      <c r="H1124" s="113"/>
      <c r="I1124" s="113"/>
      <c r="J1124" s="113" t="s">
        <v>1898</v>
      </c>
      <c r="K1124" s="113" t="s">
        <v>1974</v>
      </c>
      <c r="L1124" s="113" t="s">
        <v>1974</v>
      </c>
      <c r="M1124" s="113" t="s">
        <v>1974</v>
      </c>
      <c r="N1124" s="113" t="s">
        <v>1974</v>
      </c>
      <c r="O1124" s="113" t="s">
        <v>1974</v>
      </c>
      <c r="P1124" s="113" t="s">
        <v>1974</v>
      </c>
      <c r="Q1124" s="113"/>
      <c r="R1124" s="113"/>
      <c r="S1124" s="113"/>
      <c r="T1124" s="113"/>
      <c r="U1124" s="113"/>
      <c r="V1124" s="113"/>
      <c r="W1124" s="113"/>
    </row>
    <row r="1125" spans="1:23" ht="35" customHeight="1" thickBot="1" x14ac:dyDescent="0.25">
      <c r="A1125" s="112" t="s">
        <v>2781</v>
      </c>
      <c r="B1125" s="112"/>
      <c r="C1125" s="113"/>
      <c r="D1125" s="113"/>
      <c r="E1125" s="113"/>
      <c r="F1125" s="113"/>
      <c r="G1125" s="113"/>
      <c r="H1125" s="113"/>
      <c r="I1125" s="113"/>
      <c r="J1125" s="113" t="s">
        <v>1977</v>
      </c>
      <c r="K1125" s="113" t="s">
        <v>1977</v>
      </c>
      <c r="L1125" s="113" t="s">
        <v>1977</v>
      </c>
      <c r="M1125" s="113" t="s">
        <v>1976</v>
      </c>
      <c r="N1125" s="113" t="s">
        <v>1976</v>
      </c>
      <c r="O1125" s="113" t="s">
        <v>1977</v>
      </c>
      <c r="P1125" s="113" t="s">
        <v>1977</v>
      </c>
      <c r="Q1125" s="113"/>
      <c r="R1125" s="113"/>
      <c r="S1125" s="113"/>
      <c r="T1125" s="113"/>
      <c r="U1125" s="113"/>
      <c r="V1125" s="113"/>
      <c r="W1125" s="113"/>
    </row>
    <row r="1126" spans="1:23" ht="35" customHeight="1" thickBot="1" x14ac:dyDescent="0.25">
      <c r="A1126" s="112" t="s">
        <v>2782</v>
      </c>
      <c r="B1126" s="112"/>
      <c r="C1126" s="113"/>
      <c r="D1126" s="113"/>
      <c r="E1126" s="113"/>
      <c r="F1126" s="113"/>
      <c r="G1126" s="113"/>
      <c r="H1126" s="113"/>
      <c r="I1126" s="113"/>
      <c r="J1126" s="113"/>
      <c r="K1126" s="113" t="s">
        <v>1905</v>
      </c>
      <c r="L1126" s="113" t="s">
        <v>1905</v>
      </c>
      <c r="M1126" s="113" t="s">
        <v>1905</v>
      </c>
      <c r="N1126" s="113" t="s">
        <v>1905</v>
      </c>
      <c r="O1126" s="113" t="s">
        <v>1905</v>
      </c>
      <c r="P1126" s="113" t="s">
        <v>1905</v>
      </c>
      <c r="Q1126" s="113"/>
      <c r="R1126" s="113"/>
      <c r="S1126" s="113"/>
      <c r="T1126" s="113"/>
      <c r="U1126" s="113"/>
      <c r="V1126" s="113"/>
      <c r="W1126" s="113"/>
    </row>
    <row r="1127" spans="1:23" ht="52" hidden="1" customHeight="1" thickBot="1" x14ac:dyDescent="0.25">
      <c r="A1127" s="112" t="s">
        <v>1876</v>
      </c>
      <c r="B1127" s="112"/>
      <c r="C1127" s="113"/>
      <c r="D1127" s="113"/>
      <c r="E1127" s="113"/>
      <c r="F1127" s="113"/>
      <c r="G1127" s="113"/>
      <c r="H1127" s="113"/>
      <c r="I1127" s="113"/>
      <c r="J1127" s="113"/>
      <c r="K1127" s="113"/>
      <c r="L1127" s="113"/>
      <c r="M1127" s="113"/>
      <c r="N1127" s="113"/>
      <c r="O1127" s="113"/>
      <c r="P1127" s="113"/>
      <c r="Q1127" s="113"/>
      <c r="R1127" s="113"/>
      <c r="S1127" s="113"/>
      <c r="T1127" s="113"/>
      <c r="U1127" s="113"/>
      <c r="V1127" s="113"/>
      <c r="W1127" s="113"/>
    </row>
    <row r="1128" spans="1:23" ht="52" hidden="1" customHeight="1" thickBot="1" x14ac:dyDescent="0.25">
      <c r="A1128" s="112" t="s">
        <v>2783</v>
      </c>
      <c r="B1128" s="112"/>
      <c r="C1128" s="113"/>
      <c r="D1128" s="113"/>
      <c r="E1128" s="113"/>
      <c r="F1128" s="113"/>
      <c r="G1128" s="113"/>
      <c r="H1128" s="113"/>
      <c r="I1128" s="113"/>
      <c r="J1128" s="113"/>
      <c r="K1128" s="113"/>
      <c r="L1128" s="113"/>
      <c r="M1128" s="113"/>
      <c r="N1128" s="113"/>
      <c r="O1128" s="113"/>
      <c r="P1128" s="113"/>
      <c r="Q1128" s="113"/>
      <c r="R1128" s="113"/>
      <c r="S1128" s="113"/>
      <c r="T1128" s="113"/>
      <c r="U1128" s="113"/>
      <c r="V1128" s="113"/>
      <c r="W1128" s="113"/>
    </row>
    <row r="1129" spans="1:23" ht="52" hidden="1" customHeight="1" thickBot="1" x14ac:dyDescent="0.25">
      <c r="A1129" s="112" t="s">
        <v>2784</v>
      </c>
      <c r="B1129" s="112"/>
      <c r="C1129" s="113"/>
      <c r="D1129" s="113"/>
      <c r="E1129" s="113"/>
      <c r="F1129" s="113"/>
      <c r="G1129" s="113"/>
      <c r="H1129" s="113"/>
      <c r="I1129" s="113"/>
      <c r="J1129" s="113"/>
      <c r="K1129" s="113"/>
      <c r="L1129" s="113"/>
      <c r="M1129" s="113"/>
      <c r="N1129" s="113"/>
      <c r="O1129" s="113"/>
      <c r="P1129" s="113"/>
      <c r="Q1129" s="113"/>
      <c r="R1129" s="113"/>
      <c r="S1129" s="113"/>
      <c r="T1129" s="113"/>
      <c r="U1129" s="113"/>
      <c r="V1129" s="113"/>
      <c r="W1129" s="113"/>
    </row>
    <row r="1130" spans="1:23" ht="52" hidden="1" customHeight="1" thickBot="1" x14ac:dyDescent="0.25">
      <c r="A1130" s="112" t="s">
        <v>2785</v>
      </c>
      <c r="B1130" s="112"/>
      <c r="C1130" s="113"/>
      <c r="D1130" s="113"/>
      <c r="E1130" s="113"/>
      <c r="F1130" s="113"/>
      <c r="G1130" s="113"/>
      <c r="H1130" s="113"/>
      <c r="I1130" s="113"/>
      <c r="J1130" s="113"/>
      <c r="K1130" s="113"/>
      <c r="L1130" s="113"/>
      <c r="M1130" s="113"/>
      <c r="N1130" s="113"/>
      <c r="O1130" s="113"/>
      <c r="P1130" s="113"/>
      <c r="Q1130" s="113"/>
      <c r="R1130" s="113"/>
      <c r="S1130" s="113"/>
      <c r="T1130" s="113"/>
      <c r="U1130" s="113"/>
      <c r="V1130" s="113"/>
      <c r="W1130" s="113"/>
    </row>
  </sheetData>
  <dataValidations count="1">
    <dataValidation type="textLength" operator="greaterThan" allowBlank="1" showInputMessage="1" showErrorMessage="1" errorTitle="Invalid Data Type" error="Please input data in String Data Type" sqref="C5:W5 L7:W7 L9:W9 L11:W11 L13:W13 L15:W15 L17:W17 L19:W19 L21:W21 L23:W23 L25:W25 L27:W27 L29:W29 L31:W31 L33:W33 L35:W35 L37:W37 L39:W39 L41:W41 L43:W43 L45:W45 L47:W47 L49:W49 L51:W51 L54:W54 L56:W56 L58:W58 L60:W60 L62:W62 L64:W64 L66:W66 L68:W68 L70:W70 L72:W72 L74:W74 L76:W76 L78:W78 L80:W80 L82:W82 L84:W84 L86:W86 L88:W88 L90:W90 L92:W92 L94:W94 L96:W96 L98:W98 L100:W100 L648:W648 L105:W105 L107:W107 L109:W109 L111:W111 L113:W113 L115:W115 L117:W117 L119:W119 L121:W121 L123:W123 L125:W125 L127:W127 L129:W129 L131:W131 L133:W133 L135:W135 L137:W137 L139:W139 L141:W141 L143:W143 L145:W145 L147:W147 L149:W149 L152:W152 L154:W154 L156:W156 L158:W158 L160:W160 L162:W162 L164:W164 L166:W166 L168:W168 L170:W170 L172:W172 L174:W174 L176:W176 L178:W178 L180:W180 L182:W182 L184:W184 L186:W186 L188:W188 L190:W190 L192:W192 L194:W194 L196:W196 L198:W198 L201:W201 L203:W203 L205:W205 L207:W207 L209:W209 L211:W211 L213:W213 L215:W215 L217:W217 L219:W219 L221:W221 L223:W223 L225:W225 L227:W227 L229:W229 L231:W231 L233:W233 L235:W235 L237:W237 L239:W239 L241:W241 L243:W243 L245:W245 L247:W247 L250:W250 L252:W252 L254:W254 L256:W256 L258:W258 L260:W260 L262:W262 L264:W264 L266:W266 L268:W268 L270:W270 L272:W272 L274:W274 L276:W276 L278:W278 L280:W280 L282:W282 L284:W284 L286:W286 L288:W288 L290:W290 L292:W292 L294:W294 L296:W296 L299:W299 L301:W301 L303:W303 L305:W305 L307:W307 L309:W309 L311:W311 L313:W313 L315:W315 L317:W317 L319:W319 L321:W321 L323:W323 L325:W325 L327:W327 L329:W329 L331:W331 L333:W333 L335:W335 L337:W337 L339:W339 L341:W341 L343:W343 L345:W345 L348:W348 L350:W350 L352:W352 L354:W354 L356:W356 L358:W358 L360:W360 L362:W362 L364:W364 L366:W366 L368:W368 L370:W370 L372:W372 L374:W374 L376:W376 L378:W378 L380:W380 L382:W382 L384:W384 L386:W386 L388:W388 L390:W390 L392:W392 L394:W394 L397:W397 L399:W399 L401:W401 L403:W403 L405:W405 L407:W407 L409:W409 L411:W411 L413:W413 L415:W415 L417:W417 L419:W419 L421:W421 L423:W423 L425:W425 L427:W427 L429:W429 L431:W431 L433:W433 L435:W435 L437:W437 L439:W439 L441:W441 L443:W443 L446:W446 L448:W448 L450:W450 L452:W452 L454:W454 L456:W456 L458:W458 L460:W460 L462:W462 L464:W464 L466:W466 L468:W468 L470:W470 L472:W472 L474:W474 L476:W476 L478:W478 L480:W480 L482:W482 L484:W484 L486:W486 L488:W488 L490:W490 L492:W492 L495:W495 L497:W497 L499:W499 L501:W501 L503:W503 L505:W505 L507:W507 L509:W509 L511:W511 L513:W513 L515:W515 L517:W517 L519:W519 L521:W521 L523:W523 L525:W525 L527:W527 L529:W529 L531:W531 L533:W533 L535:W535 L537:W537 L539:W539 L541:W541 L544:W544 L546:W546 L548:W548 L550:W550 L552:W552 L554:W554 L556:W556 L558:W558 L560:W560 L562:W562 L564:W564 L566:W566 L568:W568 L570:W570 L572:W572 L574:W574 L576:W576 L578:W578 L580:W580 L582:W582 L584:W584 L586:W586 L588:W588 L590:W590 L593:W593 L595:W595 L597:W597 L599:W599 L601:W601 L603:W603 L605:W605 L607:W607 L609:W609 L611:W611 L613:W613 L615:W615 L617:W617 L619:W619 L621:W621 L623:W623 L625:W625 L627:W627 L629:W629 L631:W631 L633:W633 L635:W635 L637:W637 L639:W639 L642:W642 L644:W644 L646:W646" xr:uid="{00000000-0002-0000-1C00-000000000000}">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5"/>
  <sheetViews>
    <sheetView showGridLines="0" workbookViewId="0">
      <pane xSplit="2" ySplit="3" topLeftCell="R27" activePane="bottomRight" state="frozen"/>
      <selection pane="topRight"/>
      <selection pane="bottomLeft"/>
      <selection pane="bottomRight" activeCell="AA15" sqref="AA15"/>
    </sheetView>
  </sheetViews>
  <sheetFormatPr baseColWidth="10" defaultColWidth="9.3984375" defaultRowHeight="15" x14ac:dyDescent="0.2"/>
  <cols>
    <col min="1" max="1" width="42.59765625" style="15" bestFit="1" customWidth="1" collapsed="1"/>
    <col min="2" max="2" width="21" style="15" customWidth="1"/>
    <col min="3" max="4" width="21" style="15" customWidth="1" collapsed="1"/>
    <col min="5" max="5" width="21" style="15" customWidth="1"/>
    <col min="6" max="11" width="21" style="15" customWidth="1" collapsed="1"/>
    <col min="12" max="12" width="26" style="15" customWidth="1" collapsed="1"/>
    <col min="13" max="14" width="21" style="15" customWidth="1" collapsed="1"/>
    <col min="15" max="15" width="26" style="15" customWidth="1" collapsed="1"/>
    <col min="16" max="17" width="21" style="15" customWidth="1" collapsed="1"/>
    <col min="18" max="18" width="26" style="15" customWidth="1" collapsed="1"/>
    <col min="19" max="20" width="21" style="15" customWidth="1" collapsed="1"/>
    <col min="21" max="21" width="26" style="15" customWidth="1" collapsed="1"/>
    <col min="22" max="23" width="21" style="15" customWidth="1" collapsed="1"/>
    <col min="24" max="24" width="26" style="15" customWidth="1" collapsed="1"/>
    <col min="25" max="26" width="21" style="15" customWidth="1" collapsed="1"/>
    <col min="27" max="27" width="26" style="15" customWidth="1" collapsed="1"/>
    <col min="28" max="29" width="21" style="15" customWidth="1" collapsed="1"/>
    <col min="30" max="30" width="26" style="15" customWidth="1" collapsed="1"/>
    <col min="31" max="32" width="21" style="15" customWidth="1" collapsed="1"/>
    <col min="33" max="33" width="26" style="15" customWidth="1" collapsed="1"/>
    <col min="34" max="34" width="9.3984375" style="15" customWidth="1" collapsed="1"/>
    <col min="35" max="16384" width="9.3984375" style="15" collapsed="1"/>
  </cols>
  <sheetData>
    <row r="1" spans="1:33" ht="19" customHeight="1" x14ac:dyDescent="0.2">
      <c r="A1" s="16" t="s">
        <v>21</v>
      </c>
      <c r="B1" s="14"/>
    </row>
    <row r="2" spans="1:33" ht="17.25" customHeight="1" x14ac:dyDescent="0.2">
      <c r="A2" s="16"/>
      <c r="B2" s="16"/>
      <c r="C2" s="20"/>
    </row>
    <row r="3" spans="1:33" ht="17" customHeight="1" x14ac:dyDescent="0.2">
      <c r="A3" s="21" t="s">
        <v>22</v>
      </c>
      <c r="B3" s="17"/>
      <c r="C3" s="24" t="s">
        <v>23</v>
      </c>
      <c r="D3" s="24" t="s">
        <v>24</v>
      </c>
      <c r="E3" s="24" t="s">
        <v>25</v>
      </c>
      <c r="F3" s="24" t="s">
        <v>26</v>
      </c>
      <c r="G3" s="24" t="s">
        <v>27</v>
      </c>
      <c r="H3" s="24" t="s">
        <v>28</v>
      </c>
      <c r="I3" s="24" t="s">
        <v>29</v>
      </c>
      <c r="J3" s="24" t="s">
        <v>30</v>
      </c>
      <c r="K3" s="24" t="s">
        <v>31</v>
      </c>
      <c r="L3" s="24" t="s">
        <v>32</v>
      </c>
      <c r="M3" s="24" t="s">
        <v>33</v>
      </c>
      <c r="N3" s="24" t="s">
        <v>34</v>
      </c>
      <c r="O3" s="24" t="s">
        <v>35</v>
      </c>
      <c r="P3" s="24" t="s">
        <v>36</v>
      </c>
      <c r="Q3" s="24" t="s">
        <v>37</v>
      </c>
      <c r="R3" s="24" t="s">
        <v>38</v>
      </c>
      <c r="S3" s="24" t="s">
        <v>39</v>
      </c>
      <c r="T3" s="24" t="s">
        <v>40</v>
      </c>
      <c r="U3" s="24" t="s">
        <v>41</v>
      </c>
      <c r="V3" s="24" t="s">
        <v>42</v>
      </c>
      <c r="W3" s="24" t="s">
        <v>43</v>
      </c>
      <c r="X3" s="24" t="s">
        <v>44</v>
      </c>
      <c r="Y3" s="24" t="s">
        <v>45</v>
      </c>
      <c r="Z3" s="24" t="s">
        <v>46</v>
      </c>
      <c r="AA3" s="24"/>
      <c r="AB3" s="24"/>
      <c r="AC3" s="24"/>
      <c r="AD3" s="24"/>
      <c r="AE3" s="24"/>
      <c r="AF3" s="24"/>
      <c r="AG3" s="24"/>
    </row>
    <row r="4" spans="1:33" ht="18" customHeight="1" thickBot="1" x14ac:dyDescent="0.25">
      <c r="A4" s="23" t="s">
        <v>21</v>
      </c>
      <c r="B4" s="18"/>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ht="54" customHeight="1" thickBot="1" x14ac:dyDescent="0.25">
      <c r="A5" s="22" t="s">
        <v>47</v>
      </c>
      <c r="B5" s="19"/>
      <c r="C5" s="26" t="s">
        <v>48</v>
      </c>
      <c r="D5" s="26" t="s">
        <v>48</v>
      </c>
      <c r="E5" s="26" t="s">
        <v>48</v>
      </c>
      <c r="F5" s="26" t="s">
        <v>48</v>
      </c>
      <c r="G5" s="26" t="s">
        <v>48</v>
      </c>
      <c r="H5" s="26" t="s">
        <v>48</v>
      </c>
      <c r="I5" s="26" t="s">
        <v>48</v>
      </c>
      <c r="J5" s="26" t="s">
        <v>48</v>
      </c>
      <c r="K5" s="26" t="s">
        <v>48</v>
      </c>
      <c r="L5" s="26" t="s">
        <v>48</v>
      </c>
      <c r="M5" s="26" t="s">
        <v>48</v>
      </c>
      <c r="N5" s="26" t="s">
        <v>48</v>
      </c>
      <c r="O5" s="26" t="s">
        <v>48</v>
      </c>
      <c r="P5" s="26" t="s">
        <v>48</v>
      </c>
      <c r="Q5" s="26" t="s">
        <v>48</v>
      </c>
      <c r="R5" s="26" t="s">
        <v>48</v>
      </c>
      <c r="S5" s="26" t="s">
        <v>48</v>
      </c>
      <c r="T5" s="26" t="s">
        <v>48</v>
      </c>
      <c r="U5" s="26" t="s">
        <v>48</v>
      </c>
      <c r="V5" s="26" t="s">
        <v>48</v>
      </c>
      <c r="W5" s="26" t="s">
        <v>48</v>
      </c>
      <c r="X5" s="26" t="s">
        <v>48</v>
      </c>
      <c r="Y5" s="26" t="s">
        <v>48</v>
      </c>
      <c r="Z5" s="26" t="s">
        <v>48</v>
      </c>
      <c r="AA5" s="26"/>
      <c r="AB5" s="26"/>
      <c r="AC5" s="26"/>
      <c r="AD5" s="26"/>
      <c r="AE5" s="26"/>
      <c r="AF5" s="26"/>
      <c r="AG5" s="26"/>
    </row>
    <row r="6" spans="1:33" ht="35" hidden="1" customHeight="1" thickBot="1" x14ac:dyDescent="0.25">
      <c r="A6" s="22" t="s">
        <v>49</v>
      </c>
      <c r="B6" s="19"/>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row>
    <row r="7" spans="1:33" ht="18" customHeight="1" thickBot="1" x14ac:dyDescent="0.25">
      <c r="A7" s="22" t="s">
        <v>50</v>
      </c>
      <c r="B7" s="19"/>
      <c r="C7" s="26" t="s">
        <v>51</v>
      </c>
      <c r="D7" s="26" t="s">
        <v>51</v>
      </c>
      <c r="E7" s="26" t="s">
        <v>51</v>
      </c>
      <c r="F7" s="26" t="s">
        <v>51</v>
      </c>
      <c r="G7" s="26" t="s">
        <v>51</v>
      </c>
      <c r="H7" s="26" t="s">
        <v>51</v>
      </c>
      <c r="I7" s="26" t="s">
        <v>51</v>
      </c>
      <c r="J7" s="26" t="s">
        <v>51</v>
      </c>
      <c r="K7" s="26" t="s">
        <v>51</v>
      </c>
      <c r="L7" s="26" t="s">
        <v>51</v>
      </c>
      <c r="M7" s="26" t="s">
        <v>51</v>
      </c>
      <c r="N7" s="26" t="s">
        <v>51</v>
      </c>
      <c r="O7" s="26" t="s">
        <v>51</v>
      </c>
      <c r="P7" s="26" t="s">
        <v>51</v>
      </c>
      <c r="Q7" s="26" t="s">
        <v>51</v>
      </c>
      <c r="R7" s="26" t="s">
        <v>51</v>
      </c>
      <c r="S7" s="26" t="s">
        <v>51</v>
      </c>
      <c r="T7" s="26" t="s">
        <v>51</v>
      </c>
      <c r="U7" s="26" t="s">
        <v>51</v>
      </c>
      <c r="V7" s="26" t="s">
        <v>51</v>
      </c>
      <c r="W7" s="26" t="s">
        <v>51</v>
      </c>
      <c r="X7" s="26" t="s">
        <v>51</v>
      </c>
      <c r="Y7" s="26" t="s">
        <v>51</v>
      </c>
      <c r="Z7" s="26" t="s">
        <v>51</v>
      </c>
      <c r="AA7" s="26"/>
      <c r="AB7" s="26"/>
      <c r="AC7" s="26"/>
      <c r="AD7" s="26"/>
      <c r="AE7" s="26"/>
      <c r="AF7" s="26"/>
      <c r="AG7" s="26"/>
    </row>
    <row r="8" spans="1:33" ht="18" customHeight="1" thickBot="1" x14ac:dyDescent="0.25">
      <c r="A8" s="22" t="s">
        <v>52</v>
      </c>
      <c r="B8" s="19"/>
      <c r="C8" s="26" t="s">
        <v>53</v>
      </c>
      <c r="D8" s="26" t="s">
        <v>53</v>
      </c>
      <c r="E8" s="26" t="s">
        <v>53</v>
      </c>
      <c r="F8" s="26" t="s">
        <v>53</v>
      </c>
      <c r="G8" s="26" t="s">
        <v>53</v>
      </c>
      <c r="H8" s="26" t="s">
        <v>53</v>
      </c>
      <c r="I8" s="26" t="s">
        <v>53</v>
      </c>
      <c r="J8" s="26" t="s">
        <v>53</v>
      </c>
      <c r="K8" s="26" t="s">
        <v>53</v>
      </c>
      <c r="L8" s="26" t="s">
        <v>53</v>
      </c>
      <c r="M8" s="26" t="s">
        <v>53</v>
      </c>
      <c r="N8" s="26" t="s">
        <v>53</v>
      </c>
      <c r="O8" s="26" t="s">
        <v>53</v>
      </c>
      <c r="P8" s="26" t="s">
        <v>53</v>
      </c>
      <c r="Q8" s="26" t="s">
        <v>53</v>
      </c>
      <c r="R8" s="26" t="s">
        <v>53</v>
      </c>
      <c r="S8" s="26" t="s">
        <v>53</v>
      </c>
      <c r="T8" s="26" t="s">
        <v>53</v>
      </c>
      <c r="U8" s="26" t="s">
        <v>53</v>
      </c>
      <c r="V8" s="26" t="s">
        <v>53</v>
      </c>
      <c r="W8" s="26" t="s">
        <v>53</v>
      </c>
      <c r="X8" s="26" t="s">
        <v>53</v>
      </c>
      <c r="Y8" s="26" t="s">
        <v>53</v>
      </c>
      <c r="Z8" s="26" t="s">
        <v>53</v>
      </c>
      <c r="AA8" s="26"/>
      <c r="AB8" s="26"/>
      <c r="AC8" s="26"/>
      <c r="AD8" s="26"/>
      <c r="AE8" s="26"/>
      <c r="AF8" s="26"/>
      <c r="AG8" s="26"/>
    </row>
    <row r="9" spans="1:33" ht="39" customHeight="1" thickBot="1" x14ac:dyDescent="0.25">
      <c r="A9" s="22" t="s">
        <v>54</v>
      </c>
      <c r="B9" s="19"/>
      <c r="C9" s="26" t="s">
        <v>55</v>
      </c>
      <c r="D9" s="26" t="s">
        <v>55</v>
      </c>
      <c r="E9" s="26" t="s">
        <v>55</v>
      </c>
      <c r="F9" s="26" t="s">
        <v>55</v>
      </c>
      <c r="G9" s="26" t="s">
        <v>55</v>
      </c>
      <c r="H9" s="26" t="s">
        <v>55</v>
      </c>
      <c r="I9" s="26" t="s">
        <v>55</v>
      </c>
      <c r="J9" s="26" t="s">
        <v>55</v>
      </c>
      <c r="K9" s="26" t="s">
        <v>55</v>
      </c>
      <c r="L9" s="26" t="s">
        <v>55</v>
      </c>
      <c r="M9" s="26" t="s">
        <v>55</v>
      </c>
      <c r="N9" s="26" t="s">
        <v>55</v>
      </c>
      <c r="O9" s="26" t="s">
        <v>55</v>
      </c>
      <c r="P9" s="26" t="s">
        <v>55</v>
      </c>
      <c r="Q9" s="26" t="s">
        <v>55</v>
      </c>
      <c r="R9" s="26" t="s">
        <v>55</v>
      </c>
      <c r="S9" s="26" t="s">
        <v>55</v>
      </c>
      <c r="T9" s="26" t="s">
        <v>55</v>
      </c>
      <c r="U9" s="26" t="s">
        <v>55</v>
      </c>
      <c r="V9" s="26" t="s">
        <v>55</v>
      </c>
      <c r="W9" s="26" t="s">
        <v>55</v>
      </c>
      <c r="X9" s="26" t="s">
        <v>55</v>
      </c>
      <c r="Y9" s="26" t="s">
        <v>55</v>
      </c>
      <c r="Z9" s="26" t="s">
        <v>55</v>
      </c>
      <c r="AA9" s="26"/>
      <c r="AB9" s="26"/>
      <c r="AC9" s="26"/>
      <c r="AD9" s="26"/>
      <c r="AE9" s="26"/>
      <c r="AF9" s="26"/>
      <c r="AG9" s="26"/>
    </row>
    <row r="10" spans="1:33" ht="18" customHeight="1" thickBot="1" x14ac:dyDescent="0.25">
      <c r="A10" s="22" t="s">
        <v>56</v>
      </c>
      <c r="B10" s="19"/>
      <c r="C10" s="26"/>
      <c r="D10" s="26"/>
      <c r="E10" s="26"/>
      <c r="F10" s="26"/>
      <c r="G10" s="26"/>
      <c r="H10" s="26"/>
      <c r="I10" s="26"/>
      <c r="J10" s="26"/>
      <c r="K10" s="26"/>
      <c r="L10" s="26"/>
      <c r="M10" s="26"/>
      <c r="N10" s="26"/>
      <c r="O10" s="26"/>
      <c r="P10" s="26"/>
      <c r="Q10" s="26"/>
      <c r="R10" s="26" t="s">
        <v>57</v>
      </c>
      <c r="S10" s="26" t="s">
        <v>57</v>
      </c>
      <c r="T10" s="26" t="s">
        <v>57</v>
      </c>
      <c r="U10" s="26" t="s">
        <v>57</v>
      </c>
      <c r="V10" s="26" t="s">
        <v>57</v>
      </c>
      <c r="W10" s="26" t="s">
        <v>57</v>
      </c>
      <c r="X10" s="26" t="s">
        <v>57</v>
      </c>
      <c r="Y10" s="26" t="s">
        <v>57</v>
      </c>
      <c r="Z10" s="26" t="s">
        <v>57</v>
      </c>
      <c r="AA10" s="26"/>
      <c r="AB10" s="26"/>
      <c r="AC10" s="26"/>
      <c r="AD10" s="26"/>
      <c r="AE10" s="26"/>
      <c r="AF10" s="26"/>
      <c r="AG10" s="26"/>
    </row>
    <row r="11" spans="1:33" ht="18" customHeight="1" thickBot="1" x14ac:dyDescent="0.25">
      <c r="A11" s="22" t="s">
        <v>58</v>
      </c>
      <c r="B11" s="19"/>
      <c r="C11" s="26" t="s">
        <v>59</v>
      </c>
      <c r="D11" s="26" t="s">
        <v>59</v>
      </c>
      <c r="E11" s="26" t="s">
        <v>59</v>
      </c>
      <c r="F11" s="26" t="s">
        <v>59</v>
      </c>
      <c r="G11" s="26" t="s">
        <v>59</v>
      </c>
      <c r="H11" s="26" t="s">
        <v>59</v>
      </c>
      <c r="I11" s="26" t="s">
        <v>59</v>
      </c>
      <c r="J11" s="26" t="s">
        <v>59</v>
      </c>
      <c r="K11" s="26" t="s">
        <v>59</v>
      </c>
      <c r="L11" s="26" t="s">
        <v>59</v>
      </c>
      <c r="M11" s="26" t="s">
        <v>59</v>
      </c>
      <c r="N11" s="26" t="s">
        <v>59</v>
      </c>
      <c r="O11" s="26" t="s">
        <v>59</v>
      </c>
      <c r="P11" s="26" t="s">
        <v>59</v>
      </c>
      <c r="Q11" s="26" t="s">
        <v>59</v>
      </c>
      <c r="R11" s="26" t="s">
        <v>60</v>
      </c>
      <c r="S11" s="26" t="s">
        <v>60</v>
      </c>
      <c r="T11" s="26" t="s">
        <v>60</v>
      </c>
      <c r="U11" s="26" t="s">
        <v>60</v>
      </c>
      <c r="V11" s="26" t="s">
        <v>60</v>
      </c>
      <c r="W11" s="26" t="s">
        <v>60</v>
      </c>
      <c r="X11" s="26" t="s">
        <v>60</v>
      </c>
      <c r="Y11" s="26" t="s">
        <v>60</v>
      </c>
      <c r="Z11" s="26" t="s">
        <v>60</v>
      </c>
      <c r="AA11" s="26"/>
      <c r="AB11" s="26"/>
      <c r="AC11" s="26"/>
      <c r="AD11" s="26"/>
      <c r="AE11" s="26"/>
      <c r="AF11" s="26"/>
      <c r="AG11" s="26"/>
    </row>
    <row r="12" spans="1:33" ht="18" customHeight="1" thickBot="1" x14ac:dyDescent="0.25">
      <c r="A12" s="22" t="s">
        <v>61</v>
      </c>
      <c r="B12" s="19"/>
      <c r="C12" s="26" t="s">
        <v>62</v>
      </c>
      <c r="D12" s="26" t="s">
        <v>62</v>
      </c>
      <c r="E12" s="26" t="s">
        <v>62</v>
      </c>
      <c r="F12" s="26" t="s">
        <v>62</v>
      </c>
      <c r="G12" s="26" t="s">
        <v>62</v>
      </c>
      <c r="H12" s="26" t="s">
        <v>62</v>
      </c>
      <c r="I12" s="26" t="s">
        <v>62</v>
      </c>
      <c r="J12" s="26" t="s">
        <v>62</v>
      </c>
      <c r="K12" s="26" t="s">
        <v>62</v>
      </c>
      <c r="L12" s="26" t="s">
        <v>62</v>
      </c>
      <c r="M12" s="26" t="s">
        <v>62</v>
      </c>
      <c r="N12" s="26" t="s">
        <v>62</v>
      </c>
      <c r="O12" s="26" t="s">
        <v>62</v>
      </c>
      <c r="P12" s="26" t="s">
        <v>62</v>
      </c>
      <c r="Q12" s="26" t="s">
        <v>62</v>
      </c>
      <c r="R12" s="26" t="s">
        <v>63</v>
      </c>
      <c r="S12" s="26" t="s">
        <v>63</v>
      </c>
      <c r="T12" s="26" t="s">
        <v>63</v>
      </c>
      <c r="U12" s="26" t="s">
        <v>63</v>
      </c>
      <c r="V12" s="26" t="s">
        <v>63</v>
      </c>
      <c r="W12" s="26" t="s">
        <v>63</v>
      </c>
      <c r="X12" s="26" t="s">
        <v>63</v>
      </c>
      <c r="Y12" s="26" t="s">
        <v>63</v>
      </c>
      <c r="Z12" s="26" t="s">
        <v>63</v>
      </c>
      <c r="AA12" s="26"/>
      <c r="AB12" s="26"/>
      <c r="AC12" s="26"/>
      <c r="AD12" s="26"/>
      <c r="AE12" s="26"/>
      <c r="AF12" s="26"/>
      <c r="AG12" s="26"/>
    </row>
    <row r="13" spans="1:33" ht="18" customHeight="1" thickBot="1" x14ac:dyDescent="0.25">
      <c r="A13" s="22" t="s">
        <v>64</v>
      </c>
      <c r="B13" s="19"/>
      <c r="C13" s="26"/>
      <c r="D13" s="26"/>
      <c r="E13" s="26"/>
      <c r="F13" s="26"/>
      <c r="G13" s="26"/>
      <c r="H13" s="26"/>
      <c r="I13" s="26"/>
      <c r="J13" s="26"/>
      <c r="K13" s="26"/>
      <c r="L13" s="26"/>
      <c r="M13" s="26"/>
      <c r="N13" s="26"/>
      <c r="O13" s="26"/>
      <c r="P13" s="26"/>
      <c r="Q13" s="26"/>
      <c r="R13" s="26" t="s">
        <v>65</v>
      </c>
      <c r="S13" s="26" t="s">
        <v>65</v>
      </c>
      <c r="T13" s="26" t="s">
        <v>65</v>
      </c>
      <c r="U13" s="26" t="s">
        <v>65</v>
      </c>
      <c r="V13" s="26" t="s">
        <v>65</v>
      </c>
      <c r="W13" s="26" t="s">
        <v>65</v>
      </c>
      <c r="X13" s="26" t="s">
        <v>65</v>
      </c>
      <c r="Y13" s="26" t="s">
        <v>65</v>
      </c>
      <c r="Z13" s="26" t="s">
        <v>65</v>
      </c>
      <c r="AA13" s="26"/>
      <c r="AB13" s="26"/>
      <c r="AC13" s="26"/>
      <c r="AD13" s="26"/>
      <c r="AE13" s="26"/>
      <c r="AF13" s="26"/>
      <c r="AG13" s="26"/>
    </row>
    <row r="14" spans="1:33" ht="18" customHeight="1" thickBot="1" x14ac:dyDescent="0.25">
      <c r="A14" s="22" t="s">
        <v>66</v>
      </c>
      <c r="B14" s="19"/>
      <c r="C14" s="26"/>
      <c r="D14" s="26"/>
      <c r="E14" s="26"/>
      <c r="F14" s="26"/>
      <c r="G14" s="26"/>
      <c r="H14" s="26"/>
      <c r="I14" s="26"/>
      <c r="J14" s="26"/>
      <c r="K14" s="26"/>
      <c r="L14" s="26"/>
      <c r="M14" s="26"/>
      <c r="N14" s="26"/>
      <c r="O14" s="26"/>
      <c r="P14" s="26"/>
      <c r="Q14" s="26"/>
      <c r="R14" s="26" t="s">
        <v>67</v>
      </c>
      <c r="S14" s="26" t="s">
        <v>67</v>
      </c>
      <c r="T14" s="26" t="s">
        <v>67</v>
      </c>
      <c r="U14" s="26" t="s">
        <v>67</v>
      </c>
      <c r="V14" s="26" t="s">
        <v>67</v>
      </c>
      <c r="W14" s="26" t="s">
        <v>67</v>
      </c>
      <c r="X14" s="26" t="s">
        <v>67</v>
      </c>
      <c r="Y14" s="26" t="s">
        <v>67</v>
      </c>
      <c r="Z14" s="26" t="s">
        <v>67</v>
      </c>
      <c r="AA14" s="26"/>
      <c r="AB14" s="26"/>
      <c r="AC14" s="26"/>
      <c r="AD14" s="26"/>
      <c r="AE14" s="26"/>
      <c r="AF14" s="26"/>
      <c r="AG14" s="26"/>
    </row>
    <row r="15" spans="1:33" ht="51" customHeight="1" thickBot="1" x14ac:dyDescent="0.25">
      <c r="A15" s="22" t="s">
        <v>68</v>
      </c>
      <c r="B15" s="19"/>
      <c r="C15" s="26" t="s">
        <v>69</v>
      </c>
      <c r="D15" s="26" t="s">
        <v>69</v>
      </c>
      <c r="E15" s="26" t="s">
        <v>69</v>
      </c>
      <c r="F15" s="26" t="s">
        <v>69</v>
      </c>
      <c r="G15" s="26" t="s">
        <v>69</v>
      </c>
      <c r="H15" s="26" t="s">
        <v>69</v>
      </c>
      <c r="I15" s="26" t="s">
        <v>69</v>
      </c>
      <c r="J15" s="26" t="s">
        <v>69</v>
      </c>
      <c r="K15" s="26" t="s">
        <v>69</v>
      </c>
      <c r="L15" s="26" t="s">
        <v>69</v>
      </c>
      <c r="M15" s="26" t="s">
        <v>69</v>
      </c>
      <c r="N15" s="26" t="s">
        <v>69</v>
      </c>
      <c r="O15" s="26" t="s">
        <v>69</v>
      </c>
      <c r="P15" s="26" t="s">
        <v>69</v>
      </c>
      <c r="Q15" s="26" t="s">
        <v>69</v>
      </c>
      <c r="R15" s="26" t="s">
        <v>69</v>
      </c>
      <c r="S15" s="26" t="s">
        <v>69</v>
      </c>
      <c r="T15" s="26" t="s">
        <v>69</v>
      </c>
      <c r="U15" s="26" t="s">
        <v>69</v>
      </c>
      <c r="V15" s="26" t="s">
        <v>69</v>
      </c>
      <c r="W15" s="26" t="s">
        <v>69</v>
      </c>
      <c r="X15" s="26" t="s">
        <v>69</v>
      </c>
      <c r="Y15" s="26" t="s">
        <v>69</v>
      </c>
      <c r="Z15" s="26" t="s">
        <v>69</v>
      </c>
      <c r="AA15" s="26"/>
      <c r="AB15" s="26"/>
      <c r="AC15" s="26"/>
      <c r="AD15" s="26"/>
      <c r="AE15" s="26"/>
      <c r="AF15" s="26"/>
      <c r="AG15" s="26"/>
    </row>
    <row r="16" spans="1:33" ht="49" customHeight="1" thickBot="1" x14ac:dyDescent="0.25">
      <c r="A16" s="22" t="s">
        <v>70</v>
      </c>
      <c r="B16" s="19"/>
      <c r="C16" s="26" t="s">
        <v>71</v>
      </c>
      <c r="D16" s="26" t="s">
        <v>71</v>
      </c>
      <c r="E16" s="26" t="s">
        <v>71</v>
      </c>
      <c r="F16" s="26" t="s">
        <v>71</v>
      </c>
      <c r="G16" s="26" t="s">
        <v>71</v>
      </c>
      <c r="H16" s="26" t="s">
        <v>71</v>
      </c>
      <c r="I16" s="26" t="s">
        <v>71</v>
      </c>
      <c r="J16" s="26" t="s">
        <v>71</v>
      </c>
      <c r="K16" s="26" t="s">
        <v>71</v>
      </c>
      <c r="L16" s="26" t="s">
        <v>71</v>
      </c>
      <c r="M16" s="26" t="s">
        <v>71</v>
      </c>
      <c r="N16" s="26" t="s">
        <v>71</v>
      </c>
      <c r="O16" s="26" t="s">
        <v>71</v>
      </c>
      <c r="P16" s="26" t="s">
        <v>71</v>
      </c>
      <c r="Q16" s="26" t="s">
        <v>71</v>
      </c>
      <c r="R16" s="26" t="s">
        <v>71</v>
      </c>
      <c r="S16" s="26" t="s">
        <v>71</v>
      </c>
      <c r="T16" s="26" t="s">
        <v>71</v>
      </c>
      <c r="U16" s="26" t="s">
        <v>71</v>
      </c>
      <c r="V16" s="26" t="s">
        <v>71</v>
      </c>
      <c r="W16" s="26" t="s">
        <v>71</v>
      </c>
      <c r="X16" s="26" t="s">
        <v>71</v>
      </c>
      <c r="Y16" s="26" t="s">
        <v>71</v>
      </c>
      <c r="Z16" s="26" t="s">
        <v>71</v>
      </c>
      <c r="AA16" s="26"/>
      <c r="AB16" s="26"/>
      <c r="AC16" s="26"/>
      <c r="AD16" s="26"/>
      <c r="AE16" s="26"/>
      <c r="AF16" s="26"/>
      <c r="AG16" s="26"/>
    </row>
    <row r="17" spans="1:33" ht="39" customHeight="1" thickBot="1" x14ac:dyDescent="0.25">
      <c r="A17" s="22" t="s">
        <v>72</v>
      </c>
      <c r="B17" s="19"/>
      <c r="C17" s="26" t="s">
        <v>73</v>
      </c>
      <c r="D17" s="26" t="s">
        <v>73</v>
      </c>
      <c r="E17" s="26" t="s">
        <v>73</v>
      </c>
      <c r="F17" s="26" t="s">
        <v>73</v>
      </c>
      <c r="G17" s="26" t="s">
        <v>73</v>
      </c>
      <c r="H17" s="26" t="s">
        <v>73</v>
      </c>
      <c r="I17" s="26" t="s">
        <v>73</v>
      </c>
      <c r="J17" s="26" t="s">
        <v>73</v>
      </c>
      <c r="K17" s="26" t="s">
        <v>73</v>
      </c>
      <c r="L17" s="26" t="s">
        <v>73</v>
      </c>
      <c r="M17" s="26" t="s">
        <v>73</v>
      </c>
      <c r="N17" s="26" t="s">
        <v>73</v>
      </c>
      <c r="O17" s="26" t="s">
        <v>73</v>
      </c>
      <c r="P17" s="26" t="s">
        <v>73</v>
      </c>
      <c r="Q17" s="26" t="s">
        <v>73</v>
      </c>
      <c r="R17" s="26" t="s">
        <v>73</v>
      </c>
      <c r="S17" s="26" t="s">
        <v>73</v>
      </c>
      <c r="T17" s="26" t="s">
        <v>73</v>
      </c>
      <c r="U17" s="26" t="s">
        <v>73</v>
      </c>
      <c r="V17" s="26" t="s">
        <v>73</v>
      </c>
      <c r="W17" s="26" t="s">
        <v>73</v>
      </c>
      <c r="X17" s="26" t="s">
        <v>73</v>
      </c>
      <c r="Y17" s="26" t="s">
        <v>73</v>
      </c>
      <c r="Z17" s="26" t="s">
        <v>73</v>
      </c>
      <c r="AA17" s="26"/>
      <c r="AB17" s="26"/>
      <c r="AC17" s="26"/>
      <c r="AD17" s="26"/>
      <c r="AE17" s="26"/>
      <c r="AF17" s="26"/>
      <c r="AG17" s="26"/>
    </row>
    <row r="18" spans="1:33" ht="35" customHeight="1" thickBot="1" x14ac:dyDescent="0.25">
      <c r="A18" s="22" t="s">
        <v>74</v>
      </c>
      <c r="B18" s="19"/>
      <c r="C18" s="26" t="s">
        <v>75</v>
      </c>
      <c r="D18" s="26" t="s">
        <v>75</v>
      </c>
      <c r="E18" s="26"/>
      <c r="F18" s="26"/>
      <c r="G18" s="26"/>
      <c r="H18" s="26"/>
      <c r="I18" s="26"/>
      <c r="J18" s="26"/>
      <c r="K18" s="26"/>
      <c r="L18" s="26"/>
      <c r="M18" s="26"/>
      <c r="N18" s="26"/>
      <c r="O18" s="26"/>
      <c r="P18" s="26"/>
      <c r="Q18" s="26"/>
      <c r="R18" s="26" t="s">
        <v>75</v>
      </c>
      <c r="S18" s="26" t="s">
        <v>75</v>
      </c>
      <c r="T18" s="26" t="s">
        <v>75</v>
      </c>
      <c r="U18" s="26" t="s">
        <v>75</v>
      </c>
      <c r="V18" s="26" t="s">
        <v>75</v>
      </c>
      <c r="W18" s="26" t="s">
        <v>75</v>
      </c>
      <c r="X18" s="26" t="s">
        <v>75</v>
      </c>
      <c r="Y18" s="26" t="s">
        <v>75</v>
      </c>
      <c r="Z18" s="26" t="s">
        <v>75</v>
      </c>
      <c r="AA18" s="26"/>
      <c r="AB18" s="26"/>
      <c r="AC18" s="26"/>
      <c r="AD18" s="26"/>
      <c r="AE18" s="26"/>
      <c r="AF18" s="26"/>
      <c r="AG18" s="26"/>
    </row>
    <row r="19" spans="1:33" ht="52" customHeight="1" thickBot="1" x14ac:dyDescent="0.25">
      <c r="A19" s="22" t="s">
        <v>76</v>
      </c>
      <c r="B19" s="19"/>
      <c r="C19" s="26" t="s">
        <v>77</v>
      </c>
      <c r="D19" s="26" t="s">
        <v>77</v>
      </c>
      <c r="E19" s="26" t="s">
        <v>77</v>
      </c>
      <c r="F19" s="26" t="s">
        <v>77</v>
      </c>
      <c r="G19" s="26" t="s">
        <v>77</v>
      </c>
      <c r="H19" s="26" t="s">
        <v>77</v>
      </c>
      <c r="I19" s="26" t="s">
        <v>77</v>
      </c>
      <c r="J19" s="26" t="s">
        <v>77</v>
      </c>
      <c r="K19" s="26" t="s">
        <v>77</v>
      </c>
      <c r="L19" s="26" t="s">
        <v>77</v>
      </c>
      <c r="M19" s="26" t="s">
        <v>77</v>
      </c>
      <c r="N19" s="26" t="s">
        <v>77</v>
      </c>
      <c r="O19" s="26" t="s">
        <v>77</v>
      </c>
      <c r="P19" s="26" t="s">
        <v>77</v>
      </c>
      <c r="Q19" s="26" t="s">
        <v>77</v>
      </c>
      <c r="R19" s="26" t="s">
        <v>77</v>
      </c>
      <c r="S19" s="26" t="s">
        <v>77</v>
      </c>
      <c r="T19" s="26" t="s">
        <v>77</v>
      </c>
      <c r="U19" s="26" t="s">
        <v>77</v>
      </c>
      <c r="V19" s="26" t="s">
        <v>77</v>
      </c>
      <c r="W19" s="26" t="s">
        <v>77</v>
      </c>
      <c r="X19" s="26" t="s">
        <v>77</v>
      </c>
      <c r="Y19" s="26" t="s">
        <v>77</v>
      </c>
      <c r="Z19" s="26" t="s">
        <v>77</v>
      </c>
      <c r="AA19" s="26"/>
      <c r="AB19" s="26"/>
      <c r="AC19" s="26"/>
      <c r="AD19" s="26"/>
      <c r="AE19" s="26"/>
      <c r="AF19" s="26"/>
      <c r="AG19" s="26"/>
    </row>
    <row r="20" spans="1:33" ht="35" customHeight="1" thickBot="1" x14ac:dyDescent="0.25">
      <c r="A20" s="22" t="s">
        <v>78</v>
      </c>
      <c r="B20" s="19"/>
      <c r="C20" s="26" t="s">
        <v>79</v>
      </c>
      <c r="D20" s="26" t="s">
        <v>80</v>
      </c>
      <c r="E20" s="26" t="s">
        <v>81</v>
      </c>
      <c r="F20" s="26" t="s">
        <v>82</v>
      </c>
      <c r="G20" s="26" t="s">
        <v>79</v>
      </c>
      <c r="H20" s="26" t="s">
        <v>80</v>
      </c>
      <c r="I20" s="26" t="s">
        <v>81</v>
      </c>
      <c r="J20" s="26" t="s">
        <v>82</v>
      </c>
      <c r="K20" s="26" t="s">
        <v>79</v>
      </c>
      <c r="L20" s="26" t="s">
        <v>80</v>
      </c>
      <c r="M20" s="26" t="s">
        <v>81</v>
      </c>
      <c r="N20" s="26" t="s">
        <v>82</v>
      </c>
      <c r="O20" s="26" t="s">
        <v>79</v>
      </c>
      <c r="P20" s="26" t="s">
        <v>80</v>
      </c>
      <c r="Q20" s="26" t="s">
        <v>81</v>
      </c>
      <c r="R20" s="26" t="s">
        <v>82</v>
      </c>
      <c r="S20" s="26" t="s">
        <v>79</v>
      </c>
      <c r="T20" s="26" t="s">
        <v>80</v>
      </c>
      <c r="U20" s="26" t="s">
        <v>81</v>
      </c>
      <c r="V20" s="26" t="s">
        <v>82</v>
      </c>
      <c r="W20" s="26" t="s">
        <v>80</v>
      </c>
      <c r="X20" s="26" t="s">
        <v>81</v>
      </c>
      <c r="Y20" s="26" t="s">
        <v>82</v>
      </c>
      <c r="Z20" s="26" t="s">
        <v>79</v>
      </c>
      <c r="AA20" s="26"/>
      <c r="AB20" s="26"/>
      <c r="AC20" s="26"/>
      <c r="AD20" s="26"/>
      <c r="AE20" s="26"/>
      <c r="AF20" s="26"/>
      <c r="AG20" s="26"/>
    </row>
    <row r="21" spans="1:33" ht="18" customHeight="1" thickBot="1" x14ac:dyDescent="0.25">
      <c r="A21" s="22" t="s">
        <v>83</v>
      </c>
      <c r="B21" s="19"/>
      <c r="C21" s="26"/>
      <c r="D21" s="26"/>
      <c r="E21" s="26"/>
      <c r="F21" s="26"/>
      <c r="G21" s="26"/>
      <c r="H21" s="26"/>
      <c r="I21" s="26"/>
      <c r="J21" s="26"/>
      <c r="K21" s="26"/>
      <c r="L21" s="26"/>
      <c r="M21" s="26"/>
      <c r="N21" s="26"/>
      <c r="O21" s="26"/>
      <c r="P21" s="26"/>
      <c r="Q21" s="26"/>
      <c r="R21" s="26"/>
      <c r="S21" s="26"/>
      <c r="T21" s="26"/>
      <c r="U21" s="26"/>
      <c r="V21" s="26" t="s">
        <v>84</v>
      </c>
      <c r="W21" s="26"/>
      <c r="X21" s="26"/>
      <c r="Y21" s="26" t="s">
        <v>85</v>
      </c>
      <c r="Z21" s="26" t="s">
        <v>86</v>
      </c>
      <c r="AA21" s="26"/>
      <c r="AB21" s="26"/>
      <c r="AC21" s="26"/>
      <c r="AD21" s="26"/>
      <c r="AE21" s="26"/>
      <c r="AF21" s="26"/>
      <c r="AG21" s="26"/>
    </row>
    <row r="22" spans="1:33" ht="18" customHeight="1" thickBot="1" x14ac:dyDescent="0.25">
      <c r="A22" s="22" t="s">
        <v>87</v>
      </c>
      <c r="B22" s="19"/>
      <c r="C22" s="26" t="s">
        <v>88</v>
      </c>
      <c r="D22" s="26" t="s">
        <v>88</v>
      </c>
      <c r="E22" s="26" t="s">
        <v>88</v>
      </c>
      <c r="F22" s="26" t="s">
        <v>88</v>
      </c>
      <c r="G22" s="26" t="s">
        <v>89</v>
      </c>
      <c r="H22" s="26" t="s">
        <v>89</v>
      </c>
      <c r="I22" s="26" t="s">
        <v>89</v>
      </c>
      <c r="J22" s="26" t="s">
        <v>89</v>
      </c>
      <c r="K22" s="26" t="s">
        <v>90</v>
      </c>
      <c r="L22" s="26" t="s">
        <v>90</v>
      </c>
      <c r="M22" s="26" t="s">
        <v>90</v>
      </c>
      <c r="N22" s="26" t="s">
        <v>90</v>
      </c>
      <c r="O22" s="26" t="s">
        <v>91</v>
      </c>
      <c r="P22" s="26" t="s">
        <v>91</v>
      </c>
      <c r="Q22" s="26" t="s">
        <v>91</v>
      </c>
      <c r="R22" s="26" t="s">
        <v>91</v>
      </c>
      <c r="S22" s="26" t="s">
        <v>92</v>
      </c>
      <c r="T22" s="26" t="s">
        <v>92</v>
      </c>
      <c r="U22" s="26" t="s">
        <v>92</v>
      </c>
      <c r="V22" s="26" t="s">
        <v>92</v>
      </c>
      <c r="W22" s="26" t="s">
        <v>93</v>
      </c>
      <c r="X22" s="26" t="s">
        <v>93</v>
      </c>
      <c r="Y22" s="26" t="s">
        <v>93</v>
      </c>
      <c r="Z22" s="26" t="s">
        <v>94</v>
      </c>
      <c r="AA22" s="26"/>
      <c r="AB22" s="26"/>
      <c r="AC22" s="26"/>
      <c r="AD22" s="26"/>
      <c r="AE22" s="26"/>
      <c r="AF22" s="26"/>
      <c r="AG22" s="26"/>
    </row>
    <row r="23" spans="1:33" ht="18" customHeight="1" thickBot="1" x14ac:dyDescent="0.25">
      <c r="A23" s="22" t="s">
        <v>95</v>
      </c>
      <c r="B23" s="19"/>
      <c r="C23" s="26" t="s">
        <v>23</v>
      </c>
      <c r="D23" s="26" t="s">
        <v>24</v>
      </c>
      <c r="E23" s="26" t="s">
        <v>25</v>
      </c>
      <c r="F23" s="26" t="s">
        <v>26</v>
      </c>
      <c r="G23" s="26" t="s">
        <v>27</v>
      </c>
      <c r="H23" s="26" t="s">
        <v>28</v>
      </c>
      <c r="I23" s="26" t="s">
        <v>29</v>
      </c>
      <c r="J23" s="26" t="s">
        <v>30</v>
      </c>
      <c r="K23" s="26" t="s">
        <v>31</v>
      </c>
      <c r="L23" s="26" t="s">
        <v>32</v>
      </c>
      <c r="M23" s="26" t="s">
        <v>33</v>
      </c>
      <c r="N23" s="26" t="s">
        <v>34</v>
      </c>
      <c r="O23" s="26" t="s">
        <v>35</v>
      </c>
      <c r="P23" s="26" t="s">
        <v>36</v>
      </c>
      <c r="Q23" s="26" t="s">
        <v>37</v>
      </c>
      <c r="R23" s="26" t="s">
        <v>38</v>
      </c>
      <c r="S23" s="26" t="s">
        <v>39</v>
      </c>
      <c r="T23" s="26" t="s">
        <v>40</v>
      </c>
      <c r="U23" s="26" t="s">
        <v>41</v>
      </c>
      <c r="V23" s="26" t="s">
        <v>42</v>
      </c>
      <c r="W23" s="26" t="s">
        <v>43</v>
      </c>
      <c r="X23" s="26" t="s">
        <v>44</v>
      </c>
      <c r="Y23" s="26" t="s">
        <v>45</v>
      </c>
      <c r="Z23" s="26" t="s">
        <v>46</v>
      </c>
      <c r="AA23" s="26"/>
      <c r="AB23" s="26"/>
      <c r="AC23" s="26"/>
      <c r="AD23" s="26"/>
      <c r="AE23" s="26"/>
      <c r="AF23" s="26"/>
      <c r="AG23" s="26"/>
    </row>
    <row r="24" spans="1:33" ht="18" customHeight="1" thickBot="1" x14ac:dyDescent="0.25">
      <c r="A24" s="22" t="s">
        <v>96</v>
      </c>
      <c r="B24" s="19"/>
      <c r="C24" s="26" t="s">
        <v>97</v>
      </c>
      <c r="D24" s="26" t="s">
        <v>97</v>
      </c>
      <c r="E24" s="26" t="s">
        <v>97</v>
      </c>
      <c r="F24" s="26" t="s">
        <v>97</v>
      </c>
      <c r="G24" s="26" t="s">
        <v>26</v>
      </c>
      <c r="H24" s="26" t="s">
        <v>26</v>
      </c>
      <c r="I24" s="26" t="s">
        <v>26</v>
      </c>
      <c r="J24" s="26" t="s">
        <v>26</v>
      </c>
      <c r="K24" s="26" t="s">
        <v>30</v>
      </c>
      <c r="L24" s="26" t="s">
        <v>30</v>
      </c>
      <c r="M24" s="26" t="s">
        <v>30</v>
      </c>
      <c r="N24" s="26" t="s">
        <v>30</v>
      </c>
      <c r="O24" s="26" t="s">
        <v>34</v>
      </c>
      <c r="P24" s="26" t="s">
        <v>34</v>
      </c>
      <c r="Q24" s="26" t="s">
        <v>34</v>
      </c>
      <c r="R24" s="26" t="s">
        <v>34</v>
      </c>
      <c r="S24" s="26" t="s">
        <v>38</v>
      </c>
      <c r="T24" s="26" t="s">
        <v>38</v>
      </c>
      <c r="U24" s="26" t="s">
        <v>38</v>
      </c>
      <c r="V24" s="26" t="s">
        <v>38</v>
      </c>
      <c r="W24" s="26" t="s">
        <v>42</v>
      </c>
      <c r="X24" s="26" t="s">
        <v>42</v>
      </c>
      <c r="Y24" s="26" t="s">
        <v>42</v>
      </c>
      <c r="Z24" s="26" t="s">
        <v>45</v>
      </c>
      <c r="AA24" s="26"/>
      <c r="AB24" s="26"/>
      <c r="AC24" s="26"/>
      <c r="AD24" s="26"/>
      <c r="AE24" s="26"/>
      <c r="AF24" s="26"/>
      <c r="AG24" s="26"/>
    </row>
    <row r="25" spans="1:33" ht="18" customHeight="1" thickBot="1" x14ac:dyDescent="0.25">
      <c r="A25" s="22" t="s">
        <v>98</v>
      </c>
      <c r="B25" s="19"/>
      <c r="C25" s="26" t="s">
        <v>99</v>
      </c>
      <c r="D25" s="26" t="s">
        <v>99</v>
      </c>
      <c r="E25" s="26" t="s">
        <v>99</v>
      </c>
      <c r="F25" s="26" t="s">
        <v>99</v>
      </c>
      <c r="G25" s="26" t="s">
        <v>88</v>
      </c>
      <c r="H25" s="26" t="s">
        <v>88</v>
      </c>
      <c r="I25" s="26" t="s">
        <v>88</v>
      </c>
      <c r="J25" s="26" t="s">
        <v>88</v>
      </c>
      <c r="K25" s="26" t="s">
        <v>89</v>
      </c>
      <c r="L25" s="26" t="s">
        <v>89</v>
      </c>
      <c r="M25" s="26" t="s">
        <v>89</v>
      </c>
      <c r="N25" s="26" t="s">
        <v>89</v>
      </c>
      <c r="O25" s="26" t="s">
        <v>90</v>
      </c>
      <c r="P25" s="26" t="s">
        <v>90</v>
      </c>
      <c r="Q25" s="26" t="s">
        <v>90</v>
      </c>
      <c r="R25" s="26" t="s">
        <v>90</v>
      </c>
      <c r="S25" s="26" t="s">
        <v>91</v>
      </c>
      <c r="T25" s="26" t="s">
        <v>91</v>
      </c>
      <c r="U25" s="26" t="s">
        <v>91</v>
      </c>
      <c r="V25" s="26" t="s">
        <v>91</v>
      </c>
      <c r="W25" s="26" t="s">
        <v>92</v>
      </c>
      <c r="X25" s="26" t="s">
        <v>92</v>
      </c>
      <c r="Y25" s="26" t="s">
        <v>92</v>
      </c>
      <c r="Z25" s="26" t="s">
        <v>93</v>
      </c>
      <c r="AA25" s="26"/>
      <c r="AB25" s="26"/>
      <c r="AC25" s="26"/>
      <c r="AD25" s="26"/>
      <c r="AE25" s="26"/>
      <c r="AF25" s="26"/>
      <c r="AG25" s="26"/>
    </row>
    <row r="26" spans="1:33" ht="18" customHeight="1" thickBot="1" x14ac:dyDescent="0.25">
      <c r="A26" s="22" t="s">
        <v>100</v>
      </c>
      <c r="B26" s="19"/>
      <c r="C26" s="26" t="s">
        <v>101</v>
      </c>
      <c r="D26" s="26" t="s">
        <v>102</v>
      </c>
      <c r="E26" s="26" t="s">
        <v>103</v>
      </c>
      <c r="F26" s="26" t="s">
        <v>97</v>
      </c>
      <c r="G26" s="26" t="s">
        <v>23</v>
      </c>
      <c r="H26" s="26" t="s">
        <v>24</v>
      </c>
      <c r="I26" s="26" t="s">
        <v>25</v>
      </c>
      <c r="J26" s="26" t="s">
        <v>26</v>
      </c>
      <c r="K26" s="26" t="s">
        <v>27</v>
      </c>
      <c r="L26" s="26" t="s">
        <v>28</v>
      </c>
      <c r="M26" s="26" t="s">
        <v>29</v>
      </c>
      <c r="N26" s="26" t="s">
        <v>30</v>
      </c>
      <c r="O26" s="26" t="s">
        <v>31</v>
      </c>
      <c r="P26" s="26" t="s">
        <v>32</v>
      </c>
      <c r="Q26" s="26" t="s">
        <v>33</v>
      </c>
      <c r="R26" s="26" t="s">
        <v>34</v>
      </c>
      <c r="S26" s="26" t="s">
        <v>35</v>
      </c>
      <c r="T26" s="26" t="s">
        <v>36</v>
      </c>
      <c r="U26" s="26" t="s">
        <v>37</v>
      </c>
      <c r="V26" s="26" t="s">
        <v>38</v>
      </c>
      <c r="W26" s="26" t="s">
        <v>40</v>
      </c>
      <c r="X26" s="26" t="s">
        <v>41</v>
      </c>
      <c r="Y26" s="26" t="s">
        <v>42</v>
      </c>
      <c r="Z26" s="26" t="s">
        <v>104</v>
      </c>
      <c r="AA26" s="26"/>
      <c r="AB26" s="26"/>
      <c r="AC26" s="26"/>
      <c r="AD26" s="26"/>
      <c r="AE26" s="26"/>
      <c r="AF26" s="26"/>
      <c r="AG26" s="26"/>
    </row>
    <row r="27" spans="1:33" ht="18" customHeight="1" thickBot="1" x14ac:dyDescent="0.25">
      <c r="A27" s="22" t="s">
        <v>105</v>
      </c>
      <c r="B27" s="19"/>
      <c r="C27" s="26"/>
      <c r="D27" s="26"/>
      <c r="E27" s="26"/>
      <c r="F27" s="26"/>
      <c r="G27" s="26"/>
      <c r="H27" s="26"/>
      <c r="I27" s="26"/>
      <c r="J27" s="26"/>
      <c r="K27" s="26"/>
      <c r="L27" s="26"/>
      <c r="M27" s="26"/>
      <c r="N27" s="26"/>
      <c r="O27" s="26"/>
      <c r="P27" s="26"/>
      <c r="Q27" s="26"/>
      <c r="R27" s="26" t="s">
        <v>30</v>
      </c>
      <c r="S27" s="26" t="s">
        <v>34</v>
      </c>
      <c r="T27" s="26" t="s">
        <v>34</v>
      </c>
      <c r="U27" s="26" t="s">
        <v>34</v>
      </c>
      <c r="V27" s="26" t="s">
        <v>34</v>
      </c>
      <c r="W27" s="26" t="s">
        <v>38</v>
      </c>
      <c r="X27" s="26" t="s">
        <v>38</v>
      </c>
      <c r="Y27" s="26" t="s">
        <v>38</v>
      </c>
      <c r="Z27" s="26" t="s">
        <v>42</v>
      </c>
      <c r="AA27" s="26"/>
      <c r="AB27" s="26"/>
      <c r="AC27" s="26"/>
      <c r="AD27" s="26"/>
      <c r="AE27" s="26"/>
      <c r="AF27" s="26"/>
      <c r="AG27" s="26"/>
    </row>
    <row r="28" spans="1:33" ht="18" customHeight="1" thickBot="1" x14ac:dyDescent="0.25">
      <c r="A28" s="22" t="s">
        <v>106</v>
      </c>
      <c r="B28" s="19"/>
      <c r="C28" s="26" t="s">
        <v>107</v>
      </c>
      <c r="D28" s="26" t="s">
        <v>107</v>
      </c>
      <c r="E28" s="26" t="s">
        <v>107</v>
      </c>
      <c r="F28" s="26" t="s">
        <v>107</v>
      </c>
      <c r="G28" s="26" t="s">
        <v>107</v>
      </c>
      <c r="H28" s="26" t="s">
        <v>107</v>
      </c>
      <c r="I28" s="26" t="s">
        <v>107</v>
      </c>
      <c r="J28" s="26" t="s">
        <v>107</v>
      </c>
      <c r="K28" s="26" t="s">
        <v>107</v>
      </c>
      <c r="L28" s="26" t="s">
        <v>107</v>
      </c>
      <c r="M28" s="26" t="s">
        <v>107</v>
      </c>
      <c r="N28" s="26" t="s">
        <v>107</v>
      </c>
      <c r="O28" s="26" t="s">
        <v>107</v>
      </c>
      <c r="P28" s="26" t="s">
        <v>107</v>
      </c>
      <c r="Q28" s="26" t="s">
        <v>107</v>
      </c>
      <c r="R28" s="26" t="s">
        <v>107</v>
      </c>
      <c r="S28" s="26" t="s">
        <v>107</v>
      </c>
      <c r="T28" s="26" t="s">
        <v>107</v>
      </c>
      <c r="U28" s="26" t="s">
        <v>107</v>
      </c>
      <c r="V28" s="26" t="s">
        <v>107</v>
      </c>
      <c r="W28" s="26" t="s">
        <v>107</v>
      </c>
      <c r="X28" s="26" t="s">
        <v>107</v>
      </c>
      <c r="Y28" s="26" t="s">
        <v>107</v>
      </c>
      <c r="Z28" s="26" t="s">
        <v>107</v>
      </c>
      <c r="AA28" s="26"/>
      <c r="AB28" s="26"/>
      <c r="AC28" s="26"/>
      <c r="AD28" s="26"/>
      <c r="AE28" s="26"/>
      <c r="AF28" s="26"/>
      <c r="AG28" s="26"/>
    </row>
    <row r="29" spans="1:33" ht="52" hidden="1" customHeight="1" thickBot="1" x14ac:dyDescent="0.25">
      <c r="A29" s="22" t="s">
        <v>108</v>
      </c>
      <c r="B29" s="19"/>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row>
    <row r="30" spans="1:33" ht="52" customHeight="1" thickBot="1" x14ac:dyDescent="0.25">
      <c r="A30" s="22" t="s">
        <v>109</v>
      </c>
      <c r="B30" s="19"/>
      <c r="C30" s="26" t="s">
        <v>110</v>
      </c>
      <c r="D30" s="26" t="s">
        <v>110</v>
      </c>
      <c r="E30" s="26" t="s">
        <v>110</v>
      </c>
      <c r="F30" s="26" t="s">
        <v>110</v>
      </c>
      <c r="G30" s="26" t="s">
        <v>110</v>
      </c>
      <c r="H30" s="26" t="s">
        <v>110</v>
      </c>
      <c r="I30" s="26" t="s">
        <v>110</v>
      </c>
      <c r="J30" s="26" t="s">
        <v>110</v>
      </c>
      <c r="K30" s="26" t="s">
        <v>110</v>
      </c>
      <c r="L30" s="26" t="s">
        <v>110</v>
      </c>
      <c r="M30" s="26" t="s">
        <v>110</v>
      </c>
      <c r="N30" s="26" t="s">
        <v>110</v>
      </c>
      <c r="O30" s="26" t="s">
        <v>110</v>
      </c>
      <c r="P30" s="26" t="s">
        <v>110</v>
      </c>
      <c r="Q30" s="26" t="s">
        <v>110</v>
      </c>
      <c r="R30" s="26" t="s">
        <v>110</v>
      </c>
      <c r="S30" s="26" t="s">
        <v>110</v>
      </c>
      <c r="T30" s="26" t="s">
        <v>110</v>
      </c>
      <c r="U30" s="26" t="s">
        <v>110</v>
      </c>
      <c r="V30" s="26" t="s">
        <v>110</v>
      </c>
      <c r="W30" s="26" t="s">
        <v>110</v>
      </c>
      <c r="X30" s="26" t="s">
        <v>110</v>
      </c>
      <c r="Y30" s="26" t="s">
        <v>110</v>
      </c>
      <c r="Z30" s="26" t="s">
        <v>110</v>
      </c>
      <c r="AA30" s="26"/>
      <c r="AB30" s="26"/>
      <c r="AC30" s="26"/>
      <c r="AD30" s="26"/>
      <c r="AE30" s="26"/>
      <c r="AF30" s="26"/>
      <c r="AG30" s="26"/>
    </row>
    <row r="31" spans="1:33" ht="35" customHeight="1" thickBot="1" x14ac:dyDescent="0.25">
      <c r="A31" s="22" t="s">
        <v>111</v>
      </c>
      <c r="B31" s="19"/>
      <c r="C31" s="26" t="s">
        <v>112</v>
      </c>
      <c r="D31" s="26" t="s">
        <v>113</v>
      </c>
      <c r="E31" s="26" t="s">
        <v>112</v>
      </c>
      <c r="F31" s="26" t="s">
        <v>114</v>
      </c>
      <c r="G31" s="26" t="s">
        <v>112</v>
      </c>
      <c r="H31" s="26" t="s">
        <v>112</v>
      </c>
      <c r="I31" s="26" t="s">
        <v>112</v>
      </c>
      <c r="J31" s="26" t="s">
        <v>114</v>
      </c>
      <c r="K31" s="26" t="s">
        <v>112</v>
      </c>
      <c r="L31" s="26" t="s">
        <v>112</v>
      </c>
      <c r="M31" s="26" t="s">
        <v>112</v>
      </c>
      <c r="N31" s="26" t="s">
        <v>114</v>
      </c>
      <c r="O31" s="26" t="s">
        <v>112</v>
      </c>
      <c r="P31" s="26" t="s">
        <v>112</v>
      </c>
      <c r="Q31" s="26" t="s">
        <v>112</v>
      </c>
      <c r="R31" s="26" t="s">
        <v>114</v>
      </c>
      <c r="S31" s="26" t="s">
        <v>112</v>
      </c>
      <c r="T31" s="26" t="s">
        <v>113</v>
      </c>
      <c r="U31" s="26" t="s">
        <v>112</v>
      </c>
      <c r="V31" s="26" t="s">
        <v>114</v>
      </c>
      <c r="W31" s="26" t="s">
        <v>113</v>
      </c>
      <c r="X31" s="26" t="s">
        <v>112</v>
      </c>
      <c r="Y31" s="26" t="s">
        <v>114</v>
      </c>
      <c r="Z31" s="26" t="s">
        <v>112</v>
      </c>
      <c r="AA31" s="26"/>
      <c r="AB31" s="26"/>
      <c r="AC31" s="26"/>
      <c r="AD31" s="26"/>
      <c r="AE31" s="26"/>
      <c r="AF31" s="26"/>
      <c r="AG31" s="26"/>
    </row>
    <row r="32" spans="1:33" ht="44" customHeight="1" thickBot="1" x14ac:dyDescent="0.25">
      <c r="A32" s="22" t="s">
        <v>115</v>
      </c>
      <c r="B32" s="19"/>
      <c r="C32" s="26"/>
      <c r="D32" s="26"/>
      <c r="E32" s="26"/>
      <c r="F32" s="26" t="s">
        <v>116</v>
      </c>
      <c r="G32" s="26"/>
      <c r="H32" s="26"/>
      <c r="I32" s="26"/>
      <c r="J32" s="26" t="s">
        <v>116</v>
      </c>
      <c r="K32" s="26"/>
      <c r="L32" s="26"/>
      <c r="M32" s="26"/>
      <c r="N32" s="26" t="s">
        <v>116</v>
      </c>
      <c r="O32" s="26"/>
      <c r="P32" s="26"/>
      <c r="Q32" s="26"/>
      <c r="R32" s="26" t="s">
        <v>117</v>
      </c>
      <c r="S32" s="26"/>
      <c r="T32" s="26"/>
      <c r="U32" s="26"/>
      <c r="V32" s="26" t="s">
        <v>117</v>
      </c>
      <c r="W32" s="26" t="s">
        <v>117</v>
      </c>
      <c r="X32" s="26"/>
      <c r="Y32" s="26" t="s">
        <v>117</v>
      </c>
      <c r="Z32" s="26"/>
      <c r="AA32" s="26"/>
      <c r="AB32" s="26"/>
      <c r="AC32" s="26"/>
      <c r="AD32" s="26"/>
      <c r="AE32" s="26"/>
      <c r="AF32" s="26"/>
      <c r="AG32" s="26"/>
    </row>
    <row r="33" spans="1:33" ht="86" hidden="1" customHeight="1" thickBot="1" x14ac:dyDescent="0.25">
      <c r="A33" s="22" t="s">
        <v>118</v>
      </c>
      <c r="B33" s="19"/>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row>
    <row r="34" spans="1:33" ht="18" hidden="1" customHeight="1" thickBot="1" x14ac:dyDescent="0.25">
      <c r="A34" s="22" t="s">
        <v>119</v>
      </c>
      <c r="B34" s="19"/>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row>
    <row r="35" spans="1:33" ht="18" customHeight="1" thickBot="1" x14ac:dyDescent="0.25">
      <c r="A35" s="22" t="s">
        <v>120</v>
      </c>
      <c r="B35" s="19"/>
      <c r="C35" s="26"/>
      <c r="D35" s="26"/>
      <c r="E35" s="26"/>
      <c r="F35" s="26"/>
      <c r="G35" s="26"/>
      <c r="H35" s="26"/>
      <c r="I35" s="26"/>
      <c r="J35" s="26"/>
      <c r="K35" s="26"/>
      <c r="L35" s="26"/>
      <c r="M35" s="26"/>
      <c r="N35" s="26"/>
      <c r="O35" s="26"/>
      <c r="P35" s="26"/>
      <c r="Q35" s="26"/>
      <c r="R35" s="26" t="s">
        <v>121</v>
      </c>
      <c r="S35" s="26"/>
      <c r="T35" s="26" t="s">
        <v>122</v>
      </c>
      <c r="U35" s="26"/>
      <c r="V35" s="26" t="s">
        <v>121</v>
      </c>
      <c r="W35" s="26" t="s">
        <v>122</v>
      </c>
      <c r="X35" s="26" t="s">
        <v>122</v>
      </c>
      <c r="Y35" s="26" t="s">
        <v>121</v>
      </c>
      <c r="Z35" s="26"/>
      <c r="AA35" s="26"/>
      <c r="AB35" s="26"/>
      <c r="AC35" s="26"/>
      <c r="AD35" s="26"/>
      <c r="AE35" s="26"/>
      <c r="AF35" s="26"/>
      <c r="AG35" s="26"/>
    </row>
    <row r="36" spans="1:33" ht="18" customHeight="1" thickBot="1" x14ac:dyDescent="0.25">
      <c r="A36" s="22" t="s">
        <v>123</v>
      </c>
      <c r="B36" s="19"/>
      <c r="C36" s="26"/>
      <c r="D36" s="26"/>
      <c r="E36" s="26"/>
      <c r="F36" s="26"/>
      <c r="G36" s="26"/>
      <c r="H36" s="26"/>
      <c r="I36" s="26"/>
      <c r="J36" s="26"/>
      <c r="K36" s="26"/>
      <c r="L36" s="26"/>
      <c r="M36" s="26"/>
      <c r="N36" s="26"/>
      <c r="O36" s="26"/>
      <c r="P36" s="26"/>
      <c r="Q36" s="26"/>
      <c r="R36" s="26" t="s">
        <v>124</v>
      </c>
      <c r="S36" s="26"/>
      <c r="T36" s="26"/>
      <c r="U36" s="26"/>
      <c r="V36" s="26" t="s">
        <v>124</v>
      </c>
      <c r="W36" s="26"/>
      <c r="X36" s="26"/>
      <c r="Y36" s="26" t="s">
        <v>124</v>
      </c>
      <c r="Z36" s="26"/>
      <c r="AA36" s="26"/>
      <c r="AB36" s="26"/>
      <c r="AC36" s="26"/>
      <c r="AD36" s="26"/>
      <c r="AE36" s="26"/>
      <c r="AF36" s="26"/>
      <c r="AG36" s="26"/>
    </row>
    <row r="37" spans="1:33" ht="18" customHeight="1" thickBot="1" x14ac:dyDescent="0.25">
      <c r="A37" s="22" t="s">
        <v>125</v>
      </c>
      <c r="B37" s="19"/>
      <c r="C37" s="26"/>
      <c r="D37" s="26"/>
      <c r="E37" s="26"/>
      <c r="F37" s="26"/>
      <c r="G37" s="26"/>
      <c r="H37" s="26"/>
      <c r="I37" s="26"/>
      <c r="J37" s="26"/>
      <c r="K37" s="26"/>
      <c r="L37" s="26"/>
      <c r="M37" s="26"/>
      <c r="N37" s="26"/>
      <c r="O37" s="26"/>
      <c r="P37" s="26"/>
      <c r="Q37" s="26"/>
      <c r="R37" s="26" t="s">
        <v>126</v>
      </c>
      <c r="S37" s="26"/>
      <c r="T37" s="26"/>
      <c r="U37" s="26"/>
      <c r="V37" s="26" t="s">
        <v>127</v>
      </c>
      <c r="W37" s="26"/>
      <c r="X37" s="26"/>
      <c r="Y37" s="26" t="s">
        <v>128</v>
      </c>
      <c r="Z37" s="26"/>
      <c r="AA37" s="26"/>
      <c r="AB37" s="26"/>
      <c r="AC37" s="26"/>
      <c r="AD37" s="26"/>
      <c r="AE37" s="26"/>
      <c r="AF37" s="26"/>
      <c r="AG37" s="26"/>
    </row>
    <row r="38" spans="1:33" ht="35" customHeight="1" thickBot="1" x14ac:dyDescent="0.25">
      <c r="A38" s="22" t="s">
        <v>129</v>
      </c>
      <c r="B38" s="19"/>
      <c r="C38" s="26"/>
      <c r="D38" s="26" t="s">
        <v>130</v>
      </c>
      <c r="E38" s="26"/>
      <c r="F38" s="26" t="s">
        <v>131</v>
      </c>
      <c r="G38" s="26"/>
      <c r="H38" s="26"/>
      <c r="I38" s="26"/>
      <c r="J38" s="26" t="s">
        <v>132</v>
      </c>
      <c r="K38" s="26"/>
      <c r="L38" s="26"/>
      <c r="M38" s="26"/>
      <c r="N38" s="26" t="s">
        <v>133</v>
      </c>
      <c r="O38" s="26"/>
      <c r="P38" s="26"/>
      <c r="Q38" s="26"/>
      <c r="R38" s="26" t="s">
        <v>134</v>
      </c>
      <c r="S38" s="26"/>
      <c r="T38" s="26" t="s">
        <v>135</v>
      </c>
      <c r="U38" s="26"/>
      <c r="V38" s="26" t="s">
        <v>84</v>
      </c>
      <c r="W38" s="26" t="s">
        <v>136</v>
      </c>
      <c r="X38" s="26"/>
      <c r="Y38" s="26" t="s">
        <v>85</v>
      </c>
      <c r="Z38" s="26"/>
      <c r="AA38" s="26"/>
      <c r="AB38" s="26"/>
      <c r="AC38" s="26"/>
      <c r="AD38" s="26"/>
      <c r="AE38" s="26"/>
      <c r="AF38" s="26"/>
      <c r="AG38" s="26"/>
    </row>
    <row r="39" spans="1:33" ht="48" customHeight="1" thickBot="1" x14ac:dyDescent="0.25">
      <c r="A39" s="22" t="s">
        <v>137</v>
      </c>
      <c r="B39" s="19"/>
      <c r="C39" s="26"/>
      <c r="D39" s="26" t="s">
        <v>138</v>
      </c>
      <c r="E39" s="26" t="s">
        <v>139</v>
      </c>
      <c r="F39" s="26" t="s">
        <v>138</v>
      </c>
      <c r="G39" s="26"/>
      <c r="H39" s="26"/>
      <c r="I39" s="26"/>
      <c r="J39" s="26" t="s">
        <v>139</v>
      </c>
      <c r="K39" s="26"/>
      <c r="L39" s="26"/>
      <c r="M39" s="26"/>
      <c r="N39" s="26" t="s">
        <v>139</v>
      </c>
      <c r="O39" s="26"/>
      <c r="P39" s="26"/>
      <c r="Q39" s="26"/>
      <c r="R39" s="26" t="s">
        <v>139</v>
      </c>
      <c r="S39" s="26"/>
      <c r="T39" s="26" t="s">
        <v>124</v>
      </c>
      <c r="U39" s="26"/>
      <c r="V39" s="26" t="s">
        <v>139</v>
      </c>
      <c r="W39" s="26" t="s">
        <v>140</v>
      </c>
      <c r="X39" s="26"/>
      <c r="Y39" s="26" t="s">
        <v>141</v>
      </c>
      <c r="Z39" s="26" t="s">
        <v>141</v>
      </c>
      <c r="AA39" s="26"/>
      <c r="AB39" s="26"/>
      <c r="AC39" s="26"/>
      <c r="AD39" s="26"/>
      <c r="AE39" s="26"/>
      <c r="AF39" s="26"/>
      <c r="AG39" s="26"/>
    </row>
    <row r="40" spans="1:33" ht="44" customHeight="1" thickBot="1" x14ac:dyDescent="0.25">
      <c r="A40" s="22" t="s">
        <v>142</v>
      </c>
      <c r="B40" s="19"/>
      <c r="C40" s="26"/>
      <c r="D40" s="26" t="s">
        <v>143</v>
      </c>
      <c r="E40" s="26" t="s">
        <v>144</v>
      </c>
      <c r="F40" s="26" t="s">
        <v>145</v>
      </c>
      <c r="G40" s="26"/>
      <c r="H40" s="26"/>
      <c r="I40" s="26"/>
      <c r="J40" s="26" t="s">
        <v>146</v>
      </c>
      <c r="K40" s="26"/>
      <c r="L40" s="26"/>
      <c r="M40" s="26"/>
      <c r="N40" s="26" t="s">
        <v>146</v>
      </c>
      <c r="O40" s="26"/>
      <c r="P40" s="26"/>
      <c r="Q40" s="26"/>
      <c r="R40" s="26" t="s">
        <v>146</v>
      </c>
      <c r="S40" s="26"/>
      <c r="T40" s="26" t="s">
        <v>143</v>
      </c>
      <c r="U40" s="26"/>
      <c r="V40" s="26" t="s">
        <v>147</v>
      </c>
      <c r="W40" s="26" t="s">
        <v>143</v>
      </c>
      <c r="X40" s="26"/>
      <c r="Y40" s="26" t="s">
        <v>147</v>
      </c>
      <c r="Z40" s="26" t="s">
        <v>147</v>
      </c>
      <c r="AA40" s="26"/>
      <c r="AB40" s="26"/>
      <c r="AC40" s="26"/>
      <c r="AD40" s="26"/>
      <c r="AE40" s="26"/>
      <c r="AF40" s="26"/>
      <c r="AG40" s="26"/>
    </row>
    <row r="41" spans="1:33" ht="35" customHeight="1" thickBot="1" x14ac:dyDescent="0.25">
      <c r="A41" s="22" t="s">
        <v>148</v>
      </c>
      <c r="B41" s="19"/>
      <c r="C41" s="26"/>
      <c r="D41" s="26"/>
      <c r="E41" s="26"/>
      <c r="F41" s="26"/>
      <c r="G41" s="26"/>
      <c r="H41" s="26"/>
      <c r="I41" s="26"/>
      <c r="J41" s="26" t="s">
        <v>149</v>
      </c>
      <c r="K41" s="26"/>
      <c r="L41" s="26"/>
      <c r="M41" s="26"/>
      <c r="N41" s="26"/>
      <c r="O41" s="26"/>
      <c r="P41" s="26"/>
      <c r="Q41" s="26"/>
      <c r="R41" s="26" t="s">
        <v>150</v>
      </c>
      <c r="S41" s="26"/>
      <c r="T41" s="26" t="s">
        <v>150</v>
      </c>
      <c r="U41" s="26"/>
      <c r="V41" s="26" t="s">
        <v>150</v>
      </c>
      <c r="W41" s="26" t="s">
        <v>151</v>
      </c>
      <c r="X41" s="26"/>
      <c r="Y41" s="26"/>
      <c r="Z41" s="26"/>
      <c r="AA41" s="26"/>
      <c r="AB41" s="26"/>
      <c r="AC41" s="26"/>
      <c r="AD41" s="26"/>
      <c r="AE41" s="26"/>
      <c r="AF41" s="26"/>
      <c r="AG41" s="26"/>
    </row>
    <row r="42" spans="1:33" ht="51" customHeight="1" thickBot="1" x14ac:dyDescent="0.25">
      <c r="A42" s="22" t="s">
        <v>152</v>
      </c>
      <c r="B42" s="19"/>
      <c r="C42" s="26"/>
      <c r="D42" s="26" t="s">
        <v>138</v>
      </c>
      <c r="E42" s="26" t="s">
        <v>139</v>
      </c>
      <c r="F42" s="26" t="s">
        <v>139</v>
      </c>
      <c r="G42" s="26"/>
      <c r="H42" s="26"/>
      <c r="I42" s="26"/>
      <c r="J42" s="26" t="s">
        <v>138</v>
      </c>
      <c r="K42" s="26"/>
      <c r="L42" s="26"/>
      <c r="M42" s="26"/>
      <c r="N42" s="26" t="s">
        <v>153</v>
      </c>
      <c r="O42" s="26"/>
      <c r="P42" s="26"/>
      <c r="Q42" s="26"/>
      <c r="R42" s="26" t="s">
        <v>138</v>
      </c>
      <c r="S42" s="26"/>
      <c r="T42" s="26" t="s">
        <v>154</v>
      </c>
      <c r="U42" s="26"/>
      <c r="V42" s="26" t="s">
        <v>139</v>
      </c>
      <c r="W42" s="26" t="s">
        <v>155</v>
      </c>
      <c r="X42" s="26"/>
      <c r="Y42" s="26" t="s">
        <v>156</v>
      </c>
      <c r="Z42" s="26" t="s">
        <v>141</v>
      </c>
      <c r="AA42" s="26"/>
      <c r="AB42" s="26"/>
      <c r="AC42" s="26"/>
      <c r="AD42" s="26"/>
      <c r="AE42" s="26"/>
      <c r="AF42" s="26"/>
      <c r="AG42" s="26"/>
    </row>
    <row r="43" spans="1:33" ht="54" customHeight="1" thickBot="1" x14ac:dyDescent="0.25">
      <c r="A43" s="22" t="s">
        <v>157</v>
      </c>
      <c r="B43" s="19"/>
      <c r="C43" s="26"/>
      <c r="D43" s="26" t="s">
        <v>158</v>
      </c>
      <c r="E43" s="26" t="s">
        <v>159</v>
      </c>
      <c r="F43" s="26" t="s">
        <v>159</v>
      </c>
      <c r="G43" s="26"/>
      <c r="H43" s="26"/>
      <c r="I43" s="26"/>
      <c r="J43" s="26" t="s">
        <v>160</v>
      </c>
      <c r="K43" s="26"/>
      <c r="L43" s="26"/>
      <c r="M43" s="26"/>
      <c r="N43" s="26" t="s">
        <v>146</v>
      </c>
      <c r="O43" s="26"/>
      <c r="P43" s="26"/>
      <c r="Q43" s="26"/>
      <c r="R43" s="26" t="s">
        <v>146</v>
      </c>
      <c r="S43" s="26"/>
      <c r="T43" s="26" t="s">
        <v>146</v>
      </c>
      <c r="U43" s="26"/>
      <c r="V43" s="26" t="s">
        <v>146</v>
      </c>
      <c r="W43" s="26" t="s">
        <v>143</v>
      </c>
      <c r="X43" s="26"/>
      <c r="Y43" s="26" t="s">
        <v>147</v>
      </c>
      <c r="Z43" s="26" t="s">
        <v>147</v>
      </c>
      <c r="AA43" s="26"/>
      <c r="AB43" s="26"/>
      <c r="AC43" s="26"/>
      <c r="AD43" s="26"/>
      <c r="AE43" s="26"/>
      <c r="AF43" s="26"/>
      <c r="AG43" s="26"/>
    </row>
    <row r="44" spans="1:33" ht="86" customHeight="1" thickBot="1" x14ac:dyDescent="0.25">
      <c r="A44" s="22" t="s">
        <v>161</v>
      </c>
      <c r="B44" s="19"/>
      <c r="C44" s="26" t="s">
        <v>121</v>
      </c>
      <c r="D44" s="26" t="s">
        <v>121</v>
      </c>
      <c r="E44" s="26" t="s">
        <v>121</v>
      </c>
      <c r="F44" s="26" t="s">
        <v>121</v>
      </c>
      <c r="G44" s="26" t="s">
        <v>121</v>
      </c>
      <c r="H44" s="26" t="s">
        <v>121</v>
      </c>
      <c r="I44" s="26" t="s">
        <v>121</v>
      </c>
      <c r="J44" s="26" t="s">
        <v>121</v>
      </c>
      <c r="K44" s="26" t="s">
        <v>121</v>
      </c>
      <c r="L44" s="26" t="s">
        <v>121</v>
      </c>
      <c r="M44" s="26" t="s">
        <v>121</v>
      </c>
      <c r="N44" s="26" t="s">
        <v>121</v>
      </c>
      <c r="O44" s="26" t="s">
        <v>121</v>
      </c>
      <c r="P44" s="26" t="s">
        <v>121</v>
      </c>
      <c r="Q44" s="26" t="s">
        <v>121</v>
      </c>
      <c r="R44" s="26" t="s">
        <v>121</v>
      </c>
      <c r="S44" s="26" t="s">
        <v>121</v>
      </c>
      <c r="T44" s="26" t="s">
        <v>121</v>
      </c>
      <c r="U44" s="26" t="s">
        <v>121</v>
      </c>
      <c r="V44" s="26" t="s">
        <v>121</v>
      </c>
      <c r="W44" s="26" t="s">
        <v>121</v>
      </c>
      <c r="X44" s="26" t="s">
        <v>121</v>
      </c>
      <c r="Y44" s="26" t="s">
        <v>121</v>
      </c>
      <c r="Z44" s="26" t="s">
        <v>121</v>
      </c>
      <c r="AA44" s="26"/>
      <c r="AB44" s="26"/>
      <c r="AC44" s="26"/>
      <c r="AD44" s="26"/>
      <c r="AE44" s="26"/>
      <c r="AF44" s="26"/>
      <c r="AG44" s="26"/>
    </row>
    <row r="45" spans="1:33" ht="120" customHeight="1" thickBot="1" x14ac:dyDescent="0.25">
      <c r="A45" s="22" t="s">
        <v>162</v>
      </c>
      <c r="B45" s="19"/>
      <c r="C45" s="26" t="s">
        <v>121</v>
      </c>
      <c r="D45" s="26" t="s">
        <v>121</v>
      </c>
      <c r="E45" s="26" t="s">
        <v>121</v>
      </c>
      <c r="F45" s="26" t="s">
        <v>121</v>
      </c>
      <c r="G45" s="26" t="s">
        <v>121</v>
      </c>
      <c r="H45" s="26" t="s">
        <v>121</v>
      </c>
      <c r="I45" s="26" t="s">
        <v>121</v>
      </c>
      <c r="J45" s="26" t="s">
        <v>121</v>
      </c>
      <c r="K45" s="26" t="s">
        <v>121</v>
      </c>
      <c r="L45" s="26" t="s">
        <v>121</v>
      </c>
      <c r="M45" s="26" t="s">
        <v>121</v>
      </c>
      <c r="N45" s="26" t="s">
        <v>121</v>
      </c>
      <c r="O45" s="26" t="s">
        <v>121</v>
      </c>
      <c r="P45" s="26" t="s">
        <v>121</v>
      </c>
      <c r="Q45" s="26" t="s">
        <v>121</v>
      </c>
      <c r="R45" s="26" t="s">
        <v>121</v>
      </c>
      <c r="S45" s="26" t="s">
        <v>121</v>
      </c>
      <c r="T45" s="26" t="s">
        <v>121</v>
      </c>
      <c r="U45" s="26" t="s">
        <v>122</v>
      </c>
      <c r="V45" s="26" t="s">
        <v>121</v>
      </c>
      <c r="W45" s="26" t="s">
        <v>121</v>
      </c>
      <c r="X45" s="26" t="s">
        <v>122</v>
      </c>
      <c r="Y45" s="26" t="s">
        <v>121</v>
      </c>
      <c r="Z45" s="26" t="s">
        <v>122</v>
      </c>
      <c r="AA45" s="26"/>
      <c r="AB45" s="26"/>
      <c r="AC45" s="26"/>
      <c r="AD45" s="26"/>
      <c r="AE45" s="26"/>
      <c r="AF45" s="26"/>
      <c r="AG45" s="26"/>
    </row>
  </sheetData>
  <dataValidations count="1">
    <dataValidation type="textLength" operator="greaterThan" allowBlank="1" showInputMessage="1" showErrorMessage="1" errorTitle="Invalid Data Type" error="Please input data in String Data Type" sqref="C29:AG29 C5:AG8 C37:AG43 C21:AG27 C33:AG34" xr:uid="{00000000-0002-0000-0200-000000000000}">
      <formula1>0</formula1>
    </dataValidation>
  </dataValidations>
  <pageMargins left="0.15" right="0.15" top="0.15" bottom="0.1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Y580"/>
  <sheetViews>
    <sheetView showGridLines="0"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x14ac:dyDescent="0.2"/>
  <cols>
    <col min="1" max="1" width="46" style="164" customWidth="1" collapsed="1"/>
    <col min="2" max="2" width="26" style="164" customWidth="1"/>
    <col min="3" max="25" width="21" style="133" customWidth="1" collapsed="1"/>
    <col min="26" max="26" width="9.3984375" style="133" customWidth="1" collapsed="1"/>
    <col min="27" max="16384" width="9.3984375" style="133" collapsed="1"/>
  </cols>
  <sheetData>
    <row r="1" spans="1:25" ht="18" customHeight="1" x14ac:dyDescent="0.2">
      <c r="A1" s="192" t="s">
        <v>2786</v>
      </c>
      <c r="B1" s="206"/>
      <c r="C1" s="193"/>
    </row>
    <row r="2" spans="1:25" x14ac:dyDescent="0.2">
      <c r="A2" s="163">
        <v>1</v>
      </c>
    </row>
    <row r="3" spans="1:25" ht="16" customHeight="1" x14ac:dyDescent="0.2">
      <c r="A3" s="165" t="s">
        <v>22</v>
      </c>
      <c r="B3" s="166"/>
      <c r="C3" s="137" t="s">
        <v>34</v>
      </c>
      <c r="D3" s="137" t="s">
        <v>35</v>
      </c>
      <c r="E3" s="137" t="s">
        <v>36</v>
      </c>
      <c r="F3" s="137" t="s">
        <v>37</v>
      </c>
      <c r="G3" s="137" t="s">
        <v>38</v>
      </c>
      <c r="H3" s="137" t="s">
        <v>39</v>
      </c>
      <c r="I3" s="137" t="s">
        <v>40</v>
      </c>
      <c r="J3" s="137" t="s">
        <v>41</v>
      </c>
      <c r="K3" s="137" t="s">
        <v>42</v>
      </c>
      <c r="L3" s="137" t="s">
        <v>104</v>
      </c>
      <c r="M3" s="137" t="s">
        <v>43</v>
      </c>
      <c r="N3" s="137" t="s">
        <v>44</v>
      </c>
      <c r="O3" s="137" t="s">
        <v>45</v>
      </c>
      <c r="P3" s="137" t="s">
        <v>46</v>
      </c>
      <c r="Q3" s="137"/>
      <c r="R3" s="137"/>
      <c r="S3" s="137"/>
      <c r="T3" s="137"/>
      <c r="U3" s="137"/>
      <c r="V3" s="137"/>
      <c r="W3" s="137"/>
      <c r="X3" s="137"/>
      <c r="Y3" s="137"/>
    </row>
    <row r="4" spans="1:25" ht="18" customHeight="1" thickBot="1" x14ac:dyDescent="0.25">
      <c r="A4" s="167" t="s">
        <v>485</v>
      </c>
      <c r="B4" s="160"/>
      <c r="C4" s="100">
        <v>174.672</v>
      </c>
      <c r="D4" s="100">
        <v>1028.8599999999999</v>
      </c>
      <c r="E4" s="100">
        <v>1028.8599999999999</v>
      </c>
      <c r="F4" s="100">
        <v>1028.8599999999999</v>
      </c>
      <c r="G4" s="100">
        <v>1028.8599999999999</v>
      </c>
      <c r="H4" s="100">
        <v>998.72</v>
      </c>
      <c r="I4" s="100">
        <v>2494.16</v>
      </c>
      <c r="J4" s="100">
        <v>6895.81</v>
      </c>
      <c r="K4" s="100">
        <v>294.16000000000003</v>
      </c>
      <c r="L4" s="100">
        <v>402.43</v>
      </c>
      <c r="M4" s="100">
        <v>459.21</v>
      </c>
      <c r="N4" s="100">
        <v>335.38</v>
      </c>
      <c r="O4" s="100">
        <v>402.43</v>
      </c>
      <c r="P4" s="100">
        <v>638.82000000000005</v>
      </c>
      <c r="Q4" s="100"/>
      <c r="R4" s="100"/>
      <c r="S4" s="100"/>
      <c r="T4" s="100"/>
      <c r="U4" s="100"/>
      <c r="V4" s="100"/>
      <c r="W4" s="100"/>
      <c r="X4" s="100"/>
      <c r="Y4" s="100"/>
    </row>
    <row r="5" spans="1:25" ht="18" customHeight="1" thickBot="1" x14ac:dyDescent="0.25">
      <c r="A5" s="167" t="s">
        <v>1303</v>
      </c>
      <c r="B5" s="160"/>
      <c r="C5" s="161"/>
      <c r="D5" s="161"/>
      <c r="E5" s="161"/>
      <c r="F5" s="161"/>
      <c r="G5" s="161"/>
      <c r="H5" s="161"/>
      <c r="I5" s="161"/>
      <c r="J5" s="161"/>
      <c r="K5" s="161"/>
      <c r="L5" s="161"/>
      <c r="M5" s="161"/>
      <c r="N5" s="161"/>
      <c r="O5" s="161"/>
      <c r="P5" s="161"/>
      <c r="Q5" s="161"/>
      <c r="R5" s="161"/>
      <c r="S5" s="161"/>
      <c r="T5" s="161"/>
      <c r="U5" s="161"/>
      <c r="V5" s="161"/>
      <c r="W5" s="161"/>
      <c r="X5" s="161"/>
      <c r="Y5" s="161"/>
    </row>
    <row r="6" spans="1:25" ht="35" hidden="1" customHeight="1" thickBot="1" x14ac:dyDescent="0.25">
      <c r="A6" s="171" t="s">
        <v>1304</v>
      </c>
      <c r="B6" s="160"/>
      <c r="C6" s="98"/>
      <c r="D6" s="98"/>
      <c r="E6" s="98"/>
      <c r="F6" s="98"/>
      <c r="G6" s="98"/>
      <c r="H6" s="98"/>
      <c r="I6" s="98"/>
      <c r="J6" s="98"/>
      <c r="K6" s="98"/>
      <c r="L6" s="98"/>
      <c r="M6" s="98"/>
      <c r="N6" s="98"/>
      <c r="O6" s="98"/>
      <c r="P6" s="98"/>
      <c r="Q6" s="98"/>
      <c r="R6" s="98"/>
      <c r="S6" s="98"/>
      <c r="T6" s="98"/>
      <c r="U6" s="98"/>
      <c r="V6" s="98"/>
      <c r="W6" s="98"/>
      <c r="X6" s="98"/>
      <c r="Y6" s="98"/>
    </row>
    <row r="7" spans="1:25" ht="35" hidden="1" customHeight="1" thickBot="1" x14ac:dyDescent="0.25">
      <c r="A7" s="171" t="s">
        <v>1305</v>
      </c>
      <c r="B7" s="160"/>
      <c r="C7" s="98"/>
      <c r="D7" s="98"/>
      <c r="E7" s="98"/>
      <c r="F7" s="98"/>
      <c r="G7" s="98"/>
      <c r="H7" s="98"/>
      <c r="I7" s="98"/>
      <c r="J7" s="98"/>
      <c r="K7" s="98"/>
      <c r="L7" s="98"/>
      <c r="M7" s="98"/>
      <c r="N7" s="98"/>
      <c r="O7" s="98"/>
      <c r="P7" s="98"/>
      <c r="Q7" s="98"/>
      <c r="R7" s="98"/>
      <c r="S7" s="98"/>
      <c r="T7" s="98"/>
      <c r="U7" s="98"/>
      <c r="V7" s="98"/>
      <c r="W7" s="98"/>
      <c r="X7" s="98"/>
      <c r="Y7" s="98"/>
    </row>
    <row r="8" spans="1:25" ht="35" hidden="1" customHeight="1" thickBot="1" x14ac:dyDescent="0.25">
      <c r="A8" s="171" t="s">
        <v>1306</v>
      </c>
      <c r="B8" s="160"/>
      <c r="C8" s="98"/>
      <c r="D8" s="98"/>
      <c r="E8" s="98"/>
      <c r="F8" s="98"/>
      <c r="G8" s="98"/>
      <c r="H8" s="98"/>
      <c r="I8" s="98"/>
      <c r="J8" s="98"/>
      <c r="K8" s="98"/>
      <c r="L8" s="98"/>
      <c r="M8" s="98"/>
      <c r="N8" s="98"/>
      <c r="O8" s="98"/>
      <c r="P8" s="98"/>
      <c r="Q8" s="98"/>
      <c r="R8" s="98"/>
      <c r="S8" s="98"/>
      <c r="T8" s="98"/>
      <c r="U8" s="98"/>
      <c r="V8" s="98"/>
      <c r="W8" s="98"/>
      <c r="X8" s="98"/>
      <c r="Y8" s="98"/>
    </row>
    <row r="9" spans="1:25" ht="35" hidden="1" customHeight="1" thickBot="1" x14ac:dyDescent="0.25">
      <c r="A9" s="171" t="s">
        <v>1307</v>
      </c>
      <c r="B9" s="160"/>
      <c r="C9" s="98"/>
      <c r="D9" s="98"/>
      <c r="E9" s="98"/>
      <c r="F9" s="98"/>
      <c r="G9" s="98"/>
      <c r="H9" s="98"/>
      <c r="I9" s="98"/>
      <c r="J9" s="98"/>
      <c r="K9" s="98"/>
      <c r="L9" s="98"/>
      <c r="M9" s="98"/>
      <c r="N9" s="98"/>
      <c r="O9" s="98"/>
      <c r="P9" s="98"/>
      <c r="Q9" s="98"/>
      <c r="R9" s="98"/>
      <c r="S9" s="98"/>
      <c r="T9" s="98"/>
      <c r="U9" s="98"/>
      <c r="V9" s="98"/>
      <c r="W9" s="98"/>
      <c r="X9" s="98"/>
      <c r="Y9" s="98"/>
    </row>
    <row r="10" spans="1:25" ht="35" hidden="1" customHeight="1" thickBot="1" x14ac:dyDescent="0.25">
      <c r="A10" s="171" t="s">
        <v>1308</v>
      </c>
      <c r="B10" s="160"/>
      <c r="C10" s="98"/>
      <c r="D10" s="98"/>
      <c r="E10" s="98"/>
      <c r="F10" s="98"/>
      <c r="G10" s="98"/>
      <c r="H10" s="98"/>
      <c r="I10" s="98"/>
      <c r="J10" s="98"/>
      <c r="K10" s="98"/>
      <c r="L10" s="98"/>
      <c r="M10" s="98"/>
      <c r="N10" s="98"/>
      <c r="O10" s="98"/>
      <c r="P10" s="98"/>
      <c r="Q10" s="98"/>
      <c r="R10" s="98"/>
      <c r="S10" s="98"/>
      <c r="T10" s="98"/>
      <c r="U10" s="98"/>
      <c r="V10" s="98"/>
      <c r="W10" s="98"/>
      <c r="X10" s="98"/>
      <c r="Y10" s="98"/>
    </row>
    <row r="11" spans="1:25" ht="35" hidden="1" customHeight="1" thickBot="1" x14ac:dyDescent="0.25">
      <c r="A11" s="171" t="s">
        <v>1309</v>
      </c>
      <c r="B11" s="160"/>
      <c r="C11" s="98"/>
      <c r="D11" s="98"/>
      <c r="E11" s="98"/>
      <c r="F11" s="98"/>
      <c r="G11" s="98"/>
      <c r="H11" s="98"/>
      <c r="I11" s="98"/>
      <c r="J11" s="98"/>
      <c r="K11" s="98"/>
      <c r="L11" s="98"/>
      <c r="M11" s="98"/>
      <c r="N11" s="98"/>
      <c r="O11" s="98"/>
      <c r="P11" s="98"/>
      <c r="Q11" s="98"/>
      <c r="R11" s="98"/>
      <c r="S11" s="98"/>
      <c r="T11" s="98"/>
      <c r="U11" s="98"/>
      <c r="V11" s="98"/>
      <c r="W11" s="98"/>
      <c r="X11" s="98"/>
      <c r="Y11" s="98"/>
    </row>
    <row r="12" spans="1:25" ht="35" hidden="1" customHeight="1" thickBot="1" x14ac:dyDescent="0.25">
      <c r="A12" s="171" t="s">
        <v>1310</v>
      </c>
      <c r="B12" s="160"/>
      <c r="C12" s="98"/>
      <c r="D12" s="98"/>
      <c r="E12" s="98"/>
      <c r="F12" s="98"/>
      <c r="G12" s="98"/>
      <c r="H12" s="98"/>
      <c r="I12" s="98"/>
      <c r="J12" s="98"/>
      <c r="K12" s="98"/>
      <c r="L12" s="98"/>
      <c r="M12" s="98"/>
      <c r="N12" s="98"/>
      <c r="O12" s="98"/>
      <c r="P12" s="98"/>
      <c r="Q12" s="98"/>
      <c r="R12" s="98"/>
      <c r="S12" s="98"/>
      <c r="T12" s="98"/>
      <c r="U12" s="98"/>
      <c r="V12" s="98"/>
      <c r="W12" s="98"/>
      <c r="X12" s="98"/>
      <c r="Y12" s="98"/>
    </row>
    <row r="13" spans="1:25" ht="35" hidden="1" customHeight="1" thickBot="1" x14ac:dyDescent="0.25">
      <c r="A13" s="171" t="s">
        <v>1311</v>
      </c>
      <c r="B13" s="160"/>
      <c r="C13" s="98"/>
      <c r="D13" s="98"/>
      <c r="E13" s="98"/>
      <c r="F13" s="98"/>
      <c r="G13" s="98"/>
      <c r="H13" s="98"/>
      <c r="I13" s="98"/>
      <c r="J13" s="98"/>
      <c r="K13" s="98"/>
      <c r="L13" s="98"/>
      <c r="M13" s="98"/>
      <c r="N13" s="98"/>
      <c r="O13" s="98"/>
      <c r="P13" s="98"/>
      <c r="Q13" s="98"/>
      <c r="R13" s="98"/>
      <c r="S13" s="98"/>
      <c r="T13" s="98"/>
      <c r="U13" s="98"/>
      <c r="V13" s="98"/>
      <c r="W13" s="98"/>
      <c r="X13" s="98"/>
      <c r="Y13" s="98"/>
    </row>
    <row r="14" spans="1:25" ht="35" hidden="1" customHeight="1" thickBot="1" x14ac:dyDescent="0.25">
      <c r="A14" s="171" t="s">
        <v>1312</v>
      </c>
      <c r="B14" s="160"/>
      <c r="C14" s="98"/>
      <c r="D14" s="98"/>
      <c r="E14" s="98"/>
      <c r="F14" s="98"/>
      <c r="G14" s="98"/>
      <c r="H14" s="98"/>
      <c r="I14" s="98"/>
      <c r="J14" s="98"/>
      <c r="K14" s="98"/>
      <c r="L14" s="98"/>
      <c r="M14" s="98"/>
      <c r="N14" s="98"/>
      <c r="O14" s="98"/>
      <c r="P14" s="98"/>
      <c r="Q14" s="98"/>
      <c r="R14" s="98"/>
      <c r="S14" s="98"/>
      <c r="T14" s="98"/>
      <c r="U14" s="98"/>
      <c r="V14" s="98"/>
      <c r="W14" s="98"/>
      <c r="X14" s="98"/>
      <c r="Y14" s="98"/>
    </row>
    <row r="15" spans="1:25" ht="35" hidden="1" customHeight="1" thickBot="1" x14ac:dyDescent="0.25">
      <c r="A15" s="171" t="s">
        <v>1313</v>
      </c>
      <c r="B15" s="160"/>
      <c r="C15" s="98"/>
      <c r="D15" s="98"/>
      <c r="E15" s="98"/>
      <c r="F15" s="98"/>
      <c r="G15" s="98"/>
      <c r="H15" s="98"/>
      <c r="I15" s="98"/>
      <c r="J15" s="98"/>
      <c r="K15" s="98"/>
      <c r="L15" s="98"/>
      <c r="M15" s="98"/>
      <c r="N15" s="98"/>
      <c r="O15" s="98"/>
      <c r="P15" s="98"/>
      <c r="Q15" s="98"/>
      <c r="R15" s="98"/>
      <c r="S15" s="98"/>
      <c r="T15" s="98"/>
      <c r="U15" s="98"/>
      <c r="V15" s="98"/>
      <c r="W15" s="98"/>
      <c r="X15" s="98"/>
      <c r="Y15" s="98"/>
    </row>
    <row r="16" spans="1:25" ht="35" hidden="1" customHeight="1" thickBot="1" x14ac:dyDescent="0.25">
      <c r="A16" s="171" t="s">
        <v>1314</v>
      </c>
      <c r="B16" s="160"/>
      <c r="C16" s="98"/>
      <c r="D16" s="98"/>
      <c r="E16" s="98"/>
      <c r="F16" s="98"/>
      <c r="G16" s="98"/>
      <c r="H16" s="98"/>
      <c r="I16" s="98"/>
      <c r="J16" s="98"/>
      <c r="K16" s="98"/>
      <c r="L16" s="98"/>
      <c r="M16" s="98"/>
      <c r="N16" s="98"/>
      <c r="O16" s="98"/>
      <c r="P16" s="98"/>
      <c r="Q16" s="98"/>
      <c r="R16" s="98"/>
      <c r="S16" s="98"/>
      <c r="T16" s="98"/>
      <c r="U16" s="98"/>
      <c r="V16" s="98"/>
      <c r="W16" s="98"/>
      <c r="X16" s="98"/>
      <c r="Y16" s="98"/>
    </row>
    <row r="17" spans="1:25" ht="35" hidden="1" customHeight="1" thickBot="1" x14ac:dyDescent="0.25">
      <c r="A17" s="171" t="s">
        <v>1315</v>
      </c>
      <c r="B17" s="160"/>
      <c r="C17" s="98"/>
      <c r="D17" s="98"/>
      <c r="E17" s="98"/>
      <c r="F17" s="98"/>
      <c r="G17" s="98"/>
      <c r="H17" s="98"/>
      <c r="I17" s="98"/>
      <c r="J17" s="98"/>
      <c r="K17" s="98"/>
      <c r="L17" s="98"/>
      <c r="M17" s="98"/>
      <c r="N17" s="98"/>
      <c r="O17" s="98"/>
      <c r="P17" s="98"/>
      <c r="Q17" s="98"/>
      <c r="R17" s="98"/>
      <c r="S17" s="98"/>
      <c r="T17" s="98"/>
      <c r="U17" s="98"/>
      <c r="V17" s="98"/>
      <c r="W17" s="98"/>
      <c r="X17" s="98"/>
      <c r="Y17" s="98"/>
    </row>
    <row r="18" spans="1:25" ht="35" hidden="1" customHeight="1" thickBot="1" x14ac:dyDescent="0.25">
      <c r="A18" s="171" t="s">
        <v>1316</v>
      </c>
      <c r="B18" s="160"/>
      <c r="C18" s="98"/>
      <c r="D18" s="98"/>
      <c r="E18" s="98"/>
      <c r="F18" s="98"/>
      <c r="G18" s="98"/>
      <c r="H18" s="98"/>
      <c r="I18" s="98"/>
      <c r="J18" s="98"/>
      <c r="K18" s="98"/>
      <c r="L18" s="98"/>
      <c r="M18" s="98"/>
      <c r="N18" s="98"/>
      <c r="O18" s="98"/>
      <c r="P18" s="98"/>
      <c r="Q18" s="98"/>
      <c r="R18" s="98"/>
      <c r="S18" s="98"/>
      <c r="T18" s="98"/>
      <c r="U18" s="98"/>
      <c r="V18" s="98"/>
      <c r="W18" s="98"/>
      <c r="X18" s="98"/>
      <c r="Y18" s="98"/>
    </row>
    <row r="19" spans="1:25" ht="35" hidden="1" customHeight="1" thickBot="1" x14ac:dyDescent="0.25">
      <c r="A19" s="171" t="s">
        <v>1317</v>
      </c>
      <c r="B19" s="160"/>
      <c r="C19" s="98"/>
      <c r="D19" s="98"/>
      <c r="E19" s="98"/>
      <c r="F19" s="98"/>
      <c r="G19" s="98"/>
      <c r="H19" s="98"/>
      <c r="I19" s="98"/>
      <c r="J19" s="98"/>
      <c r="K19" s="98"/>
      <c r="L19" s="98"/>
      <c r="M19" s="98"/>
      <c r="N19" s="98"/>
      <c r="O19" s="98"/>
      <c r="P19" s="98"/>
      <c r="Q19" s="98"/>
      <c r="R19" s="98"/>
      <c r="S19" s="98"/>
      <c r="T19" s="98"/>
      <c r="U19" s="98"/>
      <c r="V19" s="98"/>
      <c r="W19" s="98"/>
      <c r="X19" s="98"/>
      <c r="Y19" s="98"/>
    </row>
    <row r="20" spans="1:25" ht="35" hidden="1" customHeight="1" thickBot="1" x14ac:dyDescent="0.25">
      <c r="A20" s="171" t="s">
        <v>1318</v>
      </c>
      <c r="B20" s="160"/>
      <c r="C20" s="98"/>
      <c r="D20" s="98"/>
      <c r="E20" s="98"/>
      <c r="F20" s="98"/>
      <c r="G20" s="98"/>
      <c r="H20" s="98"/>
      <c r="I20" s="98"/>
      <c r="J20" s="98"/>
      <c r="K20" s="98"/>
      <c r="L20" s="98"/>
      <c r="M20" s="98"/>
      <c r="N20" s="98"/>
      <c r="O20" s="98"/>
      <c r="P20" s="98"/>
      <c r="Q20" s="98"/>
      <c r="R20" s="98"/>
      <c r="S20" s="98"/>
      <c r="T20" s="98"/>
      <c r="U20" s="98"/>
      <c r="V20" s="98"/>
      <c r="W20" s="98"/>
      <c r="X20" s="98"/>
      <c r="Y20" s="98"/>
    </row>
    <row r="21" spans="1:25" ht="35" hidden="1" customHeight="1" thickBot="1" x14ac:dyDescent="0.25">
      <c r="A21" s="171" t="s">
        <v>1319</v>
      </c>
      <c r="B21" s="160"/>
      <c r="C21" s="98"/>
      <c r="D21" s="98"/>
      <c r="E21" s="98"/>
      <c r="F21" s="98"/>
      <c r="G21" s="98"/>
      <c r="H21" s="98"/>
      <c r="I21" s="98"/>
      <c r="J21" s="98"/>
      <c r="K21" s="98"/>
      <c r="L21" s="98"/>
      <c r="M21" s="98"/>
      <c r="N21" s="98"/>
      <c r="O21" s="98"/>
      <c r="P21" s="98"/>
      <c r="Q21" s="98"/>
      <c r="R21" s="98"/>
      <c r="S21" s="98"/>
      <c r="T21" s="98"/>
      <c r="U21" s="98"/>
      <c r="V21" s="98"/>
      <c r="W21" s="98"/>
      <c r="X21" s="98"/>
      <c r="Y21" s="98"/>
    </row>
    <row r="22" spans="1:25" ht="35" hidden="1" customHeight="1" thickBot="1" x14ac:dyDescent="0.25">
      <c r="A22" s="171" t="s">
        <v>1320</v>
      </c>
      <c r="B22" s="160"/>
      <c r="C22" s="98"/>
      <c r="D22" s="98"/>
      <c r="E22" s="98"/>
      <c r="F22" s="98"/>
      <c r="G22" s="98"/>
      <c r="H22" s="98"/>
      <c r="I22" s="98"/>
      <c r="J22" s="98"/>
      <c r="K22" s="98"/>
      <c r="L22" s="98"/>
      <c r="M22" s="98"/>
      <c r="N22" s="98"/>
      <c r="O22" s="98"/>
      <c r="P22" s="98"/>
      <c r="Q22" s="98"/>
      <c r="R22" s="98"/>
      <c r="S22" s="98"/>
      <c r="T22" s="98"/>
      <c r="U22" s="98"/>
      <c r="V22" s="98"/>
      <c r="W22" s="98"/>
      <c r="X22" s="98"/>
      <c r="Y22" s="98"/>
    </row>
    <row r="23" spans="1:25" ht="35" hidden="1" customHeight="1" thickBot="1" x14ac:dyDescent="0.25">
      <c r="A23" s="171" t="s">
        <v>1321</v>
      </c>
      <c r="B23" s="160"/>
      <c r="C23" s="98"/>
      <c r="D23" s="98"/>
      <c r="E23" s="98"/>
      <c r="F23" s="98"/>
      <c r="G23" s="98"/>
      <c r="H23" s="98"/>
      <c r="I23" s="98"/>
      <c r="J23" s="98"/>
      <c r="K23" s="98"/>
      <c r="L23" s="98"/>
      <c r="M23" s="98"/>
      <c r="N23" s="98"/>
      <c r="O23" s="98"/>
      <c r="P23" s="98"/>
      <c r="Q23" s="98"/>
      <c r="R23" s="98"/>
      <c r="S23" s="98"/>
      <c r="T23" s="98"/>
      <c r="U23" s="98"/>
      <c r="V23" s="98"/>
      <c r="W23" s="98"/>
      <c r="X23" s="98"/>
      <c r="Y23" s="98"/>
    </row>
    <row r="24" spans="1:25" ht="35" hidden="1" customHeight="1" thickBot="1" x14ac:dyDescent="0.25">
      <c r="A24" s="171" t="s">
        <v>1322</v>
      </c>
      <c r="B24" s="160"/>
      <c r="C24" s="98"/>
      <c r="D24" s="98"/>
      <c r="E24" s="98"/>
      <c r="F24" s="98"/>
      <c r="G24" s="98"/>
      <c r="H24" s="98"/>
      <c r="I24" s="98"/>
      <c r="J24" s="98"/>
      <c r="K24" s="98"/>
      <c r="L24" s="98"/>
      <c r="M24" s="98"/>
      <c r="N24" s="98"/>
      <c r="O24" s="98"/>
      <c r="P24" s="98"/>
      <c r="Q24" s="98"/>
      <c r="R24" s="98"/>
      <c r="S24" s="98"/>
      <c r="T24" s="98"/>
      <c r="U24" s="98"/>
      <c r="V24" s="98"/>
      <c r="W24" s="98"/>
      <c r="X24" s="98"/>
      <c r="Y24" s="98"/>
    </row>
    <row r="25" spans="1:25" ht="20" hidden="1" customHeight="1" thickBot="1" x14ac:dyDescent="0.25">
      <c r="A25" s="171" t="s">
        <v>1323</v>
      </c>
      <c r="B25" s="160"/>
      <c r="C25" s="98"/>
      <c r="D25" s="98"/>
      <c r="E25" s="98"/>
      <c r="F25" s="98"/>
      <c r="G25" s="98"/>
      <c r="H25" s="98"/>
      <c r="I25" s="98"/>
      <c r="J25" s="98"/>
      <c r="K25" s="98"/>
      <c r="L25" s="98"/>
      <c r="M25" s="98"/>
      <c r="N25" s="98"/>
      <c r="O25" s="98"/>
      <c r="P25" s="98"/>
      <c r="Q25" s="98"/>
      <c r="R25" s="98"/>
      <c r="S25" s="98"/>
      <c r="T25" s="98"/>
      <c r="U25" s="98"/>
      <c r="V25" s="98"/>
      <c r="W25" s="98"/>
      <c r="X25" s="98"/>
      <c r="Y25" s="98"/>
    </row>
    <row r="26" spans="1:25" ht="35" hidden="1" customHeight="1" thickBot="1" x14ac:dyDescent="0.25">
      <c r="A26" s="171" t="s">
        <v>1324</v>
      </c>
      <c r="B26" s="160"/>
      <c r="C26" s="98"/>
      <c r="D26" s="98"/>
      <c r="E26" s="98"/>
      <c r="F26" s="98"/>
      <c r="G26" s="98"/>
      <c r="H26" s="98"/>
      <c r="I26" s="98"/>
      <c r="J26" s="98"/>
      <c r="K26" s="98"/>
      <c r="L26" s="98"/>
      <c r="M26" s="98"/>
      <c r="N26" s="98"/>
      <c r="O26" s="98"/>
      <c r="P26" s="98"/>
      <c r="Q26" s="98"/>
      <c r="R26" s="98"/>
      <c r="S26" s="98"/>
      <c r="T26" s="98"/>
      <c r="U26" s="98"/>
      <c r="V26" s="98"/>
      <c r="W26" s="98"/>
      <c r="X26" s="98"/>
      <c r="Y26" s="98"/>
    </row>
    <row r="27" spans="1:25" ht="35" hidden="1" customHeight="1" thickBot="1" x14ac:dyDescent="0.25">
      <c r="A27" s="171" t="s">
        <v>1325</v>
      </c>
      <c r="B27" s="158"/>
      <c r="C27" s="98"/>
      <c r="D27" s="98"/>
      <c r="E27" s="98"/>
      <c r="F27" s="98"/>
      <c r="G27" s="98"/>
      <c r="H27" s="98"/>
      <c r="I27" s="98"/>
      <c r="J27" s="98"/>
      <c r="K27" s="98"/>
      <c r="L27" s="98"/>
      <c r="M27" s="98"/>
      <c r="N27" s="98"/>
      <c r="O27" s="98"/>
      <c r="P27" s="98"/>
      <c r="Q27" s="98"/>
      <c r="R27" s="98"/>
      <c r="S27" s="98"/>
      <c r="T27" s="98"/>
      <c r="U27" s="98"/>
      <c r="V27" s="98"/>
      <c r="W27" s="98"/>
      <c r="X27" s="98"/>
      <c r="Y27" s="98"/>
    </row>
    <row r="28" spans="1:25" ht="52" hidden="1" customHeight="1" thickBot="1" x14ac:dyDescent="0.25">
      <c r="A28" s="171" t="s">
        <v>1326</v>
      </c>
      <c r="B28" s="160"/>
      <c r="C28" s="98"/>
      <c r="D28" s="98"/>
      <c r="E28" s="98"/>
      <c r="F28" s="98"/>
      <c r="G28" s="98"/>
      <c r="H28" s="98"/>
      <c r="I28" s="98"/>
      <c r="J28" s="98"/>
      <c r="K28" s="98"/>
      <c r="L28" s="98"/>
      <c r="M28" s="98"/>
      <c r="N28" s="98"/>
      <c r="O28" s="98"/>
      <c r="P28" s="98"/>
      <c r="Q28" s="98"/>
      <c r="R28" s="98"/>
      <c r="S28" s="98"/>
      <c r="T28" s="98"/>
      <c r="U28" s="98"/>
      <c r="V28" s="98"/>
      <c r="W28" s="98"/>
      <c r="X28" s="98"/>
      <c r="Y28" s="98"/>
    </row>
    <row r="29" spans="1:25" ht="35" hidden="1" customHeight="1" thickBot="1" x14ac:dyDescent="0.25">
      <c r="A29" s="171" t="s">
        <v>1327</v>
      </c>
      <c r="B29" s="160"/>
      <c r="C29" s="98"/>
      <c r="D29" s="98"/>
      <c r="E29" s="98"/>
      <c r="F29" s="98"/>
      <c r="G29" s="98"/>
      <c r="H29" s="98"/>
      <c r="I29" s="98"/>
      <c r="J29" s="98"/>
      <c r="K29" s="98"/>
      <c r="L29" s="98"/>
      <c r="M29" s="98"/>
      <c r="N29" s="98"/>
      <c r="O29" s="98"/>
      <c r="P29" s="98"/>
      <c r="Q29" s="98"/>
      <c r="R29" s="98"/>
      <c r="S29" s="98"/>
      <c r="T29" s="98"/>
      <c r="U29" s="98"/>
      <c r="V29" s="98"/>
      <c r="W29" s="98"/>
      <c r="X29" s="98"/>
      <c r="Y29" s="98"/>
    </row>
    <row r="30" spans="1:25" s="155" customFormat="1" ht="35" customHeight="1" thickBot="1" x14ac:dyDescent="0.25">
      <c r="A30" s="162" t="s">
        <v>1328</v>
      </c>
      <c r="B30" s="158"/>
      <c r="C30" s="172"/>
      <c r="D30" s="172"/>
      <c r="E30" s="172"/>
      <c r="F30" s="172"/>
      <c r="G30" s="172"/>
      <c r="H30" s="172"/>
      <c r="I30" s="172"/>
      <c r="J30" s="172"/>
      <c r="K30" s="172"/>
      <c r="L30" s="172"/>
      <c r="M30" s="172"/>
      <c r="N30" s="172"/>
      <c r="O30" s="172"/>
      <c r="P30" s="172"/>
      <c r="Q30" s="172"/>
      <c r="R30" s="172"/>
      <c r="S30" s="172"/>
      <c r="T30" s="172"/>
      <c r="U30" s="172"/>
      <c r="V30" s="172"/>
      <c r="W30" s="172"/>
      <c r="X30" s="172"/>
      <c r="Y30" s="172"/>
    </row>
    <row r="31" spans="1:25" ht="52" hidden="1" customHeight="1" thickBot="1" x14ac:dyDescent="0.25">
      <c r="A31" s="171" t="s">
        <v>1329</v>
      </c>
      <c r="B31" s="160"/>
      <c r="C31" s="98"/>
      <c r="D31" s="98"/>
      <c r="E31" s="98"/>
      <c r="F31" s="98"/>
      <c r="G31" s="98"/>
      <c r="H31" s="98"/>
      <c r="I31" s="98"/>
      <c r="J31" s="98"/>
      <c r="K31" s="98"/>
      <c r="L31" s="98"/>
      <c r="M31" s="98"/>
      <c r="N31" s="98"/>
      <c r="O31" s="98"/>
      <c r="P31" s="98"/>
      <c r="Q31" s="98"/>
      <c r="R31" s="98"/>
      <c r="S31" s="98"/>
      <c r="T31" s="98"/>
      <c r="U31" s="98"/>
      <c r="V31" s="98"/>
      <c r="W31" s="98"/>
      <c r="X31" s="98"/>
      <c r="Y31" s="98"/>
    </row>
    <row r="32" spans="1:25" ht="35" hidden="1" customHeight="1" thickBot="1" x14ac:dyDescent="0.25">
      <c r="A32" s="171" t="s">
        <v>1330</v>
      </c>
      <c r="B32" s="160"/>
      <c r="C32" s="98"/>
      <c r="D32" s="98"/>
      <c r="E32" s="98"/>
      <c r="F32" s="98"/>
      <c r="G32" s="98"/>
      <c r="H32" s="98"/>
      <c r="I32" s="98"/>
      <c r="J32" s="98"/>
      <c r="K32" s="98"/>
      <c r="L32" s="98"/>
      <c r="M32" s="98"/>
      <c r="N32" s="98"/>
      <c r="O32" s="98"/>
      <c r="P32" s="98"/>
      <c r="Q32" s="98"/>
      <c r="R32" s="98"/>
      <c r="S32" s="98"/>
      <c r="T32" s="98"/>
      <c r="U32" s="98"/>
      <c r="V32" s="98"/>
      <c r="W32" s="98"/>
      <c r="X32" s="98"/>
      <c r="Y32" s="98"/>
    </row>
    <row r="33" spans="1:25" ht="52" hidden="1" customHeight="1" thickBot="1" x14ac:dyDescent="0.25">
      <c r="A33" s="171" t="s">
        <v>1331</v>
      </c>
      <c r="B33" s="160"/>
      <c r="C33" s="98"/>
      <c r="D33" s="98"/>
      <c r="E33" s="98"/>
      <c r="F33" s="98"/>
      <c r="G33" s="98"/>
      <c r="H33" s="98"/>
      <c r="I33" s="98"/>
      <c r="J33" s="98"/>
      <c r="K33" s="98"/>
      <c r="L33" s="98"/>
      <c r="M33" s="98"/>
      <c r="N33" s="98"/>
      <c r="O33" s="98"/>
      <c r="P33" s="98"/>
      <c r="Q33" s="98"/>
      <c r="R33" s="98"/>
      <c r="S33" s="98"/>
      <c r="T33" s="98"/>
      <c r="U33" s="98"/>
      <c r="V33" s="98"/>
      <c r="W33" s="98"/>
      <c r="X33" s="98"/>
      <c r="Y33" s="98"/>
    </row>
    <row r="34" spans="1:25" ht="35" hidden="1" customHeight="1" thickBot="1" x14ac:dyDescent="0.25">
      <c r="A34" s="171" t="s">
        <v>1332</v>
      </c>
      <c r="B34" s="160"/>
      <c r="C34" s="98"/>
      <c r="D34" s="98"/>
      <c r="E34" s="98"/>
      <c r="F34" s="98"/>
      <c r="G34" s="98"/>
      <c r="H34" s="98"/>
      <c r="I34" s="98"/>
      <c r="J34" s="98"/>
      <c r="K34" s="98"/>
      <c r="L34" s="98"/>
      <c r="M34" s="98"/>
      <c r="N34" s="98"/>
      <c r="O34" s="98"/>
      <c r="P34" s="98"/>
      <c r="Q34" s="98"/>
      <c r="R34" s="98"/>
      <c r="S34" s="98"/>
      <c r="T34" s="98"/>
      <c r="U34" s="98"/>
      <c r="V34" s="98"/>
      <c r="W34" s="98"/>
      <c r="X34" s="98"/>
      <c r="Y34" s="98"/>
    </row>
    <row r="35" spans="1:25" ht="52" hidden="1" customHeight="1" thickBot="1" x14ac:dyDescent="0.25">
      <c r="A35" s="171" t="s">
        <v>1333</v>
      </c>
      <c r="B35" s="160"/>
      <c r="C35" s="98"/>
      <c r="D35" s="98"/>
      <c r="E35" s="98"/>
      <c r="F35" s="98"/>
      <c r="G35" s="98"/>
      <c r="H35" s="98"/>
      <c r="I35" s="98"/>
      <c r="J35" s="98"/>
      <c r="K35" s="98"/>
      <c r="L35" s="98"/>
      <c r="M35" s="98"/>
      <c r="N35" s="98"/>
      <c r="O35" s="98"/>
      <c r="P35" s="98"/>
      <c r="Q35" s="98"/>
      <c r="R35" s="98"/>
      <c r="S35" s="98"/>
      <c r="T35" s="98"/>
      <c r="U35" s="98"/>
      <c r="V35" s="98"/>
      <c r="W35" s="98"/>
      <c r="X35" s="98"/>
      <c r="Y35" s="98"/>
    </row>
    <row r="36" spans="1:25" ht="35" hidden="1" customHeight="1" thickBot="1" x14ac:dyDescent="0.25">
      <c r="A36" s="171" t="s">
        <v>1334</v>
      </c>
      <c r="B36" s="160"/>
      <c r="C36" s="98"/>
      <c r="D36" s="98"/>
      <c r="E36" s="98"/>
      <c r="F36" s="98"/>
      <c r="G36" s="98"/>
      <c r="H36" s="98"/>
      <c r="I36" s="98"/>
      <c r="J36" s="98"/>
      <c r="K36" s="98"/>
      <c r="L36" s="98"/>
      <c r="M36" s="98"/>
      <c r="N36" s="98"/>
      <c r="O36" s="98"/>
      <c r="P36" s="98"/>
      <c r="Q36" s="98"/>
      <c r="R36" s="98"/>
      <c r="S36" s="98"/>
      <c r="T36" s="98"/>
      <c r="U36" s="98"/>
      <c r="V36" s="98"/>
      <c r="W36" s="98"/>
      <c r="X36" s="98"/>
      <c r="Y36" s="98"/>
    </row>
    <row r="37" spans="1:25" ht="52" hidden="1" customHeight="1" thickBot="1" x14ac:dyDescent="0.25">
      <c r="A37" s="171" t="s">
        <v>1335</v>
      </c>
      <c r="B37" s="160"/>
      <c r="C37" s="98"/>
      <c r="D37" s="98"/>
      <c r="E37" s="98"/>
      <c r="F37" s="98"/>
      <c r="G37" s="98"/>
      <c r="H37" s="98"/>
      <c r="I37" s="98"/>
      <c r="J37" s="98"/>
      <c r="K37" s="98"/>
      <c r="L37" s="98"/>
      <c r="M37" s="98"/>
      <c r="N37" s="98"/>
      <c r="O37" s="98"/>
      <c r="P37" s="98"/>
      <c r="Q37" s="98"/>
      <c r="R37" s="98"/>
      <c r="S37" s="98"/>
      <c r="T37" s="98"/>
      <c r="U37" s="98"/>
      <c r="V37" s="98"/>
      <c r="W37" s="98"/>
      <c r="X37" s="98"/>
      <c r="Y37" s="98"/>
    </row>
    <row r="38" spans="1:25" ht="35" hidden="1" customHeight="1" thickBot="1" x14ac:dyDescent="0.25">
      <c r="A38" s="171" t="s">
        <v>1336</v>
      </c>
      <c r="B38" s="160"/>
      <c r="C38" s="98"/>
      <c r="D38" s="98"/>
      <c r="E38" s="98"/>
      <c r="F38" s="98"/>
      <c r="G38" s="98"/>
      <c r="H38" s="98"/>
      <c r="I38" s="98"/>
      <c r="J38" s="98"/>
      <c r="K38" s="98"/>
      <c r="L38" s="98"/>
      <c r="M38" s="98"/>
      <c r="N38" s="98"/>
      <c r="O38" s="98"/>
      <c r="P38" s="98"/>
      <c r="Q38" s="98"/>
      <c r="R38" s="98"/>
      <c r="S38" s="98"/>
      <c r="T38" s="98"/>
      <c r="U38" s="98"/>
      <c r="V38" s="98"/>
      <c r="W38" s="98"/>
      <c r="X38" s="98"/>
      <c r="Y38" s="98"/>
    </row>
    <row r="39" spans="1:25" ht="52" hidden="1" customHeight="1" thickBot="1" x14ac:dyDescent="0.25">
      <c r="A39" s="171" t="s">
        <v>1337</v>
      </c>
      <c r="B39" s="160"/>
      <c r="C39" s="98"/>
      <c r="D39" s="98"/>
      <c r="E39" s="98"/>
      <c r="F39" s="98"/>
      <c r="G39" s="98"/>
      <c r="H39" s="98"/>
      <c r="I39" s="98"/>
      <c r="J39" s="98"/>
      <c r="K39" s="98"/>
      <c r="L39" s="98"/>
      <c r="M39" s="98"/>
      <c r="N39" s="98"/>
      <c r="O39" s="98"/>
      <c r="P39" s="98"/>
      <c r="Q39" s="98"/>
      <c r="R39" s="98"/>
      <c r="S39" s="98"/>
      <c r="T39" s="98"/>
      <c r="U39" s="98"/>
      <c r="V39" s="98"/>
      <c r="W39" s="98"/>
      <c r="X39" s="98"/>
      <c r="Y39" s="98"/>
    </row>
    <row r="40" spans="1:25" ht="35" hidden="1" customHeight="1" thickBot="1" x14ac:dyDescent="0.25">
      <c r="A40" s="171" t="s">
        <v>1338</v>
      </c>
      <c r="B40" s="160"/>
      <c r="C40" s="98"/>
      <c r="D40" s="98"/>
      <c r="E40" s="98"/>
      <c r="F40" s="98"/>
      <c r="G40" s="98"/>
      <c r="H40" s="98"/>
      <c r="I40" s="98"/>
      <c r="J40" s="98"/>
      <c r="K40" s="98"/>
      <c r="L40" s="98"/>
      <c r="M40" s="98"/>
      <c r="N40" s="98"/>
      <c r="O40" s="98"/>
      <c r="P40" s="98"/>
      <c r="Q40" s="98"/>
      <c r="R40" s="98"/>
      <c r="S40" s="98"/>
      <c r="T40" s="98"/>
      <c r="U40" s="98"/>
      <c r="V40" s="98"/>
      <c r="W40" s="98"/>
      <c r="X40" s="98"/>
      <c r="Y40" s="98"/>
    </row>
    <row r="41" spans="1:25" ht="52" hidden="1" customHeight="1" thickBot="1" x14ac:dyDescent="0.25">
      <c r="A41" s="171" t="s">
        <v>1339</v>
      </c>
      <c r="B41" s="160"/>
      <c r="C41" s="98"/>
      <c r="D41" s="98"/>
      <c r="E41" s="98"/>
      <c r="F41" s="98"/>
      <c r="G41" s="98"/>
      <c r="H41" s="98"/>
      <c r="I41" s="98"/>
      <c r="J41" s="98"/>
      <c r="K41" s="98"/>
      <c r="L41" s="98"/>
      <c r="M41" s="98"/>
      <c r="N41" s="98"/>
      <c r="O41" s="98"/>
      <c r="P41" s="98"/>
      <c r="Q41" s="98"/>
      <c r="R41" s="98"/>
      <c r="S41" s="98"/>
      <c r="T41" s="98"/>
      <c r="U41" s="98"/>
      <c r="V41" s="98"/>
      <c r="W41" s="98"/>
      <c r="X41" s="98"/>
      <c r="Y41" s="98"/>
    </row>
    <row r="42" spans="1:25" ht="35" hidden="1" customHeight="1" thickBot="1" x14ac:dyDescent="0.25">
      <c r="A42" s="171" t="s">
        <v>1340</v>
      </c>
      <c r="B42" s="160"/>
      <c r="C42" s="98"/>
      <c r="D42" s="98"/>
      <c r="E42" s="98"/>
      <c r="F42" s="98"/>
      <c r="G42" s="98"/>
      <c r="H42" s="98"/>
      <c r="I42" s="98"/>
      <c r="J42" s="98"/>
      <c r="K42" s="98"/>
      <c r="L42" s="98"/>
      <c r="M42" s="98"/>
      <c r="N42" s="98"/>
      <c r="O42" s="98"/>
      <c r="P42" s="98"/>
      <c r="Q42" s="98"/>
      <c r="R42" s="98"/>
      <c r="S42" s="98"/>
      <c r="T42" s="98"/>
      <c r="U42" s="98"/>
      <c r="V42" s="98"/>
      <c r="W42" s="98"/>
      <c r="X42" s="98"/>
      <c r="Y42" s="98"/>
    </row>
    <row r="43" spans="1:25" ht="52" hidden="1" customHeight="1" thickBot="1" x14ac:dyDescent="0.25">
      <c r="A43" s="171" t="s">
        <v>1341</v>
      </c>
      <c r="B43" s="160"/>
      <c r="C43" s="98"/>
      <c r="D43" s="98"/>
      <c r="E43" s="98"/>
      <c r="F43" s="98"/>
      <c r="G43" s="98"/>
      <c r="H43" s="98"/>
      <c r="I43" s="98"/>
      <c r="J43" s="98"/>
      <c r="K43" s="98"/>
      <c r="L43" s="98"/>
      <c r="M43" s="98"/>
      <c r="N43" s="98"/>
      <c r="O43" s="98"/>
      <c r="P43" s="98"/>
      <c r="Q43" s="98"/>
      <c r="R43" s="98"/>
      <c r="S43" s="98"/>
      <c r="T43" s="98"/>
      <c r="U43" s="98"/>
      <c r="V43" s="98"/>
      <c r="W43" s="98"/>
      <c r="X43" s="98"/>
      <c r="Y43" s="98"/>
    </row>
    <row r="44" spans="1:25" ht="35" hidden="1" customHeight="1" thickBot="1" x14ac:dyDescent="0.25">
      <c r="A44" s="171" t="s">
        <v>1342</v>
      </c>
      <c r="B44" s="160"/>
      <c r="C44" s="98"/>
      <c r="D44" s="98"/>
      <c r="E44" s="98"/>
      <c r="F44" s="98"/>
      <c r="G44" s="98"/>
      <c r="H44" s="98"/>
      <c r="I44" s="98"/>
      <c r="J44" s="98"/>
      <c r="K44" s="98"/>
      <c r="L44" s="98"/>
      <c r="M44" s="98"/>
      <c r="N44" s="98"/>
      <c r="O44" s="98"/>
      <c r="P44" s="98"/>
      <c r="Q44" s="98"/>
      <c r="R44" s="98"/>
      <c r="S44" s="98"/>
      <c r="T44" s="98"/>
      <c r="U44" s="98"/>
      <c r="V44" s="98"/>
      <c r="W44" s="98"/>
      <c r="X44" s="98"/>
      <c r="Y44" s="98"/>
    </row>
    <row r="45" spans="1:25" ht="52" hidden="1" customHeight="1" thickBot="1" x14ac:dyDescent="0.25">
      <c r="A45" s="171" t="s">
        <v>1343</v>
      </c>
      <c r="B45" s="160"/>
      <c r="C45" s="98"/>
      <c r="D45" s="98"/>
      <c r="E45" s="98"/>
      <c r="F45" s="98"/>
      <c r="G45" s="98"/>
      <c r="H45" s="98"/>
      <c r="I45" s="98"/>
      <c r="J45" s="98"/>
      <c r="K45" s="98"/>
      <c r="L45" s="98"/>
      <c r="M45" s="98"/>
      <c r="N45" s="98"/>
      <c r="O45" s="98"/>
      <c r="P45" s="98"/>
      <c r="Q45" s="98"/>
      <c r="R45" s="98"/>
      <c r="S45" s="98"/>
      <c r="T45" s="98"/>
      <c r="U45" s="98"/>
      <c r="V45" s="98"/>
      <c r="W45" s="98"/>
      <c r="X45" s="98"/>
      <c r="Y45" s="98"/>
    </row>
    <row r="46" spans="1:25" ht="35" hidden="1" customHeight="1" thickBot="1" x14ac:dyDescent="0.25">
      <c r="A46" s="171" t="s">
        <v>1344</v>
      </c>
      <c r="B46" s="160"/>
      <c r="C46" s="98"/>
      <c r="D46" s="98"/>
      <c r="E46" s="98"/>
      <c r="F46" s="98"/>
      <c r="G46" s="98"/>
      <c r="H46" s="98"/>
      <c r="I46" s="98"/>
      <c r="J46" s="98"/>
      <c r="K46" s="98"/>
      <c r="L46" s="98"/>
      <c r="M46" s="98"/>
      <c r="N46" s="98"/>
      <c r="O46" s="98"/>
      <c r="P46" s="98"/>
      <c r="Q46" s="98"/>
      <c r="R46" s="98"/>
      <c r="S46" s="98"/>
      <c r="T46" s="98"/>
      <c r="U46" s="98"/>
      <c r="V46" s="98"/>
      <c r="W46" s="98"/>
      <c r="X46" s="98"/>
      <c r="Y46" s="98"/>
    </row>
    <row r="47" spans="1:25" ht="52" hidden="1" customHeight="1" thickBot="1" x14ac:dyDescent="0.25">
      <c r="A47" s="171" t="s">
        <v>1345</v>
      </c>
      <c r="B47" s="160"/>
      <c r="C47" s="98"/>
      <c r="D47" s="98"/>
      <c r="E47" s="98"/>
      <c r="F47" s="98"/>
      <c r="G47" s="98"/>
      <c r="H47" s="98"/>
      <c r="I47" s="98"/>
      <c r="J47" s="98"/>
      <c r="K47" s="98"/>
      <c r="L47" s="98"/>
      <c r="M47" s="98"/>
      <c r="N47" s="98"/>
      <c r="O47" s="98"/>
      <c r="P47" s="98"/>
      <c r="Q47" s="98"/>
      <c r="R47" s="98"/>
      <c r="S47" s="98"/>
      <c r="T47" s="98"/>
      <c r="U47" s="98"/>
      <c r="V47" s="98"/>
      <c r="W47" s="98"/>
      <c r="X47" s="98"/>
      <c r="Y47" s="98"/>
    </row>
    <row r="48" spans="1:25" ht="35" hidden="1" customHeight="1" thickBot="1" x14ac:dyDescent="0.25">
      <c r="A48" s="171" t="s">
        <v>1346</v>
      </c>
      <c r="B48" s="160"/>
      <c r="C48" s="98"/>
      <c r="D48" s="98"/>
      <c r="E48" s="98"/>
      <c r="F48" s="98"/>
      <c r="G48" s="98"/>
      <c r="H48" s="98"/>
      <c r="I48" s="98"/>
      <c r="J48" s="98"/>
      <c r="K48" s="98"/>
      <c r="L48" s="98"/>
      <c r="M48" s="98"/>
      <c r="N48" s="98"/>
      <c r="O48" s="98"/>
      <c r="P48" s="98"/>
      <c r="Q48" s="98"/>
      <c r="R48" s="98"/>
      <c r="S48" s="98"/>
      <c r="T48" s="98"/>
      <c r="U48" s="98"/>
      <c r="V48" s="98"/>
      <c r="W48" s="98"/>
      <c r="X48" s="98"/>
      <c r="Y48" s="98"/>
    </row>
    <row r="49" spans="1:25" ht="52" hidden="1" customHeight="1" thickBot="1" x14ac:dyDescent="0.25">
      <c r="A49" s="171" t="s">
        <v>1347</v>
      </c>
      <c r="B49" s="160"/>
      <c r="C49" s="98"/>
      <c r="D49" s="98"/>
      <c r="E49" s="98"/>
      <c r="F49" s="98"/>
      <c r="G49" s="98"/>
      <c r="H49" s="98"/>
      <c r="I49" s="98"/>
      <c r="J49" s="98"/>
      <c r="K49" s="98"/>
      <c r="L49" s="98"/>
      <c r="M49" s="98"/>
      <c r="N49" s="98"/>
      <c r="O49" s="98"/>
      <c r="P49" s="98"/>
      <c r="Q49" s="98"/>
      <c r="R49" s="98"/>
      <c r="S49" s="98"/>
      <c r="T49" s="98"/>
      <c r="U49" s="98"/>
      <c r="V49" s="98"/>
      <c r="W49" s="98"/>
      <c r="X49" s="98"/>
      <c r="Y49" s="98"/>
    </row>
    <row r="50" spans="1:25" ht="35" hidden="1" customHeight="1" thickBot="1" x14ac:dyDescent="0.25">
      <c r="A50" s="171" t="s">
        <v>1348</v>
      </c>
      <c r="B50" s="160"/>
      <c r="C50" s="98"/>
      <c r="D50" s="98"/>
      <c r="E50" s="98"/>
      <c r="F50" s="98"/>
      <c r="G50" s="98"/>
      <c r="H50" s="98"/>
      <c r="I50" s="98"/>
      <c r="J50" s="98"/>
      <c r="K50" s="98"/>
      <c r="L50" s="98"/>
      <c r="M50" s="98"/>
      <c r="N50" s="98"/>
      <c r="O50" s="98"/>
      <c r="P50" s="98"/>
      <c r="Q50" s="98"/>
      <c r="R50" s="98"/>
      <c r="S50" s="98"/>
      <c r="T50" s="98"/>
      <c r="U50" s="98"/>
      <c r="V50" s="98"/>
      <c r="W50" s="98"/>
      <c r="X50" s="98"/>
      <c r="Y50" s="98"/>
    </row>
    <row r="51" spans="1:25" ht="52" hidden="1" customHeight="1" thickBot="1" x14ac:dyDescent="0.25">
      <c r="A51" s="171" t="s">
        <v>1349</v>
      </c>
      <c r="B51" s="160"/>
      <c r="C51" s="98"/>
      <c r="D51" s="98"/>
      <c r="E51" s="98"/>
      <c r="F51" s="98"/>
      <c r="G51" s="98"/>
      <c r="H51" s="98"/>
      <c r="I51" s="98"/>
      <c r="J51" s="98"/>
      <c r="K51" s="98"/>
      <c r="L51" s="98"/>
      <c r="M51" s="98"/>
      <c r="N51" s="98"/>
      <c r="O51" s="98"/>
      <c r="P51" s="98"/>
      <c r="Q51" s="98"/>
      <c r="R51" s="98"/>
      <c r="S51" s="98"/>
      <c r="T51" s="98"/>
      <c r="U51" s="98"/>
      <c r="V51" s="98"/>
      <c r="W51" s="98"/>
      <c r="X51" s="98"/>
      <c r="Y51" s="98"/>
    </row>
    <row r="52" spans="1:25" ht="35" hidden="1" customHeight="1" thickBot="1" x14ac:dyDescent="0.25">
      <c r="A52" s="171" t="s">
        <v>1350</v>
      </c>
      <c r="B52" s="160"/>
      <c r="C52" s="98"/>
      <c r="D52" s="98"/>
      <c r="E52" s="98"/>
      <c r="F52" s="98"/>
      <c r="G52" s="98"/>
      <c r="H52" s="98"/>
      <c r="I52" s="98"/>
      <c r="J52" s="98"/>
      <c r="K52" s="98"/>
      <c r="L52" s="98"/>
      <c r="M52" s="98"/>
      <c r="N52" s="98"/>
      <c r="O52" s="98"/>
      <c r="P52" s="98"/>
      <c r="Q52" s="98"/>
      <c r="R52" s="98"/>
      <c r="S52" s="98"/>
      <c r="T52" s="98"/>
      <c r="U52" s="98"/>
      <c r="V52" s="98"/>
      <c r="W52" s="98"/>
      <c r="X52" s="98"/>
      <c r="Y52" s="98"/>
    </row>
    <row r="53" spans="1:25" ht="52" hidden="1" customHeight="1" thickBot="1" x14ac:dyDescent="0.25">
      <c r="A53" s="171" t="s">
        <v>1351</v>
      </c>
      <c r="B53" s="160"/>
      <c r="C53" s="98"/>
      <c r="D53" s="98"/>
      <c r="E53" s="98"/>
      <c r="F53" s="98"/>
      <c r="G53" s="98"/>
      <c r="H53" s="98"/>
      <c r="I53" s="98"/>
      <c r="J53" s="98"/>
      <c r="K53" s="98"/>
      <c r="L53" s="98"/>
      <c r="M53" s="98"/>
      <c r="N53" s="98"/>
      <c r="O53" s="98"/>
      <c r="P53" s="98"/>
      <c r="Q53" s="98"/>
      <c r="R53" s="98"/>
      <c r="S53" s="98"/>
      <c r="T53" s="98"/>
      <c r="U53" s="98"/>
      <c r="V53" s="98"/>
      <c r="W53" s="98"/>
      <c r="X53" s="98"/>
      <c r="Y53" s="98"/>
    </row>
    <row r="54" spans="1:25" ht="52" hidden="1" customHeight="1" thickBot="1" x14ac:dyDescent="0.25">
      <c r="A54" s="171" t="s">
        <v>1352</v>
      </c>
      <c r="B54" s="160"/>
      <c r="C54" s="98"/>
      <c r="D54" s="98"/>
      <c r="E54" s="98"/>
      <c r="F54" s="98"/>
      <c r="G54" s="98"/>
      <c r="H54" s="98"/>
      <c r="I54" s="98"/>
      <c r="J54" s="98"/>
      <c r="K54" s="98"/>
      <c r="L54" s="98"/>
      <c r="M54" s="98"/>
      <c r="N54" s="98"/>
      <c r="O54" s="98"/>
      <c r="P54" s="98"/>
      <c r="Q54" s="98"/>
      <c r="R54" s="98"/>
      <c r="S54" s="98"/>
      <c r="T54" s="98"/>
      <c r="U54" s="98"/>
      <c r="V54" s="98"/>
      <c r="W54" s="98"/>
      <c r="X54" s="98"/>
      <c r="Y54" s="98"/>
    </row>
    <row r="55" spans="1:25" s="155" customFormat="1" ht="52" customHeight="1" thickBot="1" x14ac:dyDescent="0.25">
      <c r="A55" s="162" t="s">
        <v>1353</v>
      </c>
      <c r="B55" s="158"/>
      <c r="C55" s="100"/>
      <c r="D55" s="100"/>
      <c r="E55" s="100"/>
      <c r="F55" s="100"/>
      <c r="G55" s="100"/>
      <c r="H55" s="100"/>
      <c r="I55" s="100"/>
      <c r="J55" s="100"/>
      <c r="K55" s="100"/>
      <c r="L55" s="100"/>
      <c r="M55" s="100"/>
      <c r="N55" s="100"/>
      <c r="O55" s="100"/>
      <c r="P55" s="100"/>
      <c r="Q55" s="100"/>
      <c r="R55" s="100"/>
      <c r="S55" s="100"/>
      <c r="T55" s="100"/>
      <c r="U55" s="100"/>
      <c r="V55" s="100"/>
      <c r="W55" s="100"/>
      <c r="X55" s="100"/>
      <c r="Y55" s="100"/>
    </row>
    <row r="56" spans="1:25" ht="52" hidden="1" customHeight="1" thickBot="1" x14ac:dyDescent="0.25">
      <c r="A56" s="171" t="s">
        <v>1354</v>
      </c>
      <c r="B56" s="160"/>
      <c r="C56" s="98"/>
      <c r="D56" s="98"/>
      <c r="E56" s="98"/>
      <c r="F56" s="98"/>
      <c r="G56" s="98"/>
      <c r="H56" s="98"/>
      <c r="I56" s="98"/>
      <c r="J56" s="98"/>
      <c r="K56" s="98"/>
      <c r="L56" s="98"/>
      <c r="M56" s="98"/>
      <c r="N56" s="98"/>
      <c r="O56" s="98"/>
      <c r="P56" s="98"/>
      <c r="Q56" s="98"/>
      <c r="R56" s="98"/>
      <c r="S56" s="98"/>
      <c r="T56" s="98"/>
      <c r="U56" s="98"/>
      <c r="V56" s="98"/>
      <c r="W56" s="98"/>
      <c r="X56" s="98"/>
      <c r="Y56" s="98"/>
    </row>
    <row r="57" spans="1:25" ht="35" hidden="1" customHeight="1" thickBot="1" x14ac:dyDescent="0.25">
      <c r="A57" s="171" t="s">
        <v>1355</v>
      </c>
      <c r="B57" s="160"/>
      <c r="C57" s="98"/>
      <c r="D57" s="98"/>
      <c r="E57" s="98"/>
      <c r="F57" s="98"/>
      <c r="G57" s="98"/>
      <c r="H57" s="98"/>
      <c r="I57" s="98"/>
      <c r="J57" s="98"/>
      <c r="K57" s="98"/>
      <c r="L57" s="98"/>
      <c r="M57" s="98"/>
      <c r="N57" s="98"/>
      <c r="O57" s="98"/>
      <c r="P57" s="98"/>
      <c r="Q57" s="98"/>
      <c r="R57" s="98"/>
      <c r="S57" s="98"/>
      <c r="T57" s="98"/>
      <c r="U57" s="98"/>
      <c r="V57" s="98"/>
      <c r="W57" s="98"/>
      <c r="X57" s="98"/>
      <c r="Y57" s="98"/>
    </row>
    <row r="58" spans="1:25" ht="52" hidden="1" customHeight="1" thickBot="1" x14ac:dyDescent="0.25">
      <c r="A58" s="171" t="s">
        <v>1356</v>
      </c>
      <c r="B58" s="160"/>
      <c r="C58" s="98"/>
      <c r="D58" s="98"/>
      <c r="E58" s="98"/>
      <c r="F58" s="98"/>
      <c r="G58" s="98"/>
      <c r="H58" s="98"/>
      <c r="I58" s="98"/>
      <c r="J58" s="98"/>
      <c r="K58" s="98"/>
      <c r="L58" s="98"/>
      <c r="M58" s="98"/>
      <c r="N58" s="98"/>
      <c r="O58" s="98"/>
      <c r="P58" s="98"/>
      <c r="Q58" s="98"/>
      <c r="R58" s="98"/>
      <c r="S58" s="98"/>
      <c r="T58" s="98"/>
      <c r="U58" s="98"/>
      <c r="V58" s="98"/>
      <c r="W58" s="98"/>
      <c r="X58" s="98"/>
      <c r="Y58" s="98"/>
    </row>
    <row r="59" spans="1:25" ht="35" hidden="1" customHeight="1" thickBot="1" x14ac:dyDescent="0.25">
      <c r="A59" s="171" t="s">
        <v>1357</v>
      </c>
      <c r="B59" s="160"/>
      <c r="C59" s="98"/>
      <c r="D59" s="98"/>
      <c r="E59" s="98"/>
      <c r="F59" s="98"/>
      <c r="G59" s="98"/>
      <c r="H59" s="98"/>
      <c r="I59" s="98"/>
      <c r="J59" s="98"/>
      <c r="K59" s="98"/>
      <c r="L59" s="98"/>
      <c r="M59" s="98"/>
      <c r="N59" s="98"/>
      <c r="O59" s="98"/>
      <c r="P59" s="98"/>
      <c r="Q59" s="98"/>
      <c r="R59" s="98"/>
      <c r="S59" s="98"/>
      <c r="T59" s="98"/>
      <c r="U59" s="98"/>
      <c r="V59" s="98"/>
      <c r="W59" s="98"/>
      <c r="X59" s="98"/>
      <c r="Y59" s="98"/>
    </row>
    <row r="60" spans="1:25" ht="52" hidden="1" customHeight="1" thickBot="1" x14ac:dyDescent="0.25">
      <c r="A60" s="171" t="s">
        <v>1358</v>
      </c>
      <c r="B60" s="160"/>
      <c r="C60" s="98"/>
      <c r="D60" s="98"/>
      <c r="E60" s="98"/>
      <c r="F60" s="98"/>
      <c r="G60" s="98"/>
      <c r="H60" s="98"/>
      <c r="I60" s="98"/>
      <c r="J60" s="98"/>
      <c r="K60" s="98"/>
      <c r="L60" s="98"/>
      <c r="M60" s="98"/>
      <c r="N60" s="98"/>
      <c r="O60" s="98"/>
      <c r="P60" s="98"/>
      <c r="Q60" s="98"/>
      <c r="R60" s="98"/>
      <c r="S60" s="98"/>
      <c r="T60" s="98"/>
      <c r="U60" s="98"/>
      <c r="V60" s="98"/>
      <c r="W60" s="98"/>
      <c r="X60" s="98"/>
      <c r="Y60" s="98"/>
    </row>
    <row r="61" spans="1:25" ht="35" hidden="1" customHeight="1" thickBot="1" x14ac:dyDescent="0.25">
      <c r="A61" s="171" t="s">
        <v>1359</v>
      </c>
      <c r="B61" s="160"/>
      <c r="C61" s="98"/>
      <c r="D61" s="98"/>
      <c r="E61" s="98"/>
      <c r="F61" s="98"/>
      <c r="G61" s="98"/>
      <c r="H61" s="98"/>
      <c r="I61" s="98"/>
      <c r="J61" s="98"/>
      <c r="K61" s="98"/>
      <c r="L61" s="98"/>
      <c r="M61" s="98"/>
      <c r="N61" s="98"/>
      <c r="O61" s="98"/>
      <c r="P61" s="98"/>
      <c r="Q61" s="98"/>
      <c r="R61" s="98"/>
      <c r="S61" s="98"/>
      <c r="T61" s="98"/>
      <c r="U61" s="98"/>
      <c r="V61" s="98"/>
      <c r="W61" s="98"/>
      <c r="X61" s="98"/>
      <c r="Y61" s="98"/>
    </row>
    <row r="62" spans="1:25" ht="52" hidden="1" customHeight="1" thickBot="1" x14ac:dyDescent="0.25">
      <c r="A62" s="171" t="s">
        <v>1360</v>
      </c>
      <c r="B62" s="160"/>
      <c r="C62" s="98"/>
      <c r="D62" s="98"/>
      <c r="E62" s="98"/>
      <c r="F62" s="98"/>
      <c r="G62" s="98"/>
      <c r="H62" s="98"/>
      <c r="I62" s="98"/>
      <c r="J62" s="98"/>
      <c r="K62" s="98"/>
      <c r="L62" s="98"/>
      <c r="M62" s="98"/>
      <c r="N62" s="98"/>
      <c r="O62" s="98"/>
      <c r="P62" s="98"/>
      <c r="Q62" s="98"/>
      <c r="R62" s="98"/>
      <c r="S62" s="98"/>
      <c r="T62" s="98"/>
      <c r="U62" s="98"/>
      <c r="V62" s="98"/>
      <c r="W62" s="98"/>
      <c r="X62" s="98"/>
      <c r="Y62" s="98"/>
    </row>
    <row r="63" spans="1:25" ht="35" hidden="1" customHeight="1" thickBot="1" x14ac:dyDescent="0.25">
      <c r="A63" s="171" t="s">
        <v>1361</v>
      </c>
      <c r="B63" s="160"/>
      <c r="C63" s="98"/>
      <c r="D63" s="98"/>
      <c r="E63" s="98"/>
      <c r="F63" s="98"/>
      <c r="G63" s="98"/>
      <c r="H63" s="98"/>
      <c r="I63" s="98"/>
      <c r="J63" s="98"/>
      <c r="K63" s="98"/>
      <c r="L63" s="98"/>
      <c r="M63" s="98"/>
      <c r="N63" s="98"/>
      <c r="O63" s="98"/>
      <c r="P63" s="98"/>
      <c r="Q63" s="98"/>
      <c r="R63" s="98"/>
      <c r="S63" s="98"/>
      <c r="T63" s="98"/>
      <c r="U63" s="98"/>
      <c r="V63" s="98"/>
      <c r="W63" s="98"/>
      <c r="X63" s="98"/>
      <c r="Y63" s="98"/>
    </row>
    <row r="64" spans="1:25" ht="52" hidden="1" customHeight="1" thickBot="1" x14ac:dyDescent="0.25">
      <c r="A64" s="171" t="s">
        <v>1362</v>
      </c>
      <c r="B64" s="160"/>
      <c r="C64" s="98"/>
      <c r="D64" s="98"/>
      <c r="E64" s="98"/>
      <c r="F64" s="98"/>
      <c r="G64" s="98"/>
      <c r="H64" s="98"/>
      <c r="I64" s="98"/>
      <c r="J64" s="98"/>
      <c r="K64" s="98"/>
      <c r="L64" s="98"/>
      <c r="M64" s="98"/>
      <c r="N64" s="98"/>
      <c r="O64" s="98"/>
      <c r="P64" s="98"/>
      <c r="Q64" s="98"/>
      <c r="R64" s="98"/>
      <c r="S64" s="98"/>
      <c r="T64" s="98"/>
      <c r="U64" s="98"/>
      <c r="V64" s="98"/>
      <c r="W64" s="98"/>
      <c r="X64" s="98"/>
      <c r="Y64" s="98"/>
    </row>
    <row r="65" spans="1:25" ht="35" hidden="1" customHeight="1" thickBot="1" x14ac:dyDescent="0.25">
      <c r="A65" s="171" t="s">
        <v>1363</v>
      </c>
      <c r="B65" s="160"/>
      <c r="C65" s="98"/>
      <c r="D65" s="98"/>
      <c r="E65" s="98"/>
      <c r="F65" s="98"/>
      <c r="G65" s="98"/>
      <c r="H65" s="98"/>
      <c r="I65" s="98"/>
      <c r="J65" s="98"/>
      <c r="K65" s="98"/>
      <c r="L65" s="98"/>
      <c r="M65" s="98"/>
      <c r="N65" s="98"/>
      <c r="O65" s="98"/>
      <c r="P65" s="98"/>
      <c r="Q65" s="98"/>
      <c r="R65" s="98"/>
      <c r="S65" s="98"/>
      <c r="T65" s="98"/>
      <c r="U65" s="98"/>
      <c r="V65" s="98"/>
      <c r="W65" s="98"/>
      <c r="X65" s="98"/>
      <c r="Y65" s="98"/>
    </row>
    <row r="66" spans="1:25" ht="52" hidden="1" customHeight="1" thickBot="1" x14ac:dyDescent="0.25">
      <c r="A66" s="171" t="s">
        <v>1364</v>
      </c>
      <c r="B66" s="160"/>
      <c r="C66" s="98"/>
      <c r="D66" s="98"/>
      <c r="E66" s="98"/>
      <c r="F66" s="98"/>
      <c r="G66" s="98"/>
      <c r="H66" s="98"/>
      <c r="I66" s="98"/>
      <c r="J66" s="98"/>
      <c r="K66" s="98"/>
      <c r="L66" s="98"/>
      <c r="M66" s="98"/>
      <c r="N66" s="98"/>
      <c r="O66" s="98"/>
      <c r="P66" s="98"/>
      <c r="Q66" s="98"/>
      <c r="R66" s="98"/>
      <c r="S66" s="98"/>
      <c r="T66" s="98"/>
      <c r="U66" s="98"/>
      <c r="V66" s="98"/>
      <c r="W66" s="98"/>
      <c r="X66" s="98"/>
      <c r="Y66" s="98"/>
    </row>
    <row r="67" spans="1:25" ht="35" hidden="1" customHeight="1" thickBot="1" x14ac:dyDescent="0.25">
      <c r="A67" s="171" t="s">
        <v>1365</v>
      </c>
      <c r="B67" s="160"/>
      <c r="C67" s="98"/>
      <c r="D67" s="98"/>
      <c r="E67" s="98"/>
      <c r="F67" s="98"/>
      <c r="G67" s="98"/>
      <c r="H67" s="98"/>
      <c r="I67" s="98"/>
      <c r="J67" s="98"/>
      <c r="K67" s="98"/>
      <c r="L67" s="98"/>
      <c r="M67" s="98"/>
      <c r="N67" s="98"/>
      <c r="O67" s="98"/>
      <c r="P67" s="98"/>
      <c r="Q67" s="98"/>
      <c r="R67" s="98"/>
      <c r="S67" s="98"/>
      <c r="T67" s="98"/>
      <c r="U67" s="98"/>
      <c r="V67" s="98"/>
      <c r="W67" s="98"/>
      <c r="X67" s="98"/>
      <c r="Y67" s="98"/>
    </row>
    <row r="68" spans="1:25" ht="52" hidden="1" customHeight="1" thickBot="1" x14ac:dyDescent="0.25">
      <c r="A68" s="171" t="s">
        <v>1366</v>
      </c>
      <c r="B68" s="160"/>
      <c r="C68" s="98"/>
      <c r="D68" s="98"/>
      <c r="E68" s="98"/>
      <c r="F68" s="98"/>
      <c r="G68" s="98"/>
      <c r="H68" s="98"/>
      <c r="I68" s="98"/>
      <c r="J68" s="98"/>
      <c r="K68" s="98"/>
      <c r="L68" s="98"/>
      <c r="M68" s="98"/>
      <c r="N68" s="98"/>
      <c r="O68" s="98"/>
      <c r="P68" s="98"/>
      <c r="Q68" s="98"/>
      <c r="R68" s="98"/>
      <c r="S68" s="98"/>
      <c r="T68" s="98"/>
      <c r="U68" s="98"/>
      <c r="V68" s="98"/>
      <c r="W68" s="98"/>
      <c r="X68" s="98"/>
      <c r="Y68" s="98"/>
    </row>
    <row r="69" spans="1:25" ht="35" hidden="1" customHeight="1" thickBot="1" x14ac:dyDescent="0.25">
      <c r="A69" s="171" t="s">
        <v>1367</v>
      </c>
      <c r="B69" s="160"/>
      <c r="C69" s="98"/>
      <c r="D69" s="98"/>
      <c r="E69" s="98"/>
      <c r="F69" s="98"/>
      <c r="G69" s="98"/>
      <c r="H69" s="98"/>
      <c r="I69" s="98"/>
      <c r="J69" s="98"/>
      <c r="K69" s="98"/>
      <c r="L69" s="98"/>
      <c r="M69" s="98"/>
      <c r="N69" s="98"/>
      <c r="O69" s="98"/>
      <c r="P69" s="98"/>
      <c r="Q69" s="98"/>
      <c r="R69" s="98"/>
      <c r="S69" s="98"/>
      <c r="T69" s="98"/>
      <c r="U69" s="98"/>
      <c r="V69" s="98"/>
      <c r="W69" s="98"/>
      <c r="X69" s="98"/>
      <c r="Y69" s="98"/>
    </row>
    <row r="70" spans="1:25" ht="52" hidden="1" customHeight="1" thickBot="1" x14ac:dyDescent="0.25">
      <c r="A70" s="171" t="s">
        <v>1368</v>
      </c>
      <c r="B70" s="160"/>
      <c r="C70" s="98"/>
      <c r="D70" s="98"/>
      <c r="E70" s="98"/>
      <c r="F70" s="98"/>
      <c r="G70" s="98"/>
      <c r="H70" s="98"/>
      <c r="I70" s="98"/>
      <c r="J70" s="98"/>
      <c r="K70" s="98"/>
      <c r="L70" s="98"/>
      <c r="M70" s="98"/>
      <c r="N70" s="98"/>
      <c r="O70" s="98"/>
      <c r="P70" s="98"/>
      <c r="Q70" s="98"/>
      <c r="R70" s="98"/>
      <c r="S70" s="98"/>
      <c r="T70" s="98"/>
      <c r="U70" s="98"/>
      <c r="V70" s="98"/>
      <c r="W70" s="98"/>
      <c r="X70" s="98"/>
      <c r="Y70" s="98"/>
    </row>
    <row r="71" spans="1:25" ht="35" hidden="1" customHeight="1" thickBot="1" x14ac:dyDescent="0.25">
      <c r="A71" s="171" t="s">
        <v>1369</v>
      </c>
      <c r="B71" s="160"/>
      <c r="C71" s="98"/>
      <c r="D71" s="98"/>
      <c r="E71" s="98"/>
      <c r="F71" s="98"/>
      <c r="G71" s="98"/>
      <c r="H71" s="98"/>
      <c r="I71" s="98"/>
      <c r="J71" s="98"/>
      <c r="K71" s="98"/>
      <c r="L71" s="98"/>
      <c r="M71" s="98"/>
      <c r="N71" s="98"/>
      <c r="O71" s="98"/>
      <c r="P71" s="98"/>
      <c r="Q71" s="98"/>
      <c r="R71" s="98"/>
      <c r="S71" s="98"/>
      <c r="T71" s="98"/>
      <c r="U71" s="98"/>
      <c r="V71" s="98"/>
      <c r="W71" s="98"/>
      <c r="X71" s="98"/>
      <c r="Y71" s="98"/>
    </row>
    <row r="72" spans="1:25" ht="52" hidden="1" customHeight="1" thickBot="1" x14ac:dyDescent="0.25">
      <c r="A72" s="171" t="s">
        <v>1370</v>
      </c>
      <c r="B72" s="160"/>
      <c r="C72" s="98"/>
      <c r="D72" s="98"/>
      <c r="E72" s="98"/>
      <c r="F72" s="98"/>
      <c r="G72" s="98"/>
      <c r="H72" s="98"/>
      <c r="I72" s="98"/>
      <c r="J72" s="98"/>
      <c r="K72" s="98"/>
      <c r="L72" s="98"/>
      <c r="M72" s="98"/>
      <c r="N72" s="98"/>
      <c r="O72" s="98"/>
      <c r="P72" s="98"/>
      <c r="Q72" s="98"/>
      <c r="R72" s="98"/>
      <c r="S72" s="98"/>
      <c r="T72" s="98"/>
      <c r="U72" s="98"/>
      <c r="V72" s="98"/>
      <c r="W72" s="98"/>
      <c r="X72" s="98"/>
      <c r="Y72" s="98"/>
    </row>
    <row r="73" spans="1:25" ht="35" hidden="1" customHeight="1" thickBot="1" x14ac:dyDescent="0.25">
      <c r="A73" s="171" t="s">
        <v>1371</v>
      </c>
      <c r="B73" s="160"/>
      <c r="C73" s="98"/>
      <c r="D73" s="98"/>
      <c r="E73" s="98"/>
      <c r="F73" s="98"/>
      <c r="G73" s="98"/>
      <c r="H73" s="98"/>
      <c r="I73" s="98"/>
      <c r="J73" s="98"/>
      <c r="K73" s="98"/>
      <c r="L73" s="98"/>
      <c r="M73" s="98"/>
      <c r="N73" s="98"/>
      <c r="O73" s="98"/>
      <c r="P73" s="98"/>
      <c r="Q73" s="98"/>
      <c r="R73" s="98"/>
      <c r="S73" s="98"/>
      <c r="T73" s="98"/>
      <c r="U73" s="98"/>
      <c r="V73" s="98"/>
      <c r="W73" s="98"/>
      <c r="X73" s="98"/>
      <c r="Y73" s="98"/>
    </row>
    <row r="74" spans="1:25" ht="52" hidden="1" customHeight="1" thickBot="1" x14ac:dyDescent="0.25">
      <c r="A74" s="171" t="s">
        <v>1372</v>
      </c>
      <c r="B74" s="160"/>
      <c r="C74" s="98"/>
      <c r="D74" s="98"/>
      <c r="E74" s="98"/>
      <c r="F74" s="98"/>
      <c r="G74" s="98"/>
      <c r="H74" s="98"/>
      <c r="I74" s="98"/>
      <c r="J74" s="98"/>
      <c r="K74" s="98"/>
      <c r="L74" s="98"/>
      <c r="M74" s="98"/>
      <c r="N74" s="98"/>
      <c r="O74" s="98"/>
      <c r="P74" s="98"/>
      <c r="Q74" s="98"/>
      <c r="R74" s="98"/>
      <c r="S74" s="98"/>
      <c r="T74" s="98"/>
      <c r="U74" s="98"/>
      <c r="V74" s="98"/>
      <c r="W74" s="98"/>
      <c r="X74" s="98"/>
      <c r="Y74" s="98"/>
    </row>
    <row r="75" spans="1:25" ht="35" hidden="1" customHeight="1" thickBot="1" x14ac:dyDescent="0.25">
      <c r="A75" s="171" t="s">
        <v>1373</v>
      </c>
      <c r="B75" s="160"/>
      <c r="C75" s="98"/>
      <c r="D75" s="98"/>
      <c r="E75" s="98"/>
      <c r="F75" s="98"/>
      <c r="G75" s="98"/>
      <c r="H75" s="98"/>
      <c r="I75" s="98"/>
      <c r="J75" s="98"/>
      <c r="K75" s="98"/>
      <c r="L75" s="98"/>
      <c r="M75" s="98"/>
      <c r="N75" s="98"/>
      <c r="O75" s="98"/>
      <c r="P75" s="98"/>
      <c r="Q75" s="98"/>
      <c r="R75" s="98"/>
      <c r="S75" s="98"/>
      <c r="T75" s="98"/>
      <c r="U75" s="98"/>
      <c r="V75" s="98"/>
      <c r="W75" s="98"/>
      <c r="X75" s="98"/>
      <c r="Y75" s="98"/>
    </row>
    <row r="76" spans="1:25" ht="52" hidden="1" customHeight="1" thickBot="1" x14ac:dyDescent="0.25">
      <c r="A76" s="171" t="s">
        <v>1374</v>
      </c>
      <c r="B76" s="160"/>
      <c r="C76" s="98"/>
      <c r="D76" s="98"/>
      <c r="E76" s="98"/>
      <c r="F76" s="98"/>
      <c r="G76" s="98"/>
      <c r="H76" s="98"/>
      <c r="I76" s="98"/>
      <c r="J76" s="98"/>
      <c r="K76" s="98"/>
      <c r="L76" s="98"/>
      <c r="M76" s="98"/>
      <c r="N76" s="98"/>
      <c r="O76" s="98"/>
      <c r="P76" s="98"/>
      <c r="Q76" s="98"/>
      <c r="R76" s="98"/>
      <c r="S76" s="98"/>
      <c r="T76" s="98"/>
      <c r="U76" s="98"/>
      <c r="V76" s="98"/>
      <c r="W76" s="98"/>
      <c r="X76" s="98"/>
      <c r="Y76" s="98"/>
    </row>
    <row r="77" spans="1:25" ht="35" hidden="1" customHeight="1" thickBot="1" x14ac:dyDescent="0.25">
      <c r="A77" s="171" t="s">
        <v>1375</v>
      </c>
      <c r="B77" s="160"/>
      <c r="C77" s="98"/>
      <c r="D77" s="98"/>
      <c r="E77" s="98"/>
      <c r="F77" s="98"/>
      <c r="G77" s="98"/>
      <c r="H77" s="98"/>
      <c r="I77" s="98"/>
      <c r="J77" s="98"/>
      <c r="K77" s="98"/>
      <c r="L77" s="98"/>
      <c r="M77" s="98"/>
      <c r="N77" s="98"/>
      <c r="O77" s="98"/>
      <c r="P77" s="98"/>
      <c r="Q77" s="98"/>
      <c r="R77" s="98"/>
      <c r="S77" s="98"/>
      <c r="T77" s="98"/>
      <c r="U77" s="98"/>
      <c r="V77" s="98"/>
      <c r="W77" s="98"/>
      <c r="X77" s="98"/>
      <c r="Y77" s="98"/>
    </row>
    <row r="78" spans="1:25" ht="52" hidden="1" customHeight="1" thickBot="1" x14ac:dyDescent="0.25">
      <c r="A78" s="171" t="s">
        <v>1376</v>
      </c>
      <c r="B78" s="160"/>
      <c r="C78" s="98"/>
      <c r="D78" s="98"/>
      <c r="E78" s="98"/>
      <c r="F78" s="98"/>
      <c r="G78" s="98"/>
      <c r="H78" s="98"/>
      <c r="I78" s="98"/>
      <c r="J78" s="98"/>
      <c r="K78" s="98"/>
      <c r="L78" s="98"/>
      <c r="M78" s="98"/>
      <c r="N78" s="98"/>
      <c r="O78" s="98"/>
      <c r="P78" s="98"/>
      <c r="Q78" s="98"/>
      <c r="R78" s="98"/>
      <c r="S78" s="98"/>
      <c r="T78" s="98"/>
      <c r="U78" s="98"/>
      <c r="V78" s="98"/>
      <c r="W78" s="98"/>
      <c r="X78" s="98"/>
      <c r="Y78" s="98"/>
    </row>
    <row r="79" spans="1:25" ht="52" hidden="1" customHeight="1" thickBot="1" x14ac:dyDescent="0.25">
      <c r="A79" s="171" t="s">
        <v>1377</v>
      </c>
      <c r="B79" s="160"/>
      <c r="C79" s="98"/>
      <c r="D79" s="98"/>
      <c r="E79" s="98"/>
      <c r="F79" s="98"/>
      <c r="G79" s="98"/>
      <c r="H79" s="98"/>
      <c r="I79" s="98"/>
      <c r="J79" s="98"/>
      <c r="K79" s="98"/>
      <c r="L79" s="98"/>
      <c r="M79" s="98"/>
      <c r="N79" s="98"/>
      <c r="O79" s="98"/>
      <c r="P79" s="98"/>
      <c r="Q79" s="98"/>
      <c r="R79" s="98"/>
      <c r="S79" s="98"/>
      <c r="T79" s="98"/>
      <c r="U79" s="98"/>
      <c r="V79" s="98"/>
      <c r="W79" s="98"/>
      <c r="X79" s="98"/>
      <c r="Y79" s="98"/>
    </row>
    <row r="80" spans="1:25" s="157" customFormat="1" ht="35" customHeight="1" thickBot="1" x14ac:dyDescent="0.25">
      <c r="A80" s="162" t="s">
        <v>1378</v>
      </c>
      <c r="B80" s="158"/>
      <c r="C80" s="100"/>
      <c r="D80" s="100"/>
      <c r="E80" s="100"/>
      <c r="F80" s="100"/>
      <c r="G80" s="100"/>
      <c r="H80" s="100"/>
      <c r="I80" s="100"/>
      <c r="J80" s="100"/>
      <c r="K80" s="100"/>
      <c r="L80" s="100"/>
      <c r="M80" s="100"/>
      <c r="N80" s="100"/>
      <c r="O80" s="100"/>
      <c r="P80" s="100"/>
      <c r="Q80" s="100"/>
      <c r="R80" s="100"/>
      <c r="S80" s="100"/>
      <c r="T80" s="100"/>
      <c r="U80" s="100"/>
      <c r="V80" s="100"/>
      <c r="W80" s="100"/>
      <c r="X80" s="100"/>
      <c r="Y80" s="100"/>
    </row>
    <row r="81" spans="1:25" ht="52" hidden="1" customHeight="1" thickBot="1" x14ac:dyDescent="0.25">
      <c r="A81" s="171" t="s">
        <v>1379</v>
      </c>
      <c r="B81" s="160"/>
      <c r="C81" s="98"/>
      <c r="D81" s="98"/>
      <c r="E81" s="98"/>
      <c r="F81" s="98"/>
      <c r="G81" s="98"/>
      <c r="H81" s="98"/>
      <c r="I81" s="98"/>
      <c r="J81" s="98"/>
      <c r="K81" s="98"/>
      <c r="L81" s="98"/>
      <c r="M81" s="98"/>
      <c r="N81" s="98"/>
      <c r="O81" s="98"/>
      <c r="P81" s="98"/>
      <c r="Q81" s="98"/>
      <c r="R81" s="98"/>
      <c r="S81" s="98"/>
      <c r="T81" s="98"/>
      <c r="U81" s="98"/>
      <c r="V81" s="98"/>
      <c r="W81" s="98"/>
      <c r="X81" s="98"/>
      <c r="Y81" s="98"/>
    </row>
    <row r="82" spans="1:25" ht="35" hidden="1" customHeight="1" thickBot="1" x14ac:dyDescent="0.25">
      <c r="A82" s="171" t="s">
        <v>1380</v>
      </c>
      <c r="B82" s="160"/>
      <c r="C82" s="98"/>
      <c r="D82" s="98"/>
      <c r="E82" s="98"/>
      <c r="F82" s="98"/>
      <c r="G82" s="98"/>
      <c r="H82" s="98"/>
      <c r="I82" s="98"/>
      <c r="J82" s="98"/>
      <c r="K82" s="98"/>
      <c r="L82" s="98"/>
      <c r="M82" s="98"/>
      <c r="N82" s="98"/>
      <c r="O82" s="98"/>
      <c r="P82" s="98"/>
      <c r="Q82" s="98"/>
      <c r="R82" s="98"/>
      <c r="S82" s="98"/>
      <c r="T82" s="98"/>
      <c r="U82" s="98"/>
      <c r="V82" s="98"/>
      <c r="W82" s="98"/>
      <c r="X82" s="98"/>
      <c r="Y82" s="98"/>
    </row>
    <row r="83" spans="1:25" ht="52" hidden="1" customHeight="1" thickBot="1" x14ac:dyDescent="0.25">
      <c r="A83" s="171" t="s">
        <v>1381</v>
      </c>
      <c r="B83" s="160"/>
      <c r="C83" s="98"/>
      <c r="D83" s="98"/>
      <c r="E83" s="98"/>
      <c r="F83" s="98"/>
      <c r="G83" s="98"/>
      <c r="H83" s="98"/>
      <c r="I83" s="98"/>
      <c r="J83" s="98"/>
      <c r="K83" s="98"/>
      <c r="L83" s="98"/>
      <c r="M83" s="98"/>
      <c r="N83" s="98"/>
      <c r="O83" s="98"/>
      <c r="P83" s="98"/>
      <c r="Q83" s="98"/>
      <c r="R83" s="98"/>
      <c r="S83" s="98"/>
      <c r="T83" s="98"/>
      <c r="U83" s="98"/>
      <c r="V83" s="98"/>
      <c r="W83" s="98"/>
      <c r="X83" s="98"/>
      <c r="Y83" s="98"/>
    </row>
    <row r="84" spans="1:25" ht="35" hidden="1" customHeight="1" thickBot="1" x14ac:dyDescent="0.25">
      <c r="A84" s="171" t="s">
        <v>1382</v>
      </c>
      <c r="B84" s="160"/>
      <c r="C84" s="98"/>
      <c r="D84" s="98"/>
      <c r="E84" s="98"/>
      <c r="F84" s="98"/>
      <c r="G84" s="98"/>
      <c r="H84" s="98"/>
      <c r="I84" s="98"/>
      <c r="J84" s="98"/>
      <c r="K84" s="98"/>
      <c r="L84" s="98"/>
      <c r="M84" s="98"/>
      <c r="N84" s="98"/>
      <c r="O84" s="98"/>
      <c r="P84" s="98"/>
      <c r="Q84" s="98"/>
      <c r="R84" s="98"/>
      <c r="S84" s="98"/>
      <c r="T84" s="98"/>
      <c r="U84" s="98"/>
      <c r="V84" s="98"/>
      <c r="W84" s="98"/>
      <c r="X84" s="98"/>
      <c r="Y84" s="98"/>
    </row>
    <row r="85" spans="1:25" ht="52" hidden="1" customHeight="1" thickBot="1" x14ac:dyDescent="0.25">
      <c r="A85" s="171" t="s">
        <v>1383</v>
      </c>
      <c r="B85" s="160"/>
      <c r="C85" s="98"/>
      <c r="D85" s="98"/>
      <c r="E85" s="98"/>
      <c r="F85" s="98"/>
      <c r="G85" s="98"/>
      <c r="H85" s="98"/>
      <c r="I85" s="98"/>
      <c r="J85" s="98"/>
      <c r="K85" s="98"/>
      <c r="L85" s="98"/>
      <c r="M85" s="98"/>
      <c r="N85" s="98"/>
      <c r="O85" s="98"/>
      <c r="P85" s="98"/>
      <c r="Q85" s="98"/>
      <c r="R85" s="98"/>
      <c r="S85" s="98"/>
      <c r="T85" s="98"/>
      <c r="U85" s="98"/>
      <c r="V85" s="98"/>
      <c r="W85" s="98"/>
      <c r="X85" s="98"/>
      <c r="Y85" s="98"/>
    </row>
    <row r="86" spans="1:25" ht="35" hidden="1" customHeight="1" thickBot="1" x14ac:dyDescent="0.25">
      <c r="A86" s="171" t="s">
        <v>1384</v>
      </c>
      <c r="B86" s="160"/>
      <c r="C86" s="98"/>
      <c r="D86" s="98"/>
      <c r="E86" s="98"/>
      <c r="F86" s="98"/>
      <c r="G86" s="98"/>
      <c r="H86" s="98"/>
      <c r="I86" s="98"/>
      <c r="J86" s="98"/>
      <c r="K86" s="98"/>
      <c r="L86" s="98"/>
      <c r="M86" s="98"/>
      <c r="N86" s="98"/>
      <c r="O86" s="98"/>
      <c r="P86" s="98"/>
      <c r="Q86" s="98"/>
      <c r="R86" s="98"/>
      <c r="S86" s="98"/>
      <c r="T86" s="98"/>
      <c r="U86" s="98"/>
      <c r="V86" s="98"/>
      <c r="W86" s="98"/>
      <c r="X86" s="98"/>
      <c r="Y86" s="98"/>
    </row>
    <row r="87" spans="1:25" ht="52" hidden="1" customHeight="1" thickBot="1" x14ac:dyDescent="0.25">
      <c r="A87" s="171" t="s">
        <v>1385</v>
      </c>
      <c r="B87" s="160"/>
      <c r="C87" s="98"/>
      <c r="D87" s="98"/>
      <c r="E87" s="98"/>
      <c r="F87" s="98"/>
      <c r="G87" s="98"/>
      <c r="H87" s="98"/>
      <c r="I87" s="98"/>
      <c r="J87" s="98"/>
      <c r="K87" s="98"/>
      <c r="L87" s="98"/>
      <c r="M87" s="98"/>
      <c r="N87" s="98"/>
      <c r="O87" s="98"/>
      <c r="P87" s="98"/>
      <c r="Q87" s="98"/>
      <c r="R87" s="98"/>
      <c r="S87" s="98"/>
      <c r="T87" s="98"/>
      <c r="U87" s="98"/>
      <c r="V87" s="98"/>
      <c r="W87" s="98"/>
      <c r="X87" s="98"/>
      <c r="Y87" s="98"/>
    </row>
    <row r="88" spans="1:25" ht="35" hidden="1" customHeight="1" thickBot="1" x14ac:dyDescent="0.25">
      <c r="A88" s="171" t="s">
        <v>1386</v>
      </c>
      <c r="B88" s="160"/>
      <c r="C88" s="98"/>
      <c r="D88" s="98"/>
      <c r="E88" s="98"/>
      <c r="F88" s="98"/>
      <c r="G88" s="98"/>
      <c r="H88" s="98"/>
      <c r="I88" s="98"/>
      <c r="J88" s="98"/>
      <c r="K88" s="98"/>
      <c r="L88" s="98"/>
      <c r="M88" s="98"/>
      <c r="N88" s="98"/>
      <c r="O88" s="98"/>
      <c r="P88" s="98"/>
      <c r="Q88" s="98"/>
      <c r="R88" s="98"/>
      <c r="S88" s="98"/>
      <c r="T88" s="98"/>
      <c r="U88" s="98"/>
      <c r="V88" s="98"/>
      <c r="W88" s="98"/>
      <c r="X88" s="98"/>
      <c r="Y88" s="98"/>
    </row>
    <row r="89" spans="1:25" ht="52" hidden="1" customHeight="1" thickBot="1" x14ac:dyDescent="0.25">
      <c r="A89" s="171" t="s">
        <v>1387</v>
      </c>
      <c r="B89" s="160"/>
      <c r="C89" s="98"/>
      <c r="D89" s="98"/>
      <c r="E89" s="98"/>
      <c r="F89" s="98"/>
      <c r="G89" s="98"/>
      <c r="H89" s="98"/>
      <c r="I89" s="98"/>
      <c r="J89" s="98"/>
      <c r="K89" s="98"/>
      <c r="L89" s="98"/>
      <c r="M89" s="98"/>
      <c r="N89" s="98"/>
      <c r="O89" s="98"/>
      <c r="P89" s="98"/>
      <c r="Q89" s="98"/>
      <c r="R89" s="98"/>
      <c r="S89" s="98"/>
      <c r="T89" s="98"/>
      <c r="U89" s="98"/>
      <c r="V89" s="98"/>
      <c r="W89" s="98"/>
      <c r="X89" s="98"/>
      <c r="Y89" s="98"/>
    </row>
    <row r="90" spans="1:25" ht="35" hidden="1" customHeight="1" thickBot="1" x14ac:dyDescent="0.25">
      <c r="A90" s="171" t="s">
        <v>1388</v>
      </c>
      <c r="B90" s="160"/>
      <c r="C90" s="98"/>
      <c r="D90" s="98"/>
      <c r="E90" s="98"/>
      <c r="F90" s="98"/>
      <c r="G90" s="98"/>
      <c r="H90" s="98"/>
      <c r="I90" s="98"/>
      <c r="J90" s="98"/>
      <c r="K90" s="98"/>
      <c r="L90" s="98"/>
      <c r="M90" s="98"/>
      <c r="N90" s="98"/>
      <c r="O90" s="98"/>
      <c r="P90" s="98"/>
      <c r="Q90" s="98"/>
      <c r="R90" s="98"/>
      <c r="S90" s="98"/>
      <c r="T90" s="98"/>
      <c r="U90" s="98"/>
      <c r="V90" s="98"/>
      <c r="W90" s="98"/>
      <c r="X90" s="98"/>
      <c r="Y90" s="98"/>
    </row>
    <row r="91" spans="1:25" ht="52" hidden="1" customHeight="1" thickBot="1" x14ac:dyDescent="0.25">
      <c r="A91" s="171" t="s">
        <v>1389</v>
      </c>
      <c r="B91" s="160"/>
      <c r="C91" s="98"/>
      <c r="D91" s="98"/>
      <c r="E91" s="98"/>
      <c r="F91" s="98"/>
      <c r="G91" s="98"/>
      <c r="H91" s="98"/>
      <c r="I91" s="98"/>
      <c r="J91" s="98"/>
      <c r="K91" s="98"/>
      <c r="L91" s="98"/>
      <c r="M91" s="98"/>
      <c r="N91" s="98"/>
      <c r="O91" s="98"/>
      <c r="P91" s="98"/>
      <c r="Q91" s="98"/>
      <c r="R91" s="98"/>
      <c r="S91" s="98"/>
      <c r="T91" s="98"/>
      <c r="U91" s="98"/>
      <c r="V91" s="98"/>
      <c r="W91" s="98"/>
      <c r="X91" s="98"/>
      <c r="Y91" s="98"/>
    </row>
    <row r="92" spans="1:25" ht="35" hidden="1" customHeight="1" thickBot="1" x14ac:dyDescent="0.25">
      <c r="A92" s="171" t="s">
        <v>1390</v>
      </c>
      <c r="B92" s="160"/>
      <c r="C92" s="98"/>
      <c r="D92" s="98"/>
      <c r="E92" s="98"/>
      <c r="F92" s="98"/>
      <c r="G92" s="98"/>
      <c r="H92" s="98"/>
      <c r="I92" s="98"/>
      <c r="J92" s="98"/>
      <c r="K92" s="98"/>
      <c r="L92" s="98"/>
      <c r="M92" s="98"/>
      <c r="N92" s="98"/>
      <c r="O92" s="98"/>
      <c r="P92" s="98"/>
      <c r="Q92" s="98"/>
      <c r="R92" s="98"/>
      <c r="S92" s="98"/>
      <c r="T92" s="98"/>
      <c r="U92" s="98"/>
      <c r="V92" s="98"/>
      <c r="W92" s="98"/>
      <c r="X92" s="98"/>
      <c r="Y92" s="98"/>
    </row>
    <row r="93" spans="1:25" ht="52" hidden="1" customHeight="1" thickBot="1" x14ac:dyDescent="0.25">
      <c r="A93" s="171" t="s">
        <v>1391</v>
      </c>
      <c r="B93" s="160"/>
      <c r="C93" s="98"/>
      <c r="D93" s="98"/>
      <c r="E93" s="98"/>
      <c r="F93" s="98"/>
      <c r="G93" s="98"/>
      <c r="H93" s="98"/>
      <c r="I93" s="98"/>
      <c r="J93" s="98"/>
      <c r="K93" s="98"/>
      <c r="L93" s="98"/>
      <c r="M93" s="98"/>
      <c r="N93" s="98"/>
      <c r="O93" s="98"/>
      <c r="P93" s="98"/>
      <c r="Q93" s="98"/>
      <c r="R93" s="98"/>
      <c r="S93" s="98"/>
      <c r="T93" s="98"/>
      <c r="U93" s="98"/>
      <c r="V93" s="98"/>
      <c r="W93" s="98"/>
      <c r="X93" s="98"/>
      <c r="Y93" s="98"/>
    </row>
    <row r="94" spans="1:25" ht="35" hidden="1" customHeight="1" thickBot="1" x14ac:dyDescent="0.25">
      <c r="A94" s="171" t="s">
        <v>1392</v>
      </c>
      <c r="B94" s="160"/>
      <c r="C94" s="98"/>
      <c r="D94" s="98"/>
      <c r="E94" s="98"/>
      <c r="F94" s="98"/>
      <c r="G94" s="98"/>
      <c r="H94" s="98"/>
      <c r="I94" s="98"/>
      <c r="J94" s="98"/>
      <c r="K94" s="98"/>
      <c r="L94" s="98"/>
      <c r="M94" s="98"/>
      <c r="N94" s="98"/>
      <c r="O94" s="98"/>
      <c r="P94" s="98"/>
      <c r="Q94" s="98"/>
      <c r="R94" s="98"/>
      <c r="S94" s="98"/>
      <c r="T94" s="98"/>
      <c r="U94" s="98"/>
      <c r="V94" s="98"/>
      <c r="W94" s="98"/>
      <c r="X94" s="98"/>
      <c r="Y94" s="98"/>
    </row>
    <row r="95" spans="1:25" ht="52" hidden="1" customHeight="1" thickBot="1" x14ac:dyDescent="0.25">
      <c r="A95" s="171" t="s">
        <v>1393</v>
      </c>
      <c r="B95" s="160"/>
      <c r="C95" s="98"/>
      <c r="D95" s="98"/>
      <c r="E95" s="98"/>
      <c r="F95" s="98"/>
      <c r="G95" s="98"/>
      <c r="H95" s="98"/>
      <c r="I95" s="98"/>
      <c r="J95" s="98"/>
      <c r="K95" s="98"/>
      <c r="L95" s="98"/>
      <c r="M95" s="98"/>
      <c r="N95" s="98"/>
      <c r="O95" s="98"/>
      <c r="P95" s="98"/>
      <c r="Q95" s="98"/>
      <c r="R95" s="98"/>
      <c r="S95" s="98"/>
      <c r="T95" s="98"/>
      <c r="U95" s="98"/>
      <c r="V95" s="98"/>
      <c r="W95" s="98"/>
      <c r="X95" s="98"/>
      <c r="Y95" s="98"/>
    </row>
    <row r="96" spans="1:25" ht="35" hidden="1" customHeight="1" thickBot="1" x14ac:dyDescent="0.25">
      <c r="A96" s="171" t="s">
        <v>1394</v>
      </c>
      <c r="B96" s="160"/>
      <c r="C96" s="98"/>
      <c r="D96" s="98"/>
      <c r="E96" s="98"/>
      <c r="F96" s="98"/>
      <c r="G96" s="98"/>
      <c r="H96" s="98"/>
      <c r="I96" s="98"/>
      <c r="J96" s="98"/>
      <c r="K96" s="98"/>
      <c r="L96" s="98"/>
      <c r="M96" s="98"/>
      <c r="N96" s="98"/>
      <c r="O96" s="98"/>
      <c r="P96" s="98"/>
      <c r="Q96" s="98"/>
      <c r="R96" s="98"/>
      <c r="S96" s="98"/>
      <c r="T96" s="98"/>
      <c r="U96" s="98"/>
      <c r="V96" s="98"/>
      <c r="W96" s="98"/>
      <c r="X96" s="98"/>
      <c r="Y96" s="98"/>
    </row>
    <row r="97" spans="1:25" ht="52" hidden="1" customHeight="1" thickBot="1" x14ac:dyDescent="0.25">
      <c r="A97" s="171" t="s">
        <v>1395</v>
      </c>
      <c r="B97" s="160"/>
      <c r="C97" s="98"/>
      <c r="D97" s="98"/>
      <c r="E97" s="98"/>
      <c r="F97" s="98"/>
      <c r="G97" s="98"/>
      <c r="H97" s="98"/>
      <c r="I97" s="98"/>
      <c r="J97" s="98"/>
      <c r="K97" s="98"/>
      <c r="L97" s="98"/>
      <c r="M97" s="98"/>
      <c r="N97" s="98"/>
      <c r="O97" s="98"/>
      <c r="P97" s="98"/>
      <c r="Q97" s="98"/>
      <c r="R97" s="98"/>
      <c r="S97" s="98"/>
      <c r="T97" s="98"/>
      <c r="U97" s="98"/>
      <c r="V97" s="98"/>
      <c r="W97" s="98"/>
      <c r="X97" s="98"/>
      <c r="Y97" s="98"/>
    </row>
    <row r="98" spans="1:25" ht="35" hidden="1" customHeight="1" thickBot="1" x14ac:dyDescent="0.25">
      <c r="A98" s="171" t="s">
        <v>1396</v>
      </c>
      <c r="B98" s="160"/>
      <c r="C98" s="98"/>
      <c r="D98" s="98"/>
      <c r="E98" s="98"/>
      <c r="F98" s="98"/>
      <c r="G98" s="98"/>
      <c r="H98" s="98"/>
      <c r="I98" s="98"/>
      <c r="J98" s="98"/>
      <c r="K98" s="98"/>
      <c r="L98" s="98"/>
      <c r="M98" s="98"/>
      <c r="N98" s="98"/>
      <c r="O98" s="98"/>
      <c r="P98" s="98"/>
      <c r="Q98" s="98"/>
      <c r="R98" s="98"/>
      <c r="S98" s="98"/>
      <c r="T98" s="98"/>
      <c r="U98" s="98"/>
      <c r="V98" s="98"/>
      <c r="W98" s="98"/>
      <c r="X98" s="98"/>
      <c r="Y98" s="98"/>
    </row>
    <row r="99" spans="1:25" ht="52" hidden="1" customHeight="1" thickBot="1" x14ac:dyDescent="0.25">
      <c r="A99" s="171" t="s">
        <v>1397</v>
      </c>
      <c r="B99" s="160"/>
      <c r="C99" s="98"/>
      <c r="D99" s="98"/>
      <c r="E99" s="98"/>
      <c r="F99" s="98"/>
      <c r="G99" s="98"/>
      <c r="H99" s="98"/>
      <c r="I99" s="98"/>
      <c r="J99" s="98"/>
      <c r="K99" s="98"/>
      <c r="L99" s="98"/>
      <c r="M99" s="98"/>
      <c r="N99" s="98"/>
      <c r="O99" s="98"/>
      <c r="P99" s="98"/>
      <c r="Q99" s="98"/>
      <c r="R99" s="98"/>
      <c r="S99" s="98"/>
      <c r="T99" s="98"/>
      <c r="U99" s="98"/>
      <c r="V99" s="98"/>
      <c r="W99" s="98"/>
      <c r="X99" s="98"/>
      <c r="Y99" s="98"/>
    </row>
    <row r="100" spans="1:25" ht="35" hidden="1" customHeight="1" thickBot="1" x14ac:dyDescent="0.25">
      <c r="A100" s="171" t="s">
        <v>1398</v>
      </c>
      <c r="B100" s="160"/>
      <c r="C100" s="98"/>
      <c r="D100" s="98"/>
      <c r="E100" s="98"/>
      <c r="F100" s="98"/>
      <c r="G100" s="98"/>
      <c r="H100" s="98"/>
      <c r="I100" s="98"/>
      <c r="J100" s="98"/>
      <c r="K100" s="98"/>
      <c r="L100" s="98"/>
      <c r="M100" s="98"/>
      <c r="N100" s="98"/>
      <c r="O100" s="98"/>
      <c r="P100" s="98"/>
      <c r="Q100" s="98"/>
      <c r="R100" s="98"/>
      <c r="S100" s="98"/>
      <c r="T100" s="98"/>
      <c r="U100" s="98"/>
      <c r="V100" s="98"/>
      <c r="W100" s="98"/>
      <c r="X100" s="98"/>
      <c r="Y100" s="98"/>
    </row>
    <row r="101" spans="1:25" ht="52" hidden="1" customHeight="1" thickBot="1" x14ac:dyDescent="0.25">
      <c r="A101" s="171" t="s">
        <v>1399</v>
      </c>
      <c r="B101" s="160"/>
      <c r="C101" s="98"/>
      <c r="D101" s="98"/>
      <c r="E101" s="98"/>
      <c r="F101" s="98"/>
      <c r="G101" s="98"/>
      <c r="H101" s="98"/>
      <c r="I101" s="98"/>
      <c r="J101" s="98"/>
      <c r="K101" s="98"/>
      <c r="L101" s="98"/>
      <c r="M101" s="98"/>
      <c r="N101" s="98"/>
      <c r="O101" s="98"/>
      <c r="P101" s="98"/>
      <c r="Q101" s="98"/>
      <c r="R101" s="98"/>
      <c r="S101" s="98"/>
      <c r="T101" s="98"/>
      <c r="U101" s="98"/>
      <c r="V101" s="98"/>
      <c r="W101" s="98"/>
      <c r="X101" s="98"/>
      <c r="Y101" s="98"/>
    </row>
    <row r="102" spans="1:25" ht="35" hidden="1" customHeight="1" thickBot="1" x14ac:dyDescent="0.25">
      <c r="A102" s="171" t="s">
        <v>1400</v>
      </c>
      <c r="B102" s="160"/>
      <c r="C102" s="98"/>
      <c r="D102" s="98"/>
      <c r="E102" s="98"/>
      <c r="F102" s="98"/>
      <c r="G102" s="98"/>
      <c r="H102" s="98"/>
      <c r="I102" s="98"/>
      <c r="J102" s="98"/>
      <c r="K102" s="98"/>
      <c r="L102" s="98"/>
      <c r="M102" s="98"/>
      <c r="N102" s="98"/>
      <c r="O102" s="98"/>
      <c r="P102" s="98"/>
      <c r="Q102" s="98"/>
      <c r="R102" s="98"/>
      <c r="S102" s="98"/>
      <c r="T102" s="98"/>
      <c r="U102" s="98"/>
      <c r="V102" s="98"/>
      <c r="W102" s="98"/>
      <c r="X102" s="98"/>
      <c r="Y102" s="98"/>
    </row>
    <row r="103" spans="1:25" ht="52" hidden="1" customHeight="1" thickBot="1" x14ac:dyDescent="0.25">
      <c r="A103" s="171" t="s">
        <v>1401</v>
      </c>
      <c r="B103" s="160"/>
      <c r="C103" s="98"/>
      <c r="D103" s="98"/>
      <c r="E103" s="98"/>
      <c r="F103" s="98"/>
      <c r="G103" s="98"/>
      <c r="H103" s="98"/>
      <c r="I103" s="98"/>
      <c r="J103" s="98"/>
      <c r="K103" s="98"/>
      <c r="L103" s="98"/>
      <c r="M103" s="98"/>
      <c r="N103" s="98"/>
      <c r="O103" s="98"/>
      <c r="P103" s="98"/>
      <c r="Q103" s="98"/>
      <c r="R103" s="98"/>
      <c r="S103" s="98"/>
      <c r="T103" s="98"/>
      <c r="U103" s="98"/>
      <c r="V103" s="98"/>
      <c r="W103" s="98"/>
      <c r="X103" s="98"/>
      <c r="Y103" s="98"/>
    </row>
    <row r="104" spans="1:25" ht="52" hidden="1" customHeight="1" thickBot="1" x14ac:dyDescent="0.25">
      <c r="A104" s="171" t="s">
        <v>1402</v>
      </c>
      <c r="B104" s="160"/>
      <c r="C104" s="98"/>
      <c r="D104" s="98"/>
      <c r="E104" s="98"/>
      <c r="F104" s="98"/>
      <c r="G104" s="98"/>
      <c r="H104" s="98"/>
      <c r="I104" s="98"/>
      <c r="J104" s="98"/>
      <c r="K104" s="98"/>
      <c r="L104" s="98"/>
      <c r="M104" s="98"/>
      <c r="N104" s="98"/>
      <c r="O104" s="98"/>
      <c r="P104" s="98"/>
      <c r="Q104" s="98"/>
      <c r="R104" s="98"/>
      <c r="S104" s="98"/>
      <c r="T104" s="98"/>
      <c r="U104" s="98"/>
      <c r="V104" s="98"/>
      <c r="W104" s="98"/>
      <c r="X104" s="98"/>
      <c r="Y104" s="98"/>
    </row>
    <row r="105" spans="1:25" s="159" customFormat="1" ht="35" customHeight="1" thickBot="1" x14ac:dyDescent="0.25">
      <c r="A105" s="162" t="s">
        <v>1403</v>
      </c>
      <c r="B105" s="160"/>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row>
    <row r="106" spans="1:25" ht="52" hidden="1" customHeight="1" thickBot="1" x14ac:dyDescent="0.25">
      <c r="A106" s="171" t="s">
        <v>1404</v>
      </c>
      <c r="B106" s="160"/>
      <c r="C106" s="98"/>
      <c r="D106" s="98"/>
      <c r="E106" s="98"/>
      <c r="F106" s="98"/>
      <c r="G106" s="98"/>
      <c r="H106" s="98"/>
      <c r="I106" s="98"/>
      <c r="J106" s="98"/>
      <c r="K106" s="98"/>
      <c r="L106" s="98"/>
      <c r="M106" s="98"/>
      <c r="N106" s="98"/>
      <c r="O106" s="98"/>
      <c r="P106" s="98"/>
      <c r="Q106" s="98"/>
      <c r="R106" s="98"/>
      <c r="S106" s="98"/>
      <c r="T106" s="98"/>
      <c r="U106" s="98"/>
      <c r="V106" s="98"/>
      <c r="W106" s="98"/>
      <c r="X106" s="98"/>
      <c r="Y106" s="98"/>
    </row>
    <row r="107" spans="1:25" ht="35" hidden="1" customHeight="1" thickBot="1" x14ac:dyDescent="0.25">
      <c r="A107" s="171" t="s">
        <v>1405</v>
      </c>
      <c r="B107" s="160"/>
      <c r="C107" s="98"/>
      <c r="D107" s="98"/>
      <c r="E107" s="98"/>
      <c r="F107" s="98"/>
      <c r="G107" s="98"/>
      <c r="H107" s="98"/>
      <c r="I107" s="98"/>
      <c r="J107" s="98"/>
      <c r="K107" s="98"/>
      <c r="L107" s="98"/>
      <c r="M107" s="98"/>
      <c r="N107" s="98"/>
      <c r="O107" s="98"/>
      <c r="P107" s="98"/>
      <c r="Q107" s="98"/>
      <c r="R107" s="98"/>
      <c r="S107" s="98"/>
      <c r="T107" s="98"/>
      <c r="U107" s="98"/>
      <c r="V107" s="98"/>
      <c r="W107" s="98"/>
      <c r="X107" s="98"/>
      <c r="Y107" s="98"/>
    </row>
    <row r="108" spans="1:25" ht="52" hidden="1" customHeight="1" thickBot="1" x14ac:dyDescent="0.25">
      <c r="A108" s="171" t="s">
        <v>1406</v>
      </c>
      <c r="B108" s="160"/>
      <c r="C108" s="98"/>
      <c r="D108" s="98"/>
      <c r="E108" s="98"/>
      <c r="F108" s="98"/>
      <c r="G108" s="98"/>
      <c r="H108" s="98"/>
      <c r="I108" s="98"/>
      <c r="J108" s="98"/>
      <c r="K108" s="98"/>
      <c r="L108" s="98"/>
      <c r="M108" s="98"/>
      <c r="N108" s="98"/>
      <c r="O108" s="98"/>
      <c r="P108" s="98"/>
      <c r="Q108" s="98"/>
      <c r="R108" s="98"/>
      <c r="S108" s="98"/>
      <c r="T108" s="98"/>
      <c r="U108" s="98"/>
      <c r="V108" s="98"/>
      <c r="W108" s="98"/>
      <c r="X108" s="98"/>
      <c r="Y108" s="98"/>
    </row>
    <row r="109" spans="1:25" ht="35" hidden="1" customHeight="1" thickBot="1" x14ac:dyDescent="0.25">
      <c r="A109" s="171" t="s">
        <v>1407</v>
      </c>
      <c r="B109" s="160"/>
      <c r="C109" s="98"/>
      <c r="D109" s="98"/>
      <c r="E109" s="98"/>
      <c r="F109" s="98"/>
      <c r="G109" s="98"/>
      <c r="H109" s="98"/>
      <c r="I109" s="98"/>
      <c r="J109" s="98"/>
      <c r="K109" s="98"/>
      <c r="L109" s="98"/>
      <c r="M109" s="98"/>
      <c r="N109" s="98"/>
      <c r="O109" s="98"/>
      <c r="P109" s="98"/>
      <c r="Q109" s="98"/>
      <c r="R109" s="98"/>
      <c r="S109" s="98"/>
      <c r="T109" s="98"/>
      <c r="U109" s="98"/>
      <c r="V109" s="98"/>
      <c r="W109" s="98"/>
      <c r="X109" s="98"/>
      <c r="Y109" s="98"/>
    </row>
    <row r="110" spans="1:25" ht="52" hidden="1" customHeight="1" thickBot="1" x14ac:dyDescent="0.25">
      <c r="A110" s="171" t="s">
        <v>1408</v>
      </c>
      <c r="B110" s="160"/>
      <c r="C110" s="98"/>
      <c r="D110" s="98"/>
      <c r="E110" s="98"/>
      <c r="F110" s="98"/>
      <c r="G110" s="98"/>
      <c r="H110" s="98"/>
      <c r="I110" s="98"/>
      <c r="J110" s="98"/>
      <c r="K110" s="98"/>
      <c r="L110" s="98"/>
      <c r="M110" s="98"/>
      <c r="N110" s="98"/>
      <c r="O110" s="98"/>
      <c r="P110" s="98"/>
      <c r="Q110" s="98"/>
      <c r="R110" s="98"/>
      <c r="S110" s="98"/>
      <c r="T110" s="98"/>
      <c r="U110" s="98"/>
      <c r="V110" s="98"/>
      <c r="W110" s="98"/>
      <c r="X110" s="98"/>
      <c r="Y110" s="98"/>
    </row>
    <row r="111" spans="1:25" ht="35" hidden="1" customHeight="1" thickBot="1" x14ac:dyDescent="0.25">
      <c r="A111" s="171" t="s">
        <v>1409</v>
      </c>
      <c r="B111" s="160"/>
      <c r="C111" s="98"/>
      <c r="D111" s="98"/>
      <c r="E111" s="98"/>
      <c r="F111" s="98"/>
      <c r="G111" s="98"/>
      <c r="H111" s="98"/>
      <c r="I111" s="98"/>
      <c r="J111" s="98"/>
      <c r="K111" s="98"/>
      <c r="L111" s="98"/>
      <c r="M111" s="98"/>
      <c r="N111" s="98"/>
      <c r="O111" s="98"/>
      <c r="P111" s="98"/>
      <c r="Q111" s="98"/>
      <c r="R111" s="98"/>
      <c r="S111" s="98"/>
      <c r="T111" s="98"/>
      <c r="U111" s="98"/>
      <c r="V111" s="98"/>
      <c r="W111" s="98"/>
      <c r="X111" s="98"/>
      <c r="Y111" s="98"/>
    </row>
    <row r="112" spans="1:25" ht="52" hidden="1" customHeight="1" thickBot="1" x14ac:dyDescent="0.25">
      <c r="A112" s="171" t="s">
        <v>1410</v>
      </c>
      <c r="B112" s="160"/>
      <c r="C112" s="98"/>
      <c r="D112" s="98"/>
      <c r="E112" s="98"/>
      <c r="F112" s="98"/>
      <c r="G112" s="98"/>
      <c r="H112" s="98"/>
      <c r="I112" s="98"/>
      <c r="J112" s="98"/>
      <c r="K112" s="98"/>
      <c r="L112" s="98"/>
      <c r="M112" s="98"/>
      <c r="N112" s="98"/>
      <c r="O112" s="98"/>
      <c r="P112" s="98"/>
      <c r="Q112" s="98"/>
      <c r="R112" s="98"/>
      <c r="S112" s="98"/>
      <c r="T112" s="98"/>
      <c r="U112" s="98"/>
      <c r="V112" s="98"/>
      <c r="W112" s="98"/>
      <c r="X112" s="98"/>
      <c r="Y112" s="98"/>
    </row>
    <row r="113" spans="1:25" ht="35" hidden="1" customHeight="1" thickBot="1" x14ac:dyDescent="0.25">
      <c r="A113" s="171" t="s">
        <v>1411</v>
      </c>
      <c r="B113" s="160"/>
      <c r="C113" s="98"/>
      <c r="D113" s="98"/>
      <c r="E113" s="98"/>
      <c r="F113" s="98"/>
      <c r="G113" s="98"/>
      <c r="H113" s="98"/>
      <c r="I113" s="98"/>
      <c r="J113" s="98"/>
      <c r="K113" s="98"/>
      <c r="L113" s="98"/>
      <c r="M113" s="98"/>
      <c r="N113" s="98"/>
      <c r="O113" s="98"/>
      <c r="P113" s="98"/>
      <c r="Q113" s="98"/>
      <c r="R113" s="98"/>
      <c r="S113" s="98"/>
      <c r="T113" s="98"/>
      <c r="U113" s="98"/>
      <c r="V113" s="98"/>
      <c r="W113" s="98"/>
      <c r="X113" s="98"/>
      <c r="Y113" s="98"/>
    </row>
    <row r="114" spans="1:25" ht="52" hidden="1" customHeight="1" thickBot="1" x14ac:dyDescent="0.25">
      <c r="A114" s="171" t="s">
        <v>1412</v>
      </c>
      <c r="B114" s="160"/>
      <c r="C114" s="98"/>
      <c r="D114" s="98"/>
      <c r="E114" s="98"/>
      <c r="F114" s="98"/>
      <c r="G114" s="98"/>
      <c r="H114" s="98"/>
      <c r="I114" s="98"/>
      <c r="J114" s="98"/>
      <c r="K114" s="98"/>
      <c r="L114" s="98"/>
      <c r="M114" s="98"/>
      <c r="N114" s="98"/>
      <c r="O114" s="98"/>
      <c r="P114" s="98"/>
      <c r="Q114" s="98"/>
      <c r="R114" s="98"/>
      <c r="S114" s="98"/>
      <c r="T114" s="98"/>
      <c r="U114" s="98"/>
      <c r="V114" s="98"/>
      <c r="W114" s="98"/>
      <c r="X114" s="98"/>
      <c r="Y114" s="98"/>
    </row>
    <row r="115" spans="1:25" ht="35" hidden="1" customHeight="1" thickBot="1" x14ac:dyDescent="0.25">
      <c r="A115" s="171" t="s">
        <v>1413</v>
      </c>
      <c r="B115" s="160"/>
      <c r="C115" s="98"/>
      <c r="D115" s="98"/>
      <c r="E115" s="98"/>
      <c r="F115" s="98"/>
      <c r="G115" s="98"/>
      <c r="H115" s="98"/>
      <c r="I115" s="98"/>
      <c r="J115" s="98"/>
      <c r="K115" s="98"/>
      <c r="L115" s="98"/>
      <c r="M115" s="98"/>
      <c r="N115" s="98"/>
      <c r="O115" s="98"/>
      <c r="P115" s="98"/>
      <c r="Q115" s="98"/>
      <c r="R115" s="98"/>
      <c r="S115" s="98"/>
      <c r="T115" s="98"/>
      <c r="U115" s="98"/>
      <c r="V115" s="98"/>
      <c r="W115" s="98"/>
      <c r="X115" s="98"/>
      <c r="Y115" s="98"/>
    </row>
    <row r="116" spans="1:25" ht="52" hidden="1" customHeight="1" thickBot="1" x14ac:dyDescent="0.25">
      <c r="A116" s="171" t="s">
        <v>1414</v>
      </c>
      <c r="B116" s="160"/>
      <c r="C116" s="98"/>
      <c r="D116" s="98"/>
      <c r="E116" s="98"/>
      <c r="F116" s="98"/>
      <c r="G116" s="98"/>
      <c r="H116" s="98"/>
      <c r="I116" s="98"/>
      <c r="J116" s="98"/>
      <c r="K116" s="98"/>
      <c r="L116" s="98"/>
      <c r="M116" s="98"/>
      <c r="N116" s="98"/>
      <c r="O116" s="98"/>
      <c r="P116" s="98"/>
      <c r="Q116" s="98"/>
      <c r="R116" s="98"/>
      <c r="S116" s="98"/>
      <c r="T116" s="98"/>
      <c r="U116" s="98"/>
      <c r="V116" s="98"/>
      <c r="W116" s="98"/>
      <c r="X116" s="98"/>
      <c r="Y116" s="98"/>
    </row>
    <row r="117" spans="1:25" ht="35" hidden="1" customHeight="1" thickBot="1" x14ac:dyDescent="0.25">
      <c r="A117" s="171" t="s">
        <v>1415</v>
      </c>
      <c r="B117" s="160"/>
      <c r="C117" s="98"/>
      <c r="D117" s="98"/>
      <c r="E117" s="98"/>
      <c r="F117" s="98"/>
      <c r="G117" s="98"/>
      <c r="H117" s="98"/>
      <c r="I117" s="98"/>
      <c r="J117" s="98"/>
      <c r="K117" s="98"/>
      <c r="L117" s="98"/>
      <c r="M117" s="98"/>
      <c r="N117" s="98"/>
      <c r="O117" s="98"/>
      <c r="P117" s="98"/>
      <c r="Q117" s="98"/>
      <c r="R117" s="98"/>
      <c r="S117" s="98"/>
      <c r="T117" s="98"/>
      <c r="U117" s="98"/>
      <c r="V117" s="98"/>
      <c r="W117" s="98"/>
      <c r="X117" s="98"/>
      <c r="Y117" s="98"/>
    </row>
    <row r="118" spans="1:25" ht="52" hidden="1" customHeight="1" thickBot="1" x14ac:dyDescent="0.25">
      <c r="A118" s="171" t="s">
        <v>1416</v>
      </c>
      <c r="B118" s="160"/>
      <c r="C118" s="98"/>
      <c r="D118" s="98"/>
      <c r="E118" s="98"/>
      <c r="F118" s="98"/>
      <c r="G118" s="98"/>
      <c r="H118" s="98"/>
      <c r="I118" s="98"/>
      <c r="J118" s="98"/>
      <c r="K118" s="98"/>
      <c r="L118" s="98"/>
      <c r="M118" s="98"/>
      <c r="N118" s="98"/>
      <c r="O118" s="98"/>
      <c r="P118" s="98"/>
      <c r="Q118" s="98"/>
      <c r="R118" s="98"/>
      <c r="S118" s="98"/>
      <c r="T118" s="98"/>
      <c r="U118" s="98"/>
      <c r="V118" s="98"/>
      <c r="W118" s="98"/>
      <c r="X118" s="98"/>
      <c r="Y118" s="98"/>
    </row>
    <row r="119" spans="1:25" ht="35" hidden="1" customHeight="1" thickBot="1" x14ac:dyDescent="0.25">
      <c r="A119" s="171" t="s">
        <v>1417</v>
      </c>
      <c r="B119" s="160"/>
      <c r="C119" s="98"/>
      <c r="D119" s="98"/>
      <c r="E119" s="98"/>
      <c r="F119" s="98"/>
      <c r="G119" s="98"/>
      <c r="H119" s="98"/>
      <c r="I119" s="98"/>
      <c r="J119" s="98"/>
      <c r="K119" s="98"/>
      <c r="L119" s="98"/>
      <c r="M119" s="98"/>
      <c r="N119" s="98"/>
      <c r="O119" s="98"/>
      <c r="P119" s="98"/>
      <c r="Q119" s="98"/>
      <c r="R119" s="98"/>
      <c r="S119" s="98"/>
      <c r="T119" s="98"/>
      <c r="U119" s="98"/>
      <c r="V119" s="98"/>
      <c r="W119" s="98"/>
      <c r="X119" s="98"/>
      <c r="Y119" s="98"/>
    </row>
    <row r="120" spans="1:25" ht="52" hidden="1" customHeight="1" thickBot="1" x14ac:dyDescent="0.25">
      <c r="A120" s="171" t="s">
        <v>1418</v>
      </c>
      <c r="B120" s="160"/>
      <c r="C120" s="98"/>
      <c r="D120" s="98"/>
      <c r="E120" s="98"/>
      <c r="F120" s="98"/>
      <c r="G120" s="98"/>
      <c r="H120" s="98"/>
      <c r="I120" s="98"/>
      <c r="J120" s="98"/>
      <c r="K120" s="98"/>
      <c r="L120" s="98"/>
      <c r="M120" s="98"/>
      <c r="N120" s="98"/>
      <c r="O120" s="98"/>
      <c r="P120" s="98"/>
      <c r="Q120" s="98"/>
      <c r="R120" s="98"/>
      <c r="S120" s="98"/>
      <c r="T120" s="98"/>
      <c r="U120" s="98"/>
      <c r="V120" s="98"/>
      <c r="W120" s="98"/>
      <c r="X120" s="98"/>
      <c r="Y120" s="98"/>
    </row>
    <row r="121" spans="1:25" ht="35" hidden="1" customHeight="1" thickBot="1" x14ac:dyDescent="0.25">
      <c r="A121" s="171" t="s">
        <v>1419</v>
      </c>
      <c r="B121" s="160"/>
      <c r="C121" s="98"/>
      <c r="D121" s="98"/>
      <c r="E121" s="98"/>
      <c r="F121" s="98"/>
      <c r="G121" s="98"/>
      <c r="H121" s="98"/>
      <c r="I121" s="98"/>
      <c r="J121" s="98"/>
      <c r="K121" s="98"/>
      <c r="L121" s="98"/>
      <c r="M121" s="98"/>
      <c r="N121" s="98"/>
      <c r="O121" s="98"/>
      <c r="P121" s="98"/>
      <c r="Q121" s="98"/>
      <c r="R121" s="98"/>
      <c r="S121" s="98"/>
      <c r="T121" s="98"/>
      <c r="U121" s="98"/>
      <c r="V121" s="98"/>
      <c r="W121" s="98"/>
      <c r="X121" s="98"/>
      <c r="Y121" s="98"/>
    </row>
    <row r="122" spans="1:25" ht="52" hidden="1" customHeight="1" thickBot="1" x14ac:dyDescent="0.25">
      <c r="A122" s="171" t="s">
        <v>1420</v>
      </c>
      <c r="B122" s="160"/>
      <c r="C122" s="98"/>
      <c r="D122" s="98"/>
      <c r="E122" s="98"/>
      <c r="F122" s="98"/>
      <c r="G122" s="98"/>
      <c r="H122" s="98"/>
      <c r="I122" s="98"/>
      <c r="J122" s="98"/>
      <c r="K122" s="98"/>
      <c r="L122" s="98"/>
      <c r="M122" s="98"/>
      <c r="N122" s="98"/>
      <c r="O122" s="98"/>
      <c r="P122" s="98"/>
      <c r="Q122" s="98"/>
      <c r="R122" s="98"/>
      <c r="S122" s="98"/>
      <c r="T122" s="98"/>
      <c r="U122" s="98"/>
      <c r="V122" s="98"/>
      <c r="W122" s="98"/>
      <c r="X122" s="98"/>
      <c r="Y122" s="98"/>
    </row>
    <row r="123" spans="1:25" ht="35" hidden="1" customHeight="1" thickBot="1" x14ac:dyDescent="0.25">
      <c r="A123" s="171" t="s">
        <v>1421</v>
      </c>
      <c r="B123" s="160"/>
      <c r="C123" s="98"/>
      <c r="D123" s="98"/>
      <c r="E123" s="98"/>
      <c r="F123" s="98"/>
      <c r="G123" s="98"/>
      <c r="H123" s="98"/>
      <c r="I123" s="98"/>
      <c r="J123" s="98"/>
      <c r="K123" s="98"/>
      <c r="L123" s="98"/>
      <c r="M123" s="98"/>
      <c r="N123" s="98"/>
      <c r="O123" s="98"/>
      <c r="P123" s="98"/>
      <c r="Q123" s="98"/>
      <c r="R123" s="98"/>
      <c r="S123" s="98"/>
      <c r="T123" s="98"/>
      <c r="U123" s="98"/>
      <c r="V123" s="98"/>
      <c r="W123" s="98"/>
      <c r="X123" s="98"/>
      <c r="Y123" s="98"/>
    </row>
    <row r="124" spans="1:25" ht="52" hidden="1" customHeight="1" thickBot="1" x14ac:dyDescent="0.25">
      <c r="A124" s="171" t="s">
        <v>1422</v>
      </c>
      <c r="B124" s="160"/>
      <c r="C124" s="98"/>
      <c r="D124" s="98"/>
      <c r="E124" s="98"/>
      <c r="F124" s="98"/>
      <c r="G124" s="98"/>
      <c r="H124" s="98"/>
      <c r="I124" s="98"/>
      <c r="J124" s="98"/>
      <c r="K124" s="98"/>
      <c r="L124" s="98"/>
      <c r="M124" s="98"/>
      <c r="N124" s="98"/>
      <c r="O124" s="98"/>
      <c r="P124" s="98"/>
      <c r="Q124" s="98"/>
      <c r="R124" s="98"/>
      <c r="S124" s="98"/>
      <c r="T124" s="98"/>
      <c r="U124" s="98"/>
      <c r="V124" s="98"/>
      <c r="W124" s="98"/>
      <c r="X124" s="98"/>
      <c r="Y124" s="98"/>
    </row>
    <row r="125" spans="1:25" ht="35" hidden="1" customHeight="1" thickBot="1" x14ac:dyDescent="0.25">
      <c r="A125" s="171" t="s">
        <v>1423</v>
      </c>
      <c r="B125" s="160"/>
      <c r="C125" s="98"/>
      <c r="D125" s="98"/>
      <c r="E125" s="98"/>
      <c r="F125" s="98"/>
      <c r="G125" s="98"/>
      <c r="H125" s="98"/>
      <c r="I125" s="98"/>
      <c r="J125" s="98"/>
      <c r="K125" s="98"/>
      <c r="L125" s="98"/>
      <c r="M125" s="98"/>
      <c r="N125" s="98"/>
      <c r="O125" s="98"/>
      <c r="P125" s="98"/>
      <c r="Q125" s="98"/>
      <c r="R125" s="98"/>
      <c r="S125" s="98"/>
      <c r="T125" s="98"/>
      <c r="U125" s="98"/>
      <c r="V125" s="98"/>
      <c r="W125" s="98"/>
      <c r="X125" s="98"/>
      <c r="Y125" s="98"/>
    </row>
    <row r="126" spans="1:25" ht="52" hidden="1" customHeight="1" thickBot="1" x14ac:dyDescent="0.25">
      <c r="A126" s="171" t="s">
        <v>1424</v>
      </c>
      <c r="B126" s="160"/>
      <c r="C126" s="98"/>
      <c r="D126" s="98"/>
      <c r="E126" s="98"/>
      <c r="F126" s="98"/>
      <c r="G126" s="98"/>
      <c r="H126" s="98"/>
      <c r="I126" s="98"/>
      <c r="J126" s="98"/>
      <c r="K126" s="98"/>
      <c r="L126" s="98"/>
      <c r="M126" s="98"/>
      <c r="N126" s="98"/>
      <c r="O126" s="98"/>
      <c r="P126" s="98"/>
      <c r="Q126" s="98"/>
      <c r="R126" s="98"/>
      <c r="S126" s="98"/>
      <c r="T126" s="98"/>
      <c r="U126" s="98"/>
      <c r="V126" s="98"/>
      <c r="W126" s="98"/>
      <c r="X126" s="98"/>
      <c r="Y126" s="98"/>
    </row>
    <row r="127" spans="1:25" ht="35" hidden="1" customHeight="1" thickBot="1" x14ac:dyDescent="0.25">
      <c r="A127" s="171" t="s">
        <v>1425</v>
      </c>
      <c r="B127" s="160"/>
      <c r="C127" s="98"/>
      <c r="D127" s="98"/>
      <c r="E127" s="98"/>
      <c r="F127" s="98"/>
      <c r="G127" s="98"/>
      <c r="H127" s="98"/>
      <c r="I127" s="98"/>
      <c r="J127" s="98"/>
      <c r="K127" s="98"/>
      <c r="L127" s="98"/>
      <c r="M127" s="98"/>
      <c r="N127" s="98"/>
      <c r="O127" s="98"/>
      <c r="P127" s="98"/>
      <c r="Q127" s="98"/>
      <c r="R127" s="98"/>
      <c r="S127" s="98"/>
      <c r="T127" s="98"/>
      <c r="U127" s="98"/>
      <c r="V127" s="98"/>
      <c r="W127" s="98"/>
      <c r="X127" s="98"/>
      <c r="Y127" s="98"/>
    </row>
    <row r="128" spans="1:25" ht="52" hidden="1" customHeight="1" thickBot="1" x14ac:dyDescent="0.25">
      <c r="A128" s="171" t="s">
        <v>1426</v>
      </c>
      <c r="B128" s="160"/>
      <c r="C128" s="98"/>
      <c r="D128" s="98"/>
      <c r="E128" s="98"/>
      <c r="F128" s="98"/>
      <c r="G128" s="98"/>
      <c r="H128" s="98"/>
      <c r="I128" s="98"/>
      <c r="J128" s="98"/>
      <c r="K128" s="98"/>
      <c r="L128" s="98"/>
      <c r="M128" s="98"/>
      <c r="N128" s="98"/>
      <c r="O128" s="98"/>
      <c r="P128" s="98"/>
      <c r="Q128" s="98"/>
      <c r="R128" s="98"/>
      <c r="S128" s="98"/>
      <c r="T128" s="98"/>
      <c r="U128" s="98"/>
      <c r="V128" s="98"/>
      <c r="W128" s="98"/>
      <c r="X128" s="98"/>
      <c r="Y128" s="98"/>
    </row>
    <row r="129" spans="1:25" ht="52" hidden="1" customHeight="1" thickBot="1" x14ac:dyDescent="0.25">
      <c r="A129" s="171" t="s">
        <v>1427</v>
      </c>
      <c r="B129" s="160"/>
      <c r="C129" s="98"/>
      <c r="D129" s="98"/>
      <c r="E129" s="98"/>
      <c r="F129" s="98"/>
      <c r="G129" s="98"/>
      <c r="H129" s="98"/>
      <c r="I129" s="98"/>
      <c r="J129" s="98"/>
      <c r="K129" s="98"/>
      <c r="L129" s="98"/>
      <c r="M129" s="98"/>
      <c r="N129" s="98"/>
      <c r="O129" s="98"/>
      <c r="P129" s="98"/>
      <c r="Q129" s="98"/>
      <c r="R129" s="98"/>
      <c r="S129" s="98"/>
      <c r="T129" s="98"/>
      <c r="U129" s="98"/>
      <c r="V129" s="98"/>
      <c r="W129" s="98"/>
      <c r="X129" s="98"/>
      <c r="Y129" s="98"/>
    </row>
    <row r="130" spans="1:25" s="157" customFormat="1" ht="52" customHeight="1" thickBot="1" x14ac:dyDescent="0.25">
      <c r="A130" s="162" t="s">
        <v>1428</v>
      </c>
      <c r="B130" s="158"/>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row>
    <row r="131" spans="1:25" ht="35" hidden="1" customHeight="1" thickBot="1" x14ac:dyDescent="0.25">
      <c r="A131" s="171" t="s">
        <v>1429</v>
      </c>
      <c r="B131" s="160"/>
      <c r="C131" s="98"/>
      <c r="D131" s="98"/>
      <c r="E131" s="98"/>
      <c r="F131" s="98"/>
      <c r="G131" s="98"/>
      <c r="H131" s="98"/>
      <c r="I131" s="98"/>
      <c r="J131" s="98"/>
      <c r="K131" s="98"/>
      <c r="L131" s="98"/>
      <c r="M131" s="98"/>
      <c r="N131" s="98"/>
      <c r="O131" s="98"/>
      <c r="P131" s="98"/>
      <c r="Q131" s="98"/>
      <c r="R131" s="98"/>
      <c r="S131" s="98"/>
      <c r="T131" s="98"/>
      <c r="U131" s="98"/>
      <c r="V131" s="98"/>
      <c r="W131" s="98"/>
      <c r="X131" s="98"/>
      <c r="Y131" s="98"/>
    </row>
    <row r="132" spans="1:25" ht="35" hidden="1" customHeight="1" thickBot="1" x14ac:dyDescent="0.25">
      <c r="A132" s="171" t="s">
        <v>1430</v>
      </c>
      <c r="B132" s="160"/>
      <c r="C132" s="98"/>
      <c r="D132" s="98"/>
      <c r="E132" s="98"/>
      <c r="F132" s="98"/>
      <c r="G132" s="98"/>
      <c r="H132" s="98"/>
      <c r="I132" s="98"/>
      <c r="J132" s="98"/>
      <c r="K132" s="98"/>
      <c r="L132" s="98"/>
      <c r="M132" s="98"/>
      <c r="N132" s="98"/>
      <c r="O132" s="98"/>
      <c r="P132" s="98"/>
      <c r="Q132" s="98"/>
      <c r="R132" s="98"/>
      <c r="S132" s="98"/>
      <c r="T132" s="98"/>
      <c r="U132" s="98"/>
      <c r="V132" s="98"/>
      <c r="W132" s="98"/>
      <c r="X132" s="98"/>
      <c r="Y132" s="98"/>
    </row>
    <row r="133" spans="1:25" ht="35" hidden="1" customHeight="1" thickBot="1" x14ac:dyDescent="0.25">
      <c r="A133" s="171" t="s">
        <v>1431</v>
      </c>
      <c r="B133" s="160"/>
      <c r="C133" s="98"/>
      <c r="D133" s="98"/>
      <c r="E133" s="98"/>
      <c r="F133" s="98"/>
      <c r="G133" s="98"/>
      <c r="H133" s="98"/>
      <c r="I133" s="98"/>
      <c r="J133" s="98"/>
      <c r="K133" s="98"/>
      <c r="L133" s="98"/>
      <c r="M133" s="98"/>
      <c r="N133" s="98"/>
      <c r="O133" s="98"/>
      <c r="P133" s="98"/>
      <c r="Q133" s="98"/>
      <c r="R133" s="98"/>
      <c r="S133" s="98"/>
      <c r="T133" s="98"/>
      <c r="U133" s="98"/>
      <c r="V133" s="98"/>
      <c r="W133" s="98"/>
      <c r="X133" s="98"/>
      <c r="Y133" s="98"/>
    </row>
    <row r="134" spans="1:25" ht="35" hidden="1" customHeight="1" thickBot="1" x14ac:dyDescent="0.25">
      <c r="A134" s="171" t="s">
        <v>1432</v>
      </c>
      <c r="B134" s="160"/>
      <c r="C134" s="98"/>
      <c r="D134" s="98"/>
      <c r="E134" s="98"/>
      <c r="F134" s="98"/>
      <c r="G134" s="98"/>
      <c r="H134" s="98"/>
      <c r="I134" s="98"/>
      <c r="J134" s="98"/>
      <c r="K134" s="98"/>
      <c r="L134" s="98"/>
      <c r="M134" s="98"/>
      <c r="N134" s="98"/>
      <c r="O134" s="98"/>
      <c r="P134" s="98"/>
      <c r="Q134" s="98"/>
      <c r="R134" s="98"/>
      <c r="S134" s="98"/>
      <c r="T134" s="98"/>
      <c r="U134" s="98"/>
      <c r="V134" s="98"/>
      <c r="W134" s="98"/>
      <c r="X134" s="98"/>
      <c r="Y134" s="98"/>
    </row>
    <row r="135" spans="1:25" ht="35" hidden="1" customHeight="1" thickBot="1" x14ac:dyDescent="0.25">
      <c r="A135" s="171" t="s">
        <v>1433</v>
      </c>
      <c r="B135" s="160"/>
      <c r="C135" s="98"/>
      <c r="D135" s="98"/>
      <c r="E135" s="98"/>
      <c r="F135" s="98"/>
      <c r="G135" s="98"/>
      <c r="H135" s="98"/>
      <c r="I135" s="98"/>
      <c r="J135" s="98"/>
      <c r="K135" s="98"/>
      <c r="L135" s="98"/>
      <c r="M135" s="98"/>
      <c r="N135" s="98"/>
      <c r="O135" s="98"/>
      <c r="P135" s="98"/>
      <c r="Q135" s="98"/>
      <c r="R135" s="98"/>
      <c r="S135" s="98"/>
      <c r="T135" s="98"/>
      <c r="U135" s="98"/>
      <c r="V135" s="98"/>
      <c r="W135" s="98"/>
      <c r="X135" s="98"/>
      <c r="Y135" s="98"/>
    </row>
    <row r="136" spans="1:25" ht="35" hidden="1" customHeight="1" thickBot="1" x14ac:dyDescent="0.25">
      <c r="A136" s="171" t="s">
        <v>1434</v>
      </c>
      <c r="B136" s="160"/>
      <c r="C136" s="98"/>
      <c r="D136" s="98"/>
      <c r="E136" s="98"/>
      <c r="F136" s="98"/>
      <c r="G136" s="98"/>
      <c r="H136" s="98"/>
      <c r="I136" s="98"/>
      <c r="J136" s="98"/>
      <c r="K136" s="98"/>
      <c r="L136" s="98"/>
      <c r="M136" s="98"/>
      <c r="N136" s="98"/>
      <c r="O136" s="98"/>
      <c r="P136" s="98"/>
      <c r="Q136" s="98"/>
      <c r="R136" s="98"/>
      <c r="S136" s="98"/>
      <c r="T136" s="98"/>
      <c r="U136" s="98"/>
      <c r="V136" s="98"/>
      <c r="W136" s="98"/>
      <c r="X136" s="98"/>
      <c r="Y136" s="98"/>
    </row>
    <row r="137" spans="1:25" ht="35" hidden="1" customHeight="1" thickBot="1" x14ac:dyDescent="0.25">
      <c r="A137" s="171" t="s">
        <v>1435</v>
      </c>
      <c r="B137" s="160"/>
      <c r="C137" s="98"/>
      <c r="D137" s="98"/>
      <c r="E137" s="98"/>
      <c r="F137" s="98"/>
      <c r="G137" s="98"/>
      <c r="H137" s="98"/>
      <c r="I137" s="98"/>
      <c r="J137" s="98"/>
      <c r="K137" s="98"/>
      <c r="L137" s="98"/>
      <c r="M137" s="98"/>
      <c r="N137" s="98"/>
      <c r="O137" s="98"/>
      <c r="P137" s="98"/>
      <c r="Q137" s="98"/>
      <c r="R137" s="98"/>
      <c r="S137" s="98"/>
      <c r="T137" s="98"/>
      <c r="U137" s="98"/>
      <c r="V137" s="98"/>
      <c r="W137" s="98"/>
      <c r="X137" s="98"/>
      <c r="Y137" s="98"/>
    </row>
    <row r="138" spans="1:25" ht="35" hidden="1" customHeight="1" thickBot="1" x14ac:dyDescent="0.25">
      <c r="A138" s="171" t="s">
        <v>1436</v>
      </c>
      <c r="B138" s="160"/>
      <c r="C138" s="98"/>
      <c r="D138" s="98"/>
      <c r="E138" s="98"/>
      <c r="F138" s="98"/>
      <c r="G138" s="98"/>
      <c r="H138" s="98"/>
      <c r="I138" s="98"/>
      <c r="J138" s="98"/>
      <c r="K138" s="98"/>
      <c r="L138" s="98"/>
      <c r="M138" s="98"/>
      <c r="N138" s="98"/>
      <c r="O138" s="98"/>
      <c r="P138" s="98"/>
      <c r="Q138" s="98"/>
      <c r="R138" s="98"/>
      <c r="S138" s="98"/>
      <c r="T138" s="98"/>
      <c r="U138" s="98"/>
      <c r="V138" s="98"/>
      <c r="W138" s="98"/>
      <c r="X138" s="98"/>
      <c r="Y138" s="98"/>
    </row>
    <row r="139" spans="1:25" ht="35" hidden="1" customHeight="1" thickBot="1" x14ac:dyDescent="0.25">
      <c r="A139" s="171" t="s">
        <v>1437</v>
      </c>
      <c r="B139" s="160"/>
      <c r="C139" s="98"/>
      <c r="D139" s="98"/>
      <c r="E139" s="98"/>
      <c r="F139" s="98"/>
      <c r="G139" s="98"/>
      <c r="H139" s="98"/>
      <c r="I139" s="98"/>
      <c r="J139" s="98"/>
      <c r="K139" s="98"/>
      <c r="L139" s="98"/>
      <c r="M139" s="98"/>
      <c r="N139" s="98"/>
      <c r="O139" s="98"/>
      <c r="P139" s="98"/>
      <c r="Q139" s="98"/>
      <c r="R139" s="98"/>
      <c r="S139" s="98"/>
      <c r="T139" s="98"/>
      <c r="U139" s="98"/>
      <c r="V139" s="98"/>
      <c r="W139" s="98"/>
      <c r="X139" s="98"/>
      <c r="Y139" s="98"/>
    </row>
    <row r="140" spans="1:25" ht="35" hidden="1" customHeight="1" thickBot="1" x14ac:dyDescent="0.25">
      <c r="A140" s="171" t="s">
        <v>1438</v>
      </c>
      <c r="B140" s="160"/>
      <c r="C140" s="98"/>
      <c r="D140" s="98"/>
      <c r="E140" s="98"/>
      <c r="F140" s="98"/>
      <c r="G140" s="98"/>
      <c r="H140" s="98"/>
      <c r="I140" s="98"/>
      <c r="J140" s="98"/>
      <c r="K140" s="98"/>
      <c r="L140" s="98"/>
      <c r="M140" s="98"/>
      <c r="N140" s="98"/>
      <c r="O140" s="98"/>
      <c r="P140" s="98"/>
      <c r="Q140" s="98"/>
      <c r="R140" s="98"/>
      <c r="S140" s="98"/>
      <c r="T140" s="98"/>
      <c r="U140" s="98"/>
      <c r="V140" s="98"/>
      <c r="W140" s="98"/>
      <c r="X140" s="98"/>
      <c r="Y140" s="98"/>
    </row>
    <row r="141" spans="1:25" ht="35" hidden="1" customHeight="1" thickBot="1" x14ac:dyDescent="0.25">
      <c r="A141" s="171" t="s">
        <v>1439</v>
      </c>
      <c r="B141" s="160"/>
      <c r="C141" s="98"/>
      <c r="D141" s="98"/>
      <c r="E141" s="98"/>
      <c r="F141" s="98"/>
      <c r="G141" s="98"/>
      <c r="H141" s="98"/>
      <c r="I141" s="98"/>
      <c r="J141" s="98"/>
      <c r="K141" s="98"/>
      <c r="L141" s="98"/>
      <c r="M141" s="98"/>
      <c r="N141" s="98"/>
      <c r="O141" s="98"/>
      <c r="P141" s="98"/>
      <c r="Q141" s="98"/>
      <c r="R141" s="98"/>
      <c r="S141" s="98"/>
      <c r="T141" s="98"/>
      <c r="U141" s="98"/>
      <c r="V141" s="98"/>
      <c r="W141" s="98"/>
      <c r="X141" s="98"/>
      <c r="Y141" s="98"/>
    </row>
    <row r="142" spans="1:25" ht="35" hidden="1" customHeight="1" thickBot="1" x14ac:dyDescent="0.25">
      <c r="A142" s="171" t="s">
        <v>1440</v>
      </c>
      <c r="B142" s="160"/>
      <c r="C142" s="98"/>
      <c r="D142" s="98"/>
      <c r="E142" s="98"/>
      <c r="F142" s="98"/>
      <c r="G142" s="98"/>
      <c r="H142" s="98"/>
      <c r="I142" s="98"/>
      <c r="J142" s="98"/>
      <c r="K142" s="98"/>
      <c r="L142" s="98"/>
      <c r="M142" s="98"/>
      <c r="N142" s="98"/>
      <c r="O142" s="98"/>
      <c r="P142" s="98"/>
      <c r="Q142" s="98"/>
      <c r="R142" s="98"/>
      <c r="S142" s="98"/>
      <c r="T142" s="98"/>
      <c r="U142" s="98"/>
      <c r="V142" s="98"/>
      <c r="W142" s="98"/>
      <c r="X142" s="98"/>
      <c r="Y142" s="98"/>
    </row>
    <row r="143" spans="1:25" ht="35" hidden="1" customHeight="1" thickBot="1" x14ac:dyDescent="0.25">
      <c r="A143" s="171" t="s">
        <v>1441</v>
      </c>
      <c r="B143" s="160"/>
      <c r="C143" s="98"/>
      <c r="D143" s="98"/>
      <c r="E143" s="98"/>
      <c r="F143" s="98"/>
      <c r="G143" s="98"/>
      <c r="H143" s="98"/>
      <c r="I143" s="98"/>
      <c r="J143" s="98"/>
      <c r="K143" s="98"/>
      <c r="L143" s="98"/>
      <c r="M143" s="98"/>
      <c r="N143" s="98"/>
      <c r="O143" s="98"/>
      <c r="P143" s="98"/>
      <c r="Q143" s="98"/>
      <c r="R143" s="98"/>
      <c r="S143" s="98"/>
      <c r="T143" s="98"/>
      <c r="U143" s="98"/>
      <c r="V143" s="98"/>
      <c r="W143" s="98"/>
      <c r="X143" s="98"/>
      <c r="Y143" s="98"/>
    </row>
    <row r="144" spans="1:25" ht="35" hidden="1" customHeight="1" thickBot="1" x14ac:dyDescent="0.25">
      <c r="A144" s="171" t="s">
        <v>1442</v>
      </c>
      <c r="B144" s="160"/>
      <c r="C144" s="98"/>
      <c r="D144" s="98"/>
      <c r="E144" s="98"/>
      <c r="F144" s="98"/>
      <c r="G144" s="98"/>
      <c r="H144" s="98"/>
      <c r="I144" s="98"/>
      <c r="J144" s="98"/>
      <c r="K144" s="98"/>
      <c r="L144" s="98"/>
      <c r="M144" s="98"/>
      <c r="N144" s="98"/>
      <c r="O144" s="98"/>
      <c r="P144" s="98"/>
      <c r="Q144" s="98"/>
      <c r="R144" s="98"/>
      <c r="S144" s="98"/>
      <c r="T144" s="98"/>
      <c r="U144" s="98"/>
      <c r="V144" s="98"/>
      <c r="W144" s="98"/>
      <c r="X144" s="98"/>
      <c r="Y144" s="98"/>
    </row>
    <row r="145" spans="1:25" ht="35" hidden="1" customHeight="1" thickBot="1" x14ac:dyDescent="0.25">
      <c r="A145" s="171" t="s">
        <v>1443</v>
      </c>
      <c r="B145" s="160"/>
      <c r="C145" s="98"/>
      <c r="D145" s="98"/>
      <c r="E145" s="98"/>
      <c r="F145" s="98"/>
      <c r="G145" s="98"/>
      <c r="H145" s="98"/>
      <c r="I145" s="98"/>
      <c r="J145" s="98"/>
      <c r="K145" s="98"/>
      <c r="L145" s="98"/>
      <c r="M145" s="98"/>
      <c r="N145" s="98"/>
      <c r="O145" s="98"/>
      <c r="P145" s="98"/>
      <c r="Q145" s="98"/>
      <c r="R145" s="98"/>
      <c r="S145" s="98"/>
      <c r="T145" s="98"/>
      <c r="U145" s="98"/>
      <c r="V145" s="98"/>
      <c r="W145" s="98"/>
      <c r="X145" s="98"/>
      <c r="Y145" s="98"/>
    </row>
    <row r="146" spans="1:25" ht="35" hidden="1" customHeight="1" thickBot="1" x14ac:dyDescent="0.25">
      <c r="A146" s="171" t="s">
        <v>1444</v>
      </c>
      <c r="B146" s="160"/>
      <c r="C146" s="98"/>
      <c r="D146" s="98"/>
      <c r="E146" s="98"/>
      <c r="F146" s="98"/>
      <c r="G146" s="98"/>
      <c r="H146" s="98"/>
      <c r="I146" s="98"/>
      <c r="J146" s="98"/>
      <c r="K146" s="98"/>
      <c r="L146" s="98"/>
      <c r="M146" s="98"/>
      <c r="N146" s="98"/>
      <c r="O146" s="98"/>
      <c r="P146" s="98"/>
      <c r="Q146" s="98"/>
      <c r="R146" s="98"/>
      <c r="S146" s="98"/>
      <c r="T146" s="98"/>
      <c r="U146" s="98"/>
      <c r="V146" s="98"/>
      <c r="W146" s="98"/>
      <c r="X146" s="98"/>
      <c r="Y146" s="98"/>
    </row>
    <row r="147" spans="1:25" ht="35" hidden="1" customHeight="1" thickBot="1" x14ac:dyDescent="0.25">
      <c r="A147" s="171" t="s">
        <v>1445</v>
      </c>
      <c r="B147" s="160"/>
      <c r="C147" s="98"/>
      <c r="D147" s="98"/>
      <c r="E147" s="98"/>
      <c r="F147" s="98"/>
      <c r="G147" s="98"/>
      <c r="H147" s="98"/>
      <c r="I147" s="98"/>
      <c r="J147" s="98"/>
      <c r="K147" s="98"/>
      <c r="L147" s="98"/>
      <c r="M147" s="98"/>
      <c r="N147" s="98"/>
      <c r="O147" s="98"/>
      <c r="P147" s="98"/>
      <c r="Q147" s="98"/>
      <c r="R147" s="98"/>
      <c r="S147" s="98"/>
      <c r="T147" s="98"/>
      <c r="U147" s="98"/>
      <c r="V147" s="98"/>
      <c r="W147" s="98"/>
      <c r="X147" s="98"/>
      <c r="Y147" s="98"/>
    </row>
    <row r="148" spans="1:25" ht="35" hidden="1" customHeight="1" thickBot="1" x14ac:dyDescent="0.25">
      <c r="A148" s="171" t="s">
        <v>1446</v>
      </c>
      <c r="B148" s="160"/>
      <c r="C148" s="98"/>
      <c r="D148" s="98"/>
      <c r="E148" s="98"/>
      <c r="F148" s="98"/>
      <c r="G148" s="98"/>
      <c r="H148" s="98"/>
      <c r="I148" s="98"/>
      <c r="J148" s="98"/>
      <c r="K148" s="98"/>
      <c r="L148" s="98"/>
      <c r="M148" s="98"/>
      <c r="N148" s="98"/>
      <c r="O148" s="98"/>
      <c r="P148" s="98"/>
      <c r="Q148" s="98"/>
      <c r="R148" s="98"/>
      <c r="S148" s="98"/>
      <c r="T148" s="98"/>
      <c r="U148" s="98"/>
      <c r="V148" s="98"/>
      <c r="W148" s="98"/>
      <c r="X148" s="98"/>
      <c r="Y148" s="98"/>
    </row>
    <row r="149" spans="1:25" ht="35" hidden="1" customHeight="1" thickBot="1" x14ac:dyDescent="0.25">
      <c r="A149" s="171" t="s">
        <v>1447</v>
      </c>
      <c r="B149" s="160"/>
      <c r="C149" s="98"/>
      <c r="D149" s="98"/>
      <c r="E149" s="98"/>
      <c r="F149" s="98"/>
      <c r="G149" s="98"/>
      <c r="H149" s="98"/>
      <c r="I149" s="98"/>
      <c r="J149" s="98"/>
      <c r="K149" s="98"/>
      <c r="L149" s="98"/>
      <c r="M149" s="98"/>
      <c r="N149" s="98"/>
      <c r="O149" s="98"/>
      <c r="P149" s="98"/>
      <c r="Q149" s="98"/>
      <c r="R149" s="98"/>
      <c r="S149" s="98"/>
      <c r="T149" s="98"/>
      <c r="U149" s="98"/>
      <c r="V149" s="98"/>
      <c r="W149" s="98"/>
      <c r="X149" s="98"/>
      <c r="Y149" s="98"/>
    </row>
    <row r="150" spans="1:25" ht="35" hidden="1" customHeight="1" thickBot="1" x14ac:dyDescent="0.25">
      <c r="A150" s="171" t="s">
        <v>1448</v>
      </c>
      <c r="B150" s="160"/>
      <c r="C150" s="98"/>
      <c r="D150" s="98"/>
      <c r="E150" s="98"/>
      <c r="F150" s="98"/>
      <c r="G150" s="98"/>
      <c r="H150" s="98"/>
      <c r="I150" s="98"/>
      <c r="J150" s="98"/>
      <c r="K150" s="98"/>
      <c r="L150" s="98"/>
      <c r="M150" s="98"/>
      <c r="N150" s="98"/>
      <c r="O150" s="98"/>
      <c r="P150" s="98"/>
      <c r="Q150" s="98"/>
      <c r="R150" s="98"/>
      <c r="S150" s="98"/>
      <c r="T150" s="98"/>
      <c r="U150" s="98"/>
      <c r="V150" s="98"/>
      <c r="W150" s="98"/>
      <c r="X150" s="98"/>
      <c r="Y150" s="98"/>
    </row>
    <row r="151" spans="1:25" ht="35" hidden="1" customHeight="1" thickBot="1" x14ac:dyDescent="0.25">
      <c r="A151" s="171" t="s">
        <v>1449</v>
      </c>
      <c r="B151" s="160"/>
      <c r="C151" s="98"/>
      <c r="D151" s="98"/>
      <c r="E151" s="98"/>
      <c r="F151" s="98"/>
      <c r="G151" s="98"/>
      <c r="H151" s="98"/>
      <c r="I151" s="98"/>
      <c r="J151" s="98"/>
      <c r="K151" s="98"/>
      <c r="L151" s="98"/>
      <c r="M151" s="98"/>
      <c r="N151" s="98"/>
      <c r="O151" s="98"/>
      <c r="P151" s="98"/>
      <c r="Q151" s="98"/>
      <c r="R151" s="98"/>
      <c r="S151" s="98"/>
      <c r="T151" s="98"/>
      <c r="U151" s="98"/>
      <c r="V151" s="98"/>
      <c r="W151" s="98"/>
      <c r="X151" s="98"/>
      <c r="Y151" s="98"/>
    </row>
    <row r="152" spans="1:25" ht="35" hidden="1" customHeight="1" thickBot="1" x14ac:dyDescent="0.25">
      <c r="A152" s="171" t="s">
        <v>1450</v>
      </c>
      <c r="B152" s="160"/>
      <c r="C152" s="98"/>
      <c r="D152" s="98"/>
      <c r="E152" s="98"/>
      <c r="F152" s="98"/>
      <c r="G152" s="98"/>
      <c r="H152" s="98"/>
      <c r="I152" s="98"/>
      <c r="J152" s="98"/>
      <c r="K152" s="98"/>
      <c r="L152" s="98"/>
      <c r="M152" s="98"/>
      <c r="N152" s="98"/>
      <c r="O152" s="98"/>
      <c r="P152" s="98"/>
      <c r="Q152" s="98"/>
      <c r="R152" s="98"/>
      <c r="S152" s="98"/>
      <c r="T152" s="98"/>
      <c r="U152" s="98"/>
      <c r="V152" s="98"/>
      <c r="W152" s="98"/>
      <c r="X152" s="98"/>
      <c r="Y152" s="98"/>
    </row>
    <row r="153" spans="1:25" ht="52" hidden="1" customHeight="1" thickBot="1" x14ac:dyDescent="0.25">
      <c r="A153" s="171" t="s">
        <v>1451</v>
      </c>
      <c r="B153" s="160"/>
      <c r="C153" s="98"/>
      <c r="D153" s="98"/>
      <c r="E153" s="98"/>
      <c r="F153" s="98"/>
      <c r="G153" s="98"/>
      <c r="H153" s="98"/>
      <c r="I153" s="98"/>
      <c r="J153" s="98"/>
      <c r="K153" s="98"/>
      <c r="L153" s="98"/>
      <c r="M153" s="98"/>
      <c r="N153" s="98"/>
      <c r="O153" s="98"/>
      <c r="P153" s="98"/>
      <c r="Q153" s="98"/>
      <c r="R153" s="98"/>
      <c r="S153" s="98"/>
      <c r="T153" s="98"/>
      <c r="U153" s="98"/>
      <c r="V153" s="98"/>
      <c r="W153" s="98"/>
      <c r="X153" s="98"/>
      <c r="Y153" s="98"/>
    </row>
    <row r="154" spans="1:25" ht="35" hidden="1" customHeight="1" thickBot="1" x14ac:dyDescent="0.25">
      <c r="A154" s="171" t="s">
        <v>1452</v>
      </c>
      <c r="B154" s="160"/>
      <c r="C154" s="98"/>
      <c r="D154" s="98"/>
      <c r="E154" s="98"/>
      <c r="F154" s="98"/>
      <c r="G154" s="98"/>
      <c r="H154" s="98"/>
      <c r="I154" s="98"/>
      <c r="J154" s="98"/>
      <c r="K154" s="98"/>
      <c r="L154" s="98"/>
      <c r="M154" s="98"/>
      <c r="N154" s="98"/>
      <c r="O154" s="98"/>
      <c r="P154" s="98"/>
      <c r="Q154" s="98"/>
      <c r="R154" s="98"/>
      <c r="S154" s="98"/>
      <c r="T154" s="98"/>
      <c r="U154" s="98"/>
      <c r="V154" s="98"/>
      <c r="W154" s="98"/>
      <c r="X154" s="98"/>
      <c r="Y154" s="98"/>
    </row>
    <row r="155" spans="1:25" s="157" customFormat="1" ht="35" customHeight="1" thickBot="1" x14ac:dyDescent="0.25">
      <c r="A155" s="162" t="s">
        <v>1453</v>
      </c>
      <c r="B155" s="158"/>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row>
    <row r="156" spans="1:25" ht="35" hidden="1" customHeight="1" thickBot="1" x14ac:dyDescent="0.25">
      <c r="A156" s="171" t="s">
        <v>1454</v>
      </c>
      <c r="B156" s="160"/>
      <c r="C156" s="98"/>
      <c r="D156" s="98"/>
      <c r="E156" s="98"/>
      <c r="F156" s="98"/>
      <c r="G156" s="98"/>
      <c r="H156" s="98"/>
      <c r="I156" s="98"/>
      <c r="J156" s="98"/>
      <c r="K156" s="98"/>
      <c r="L156" s="98"/>
      <c r="M156" s="98"/>
      <c r="N156" s="98"/>
      <c r="O156" s="98"/>
      <c r="P156" s="98"/>
      <c r="Q156" s="98"/>
      <c r="R156" s="98"/>
      <c r="S156" s="98"/>
      <c r="T156" s="98"/>
      <c r="U156" s="98"/>
      <c r="V156" s="98"/>
      <c r="W156" s="98"/>
      <c r="X156" s="98"/>
      <c r="Y156" s="98"/>
    </row>
    <row r="157" spans="1:25" ht="35" hidden="1" customHeight="1" thickBot="1" x14ac:dyDescent="0.25">
      <c r="A157" s="171" t="s">
        <v>1455</v>
      </c>
      <c r="B157" s="160"/>
      <c r="C157" s="98"/>
      <c r="D157" s="98"/>
      <c r="E157" s="98"/>
      <c r="F157" s="98"/>
      <c r="G157" s="98"/>
      <c r="H157" s="98"/>
      <c r="I157" s="98"/>
      <c r="J157" s="98"/>
      <c r="K157" s="98"/>
      <c r="L157" s="98"/>
      <c r="M157" s="98"/>
      <c r="N157" s="98"/>
      <c r="O157" s="98"/>
      <c r="P157" s="98"/>
      <c r="Q157" s="98"/>
      <c r="R157" s="98"/>
      <c r="S157" s="98"/>
      <c r="T157" s="98"/>
      <c r="U157" s="98"/>
      <c r="V157" s="98"/>
      <c r="W157" s="98"/>
      <c r="X157" s="98"/>
      <c r="Y157" s="98"/>
    </row>
    <row r="158" spans="1:25" ht="35" hidden="1" customHeight="1" thickBot="1" x14ac:dyDescent="0.25">
      <c r="A158" s="171" t="s">
        <v>1456</v>
      </c>
      <c r="B158" s="160"/>
      <c r="C158" s="98"/>
      <c r="D158" s="98"/>
      <c r="E158" s="98"/>
      <c r="F158" s="98"/>
      <c r="G158" s="98"/>
      <c r="H158" s="98"/>
      <c r="I158" s="98"/>
      <c r="J158" s="98"/>
      <c r="K158" s="98"/>
      <c r="L158" s="98"/>
      <c r="M158" s="98"/>
      <c r="N158" s="98"/>
      <c r="O158" s="98"/>
      <c r="P158" s="98"/>
      <c r="Q158" s="98"/>
      <c r="R158" s="98"/>
      <c r="S158" s="98"/>
      <c r="T158" s="98"/>
      <c r="U158" s="98"/>
      <c r="V158" s="98"/>
      <c r="W158" s="98"/>
      <c r="X158" s="98"/>
      <c r="Y158" s="98"/>
    </row>
    <row r="159" spans="1:25" ht="35" hidden="1" customHeight="1" thickBot="1" x14ac:dyDescent="0.25">
      <c r="A159" s="171" t="s">
        <v>1457</v>
      </c>
      <c r="B159" s="160"/>
      <c r="C159" s="98"/>
      <c r="D159" s="98"/>
      <c r="E159" s="98"/>
      <c r="F159" s="98"/>
      <c r="G159" s="98"/>
      <c r="H159" s="98"/>
      <c r="I159" s="98"/>
      <c r="J159" s="98"/>
      <c r="K159" s="98"/>
      <c r="L159" s="98"/>
      <c r="M159" s="98"/>
      <c r="N159" s="98"/>
      <c r="O159" s="98"/>
      <c r="P159" s="98"/>
      <c r="Q159" s="98"/>
      <c r="R159" s="98"/>
      <c r="S159" s="98"/>
      <c r="T159" s="98"/>
      <c r="U159" s="98"/>
      <c r="V159" s="98"/>
      <c r="W159" s="98"/>
      <c r="X159" s="98"/>
      <c r="Y159" s="98"/>
    </row>
    <row r="160" spans="1:25" ht="35" hidden="1" customHeight="1" thickBot="1" x14ac:dyDescent="0.25">
      <c r="A160" s="171" t="s">
        <v>1458</v>
      </c>
      <c r="B160" s="160"/>
      <c r="C160" s="98"/>
      <c r="D160" s="98"/>
      <c r="E160" s="98"/>
      <c r="F160" s="98"/>
      <c r="G160" s="98"/>
      <c r="H160" s="98"/>
      <c r="I160" s="98"/>
      <c r="J160" s="98"/>
      <c r="K160" s="98"/>
      <c r="L160" s="98"/>
      <c r="M160" s="98"/>
      <c r="N160" s="98"/>
      <c r="O160" s="98"/>
      <c r="P160" s="98"/>
      <c r="Q160" s="98"/>
      <c r="R160" s="98"/>
      <c r="S160" s="98"/>
      <c r="T160" s="98"/>
      <c r="U160" s="98"/>
      <c r="V160" s="98"/>
      <c r="W160" s="98"/>
      <c r="X160" s="98"/>
      <c r="Y160" s="98"/>
    </row>
    <row r="161" spans="1:25" ht="35" hidden="1" customHeight="1" thickBot="1" x14ac:dyDescent="0.25">
      <c r="A161" s="171" t="s">
        <v>1459</v>
      </c>
      <c r="B161" s="160"/>
      <c r="C161" s="98"/>
      <c r="D161" s="98"/>
      <c r="E161" s="98"/>
      <c r="F161" s="98"/>
      <c r="G161" s="98"/>
      <c r="H161" s="98"/>
      <c r="I161" s="98"/>
      <c r="J161" s="98"/>
      <c r="K161" s="98"/>
      <c r="L161" s="98"/>
      <c r="M161" s="98"/>
      <c r="N161" s="98"/>
      <c r="O161" s="98"/>
      <c r="P161" s="98"/>
      <c r="Q161" s="98"/>
      <c r="R161" s="98"/>
      <c r="S161" s="98"/>
      <c r="T161" s="98"/>
      <c r="U161" s="98"/>
      <c r="V161" s="98"/>
      <c r="W161" s="98"/>
      <c r="X161" s="98"/>
      <c r="Y161" s="98"/>
    </row>
    <row r="162" spans="1:25" ht="35" hidden="1" customHeight="1" thickBot="1" x14ac:dyDescent="0.25">
      <c r="A162" s="171" t="s">
        <v>1460</v>
      </c>
      <c r="B162" s="160"/>
      <c r="C162" s="98"/>
      <c r="D162" s="98"/>
      <c r="E162" s="98"/>
      <c r="F162" s="98"/>
      <c r="G162" s="98"/>
      <c r="H162" s="98"/>
      <c r="I162" s="98"/>
      <c r="J162" s="98"/>
      <c r="K162" s="98"/>
      <c r="L162" s="98"/>
      <c r="M162" s="98"/>
      <c r="N162" s="98"/>
      <c r="O162" s="98"/>
      <c r="P162" s="98"/>
      <c r="Q162" s="98"/>
      <c r="R162" s="98"/>
      <c r="S162" s="98"/>
      <c r="T162" s="98"/>
      <c r="U162" s="98"/>
      <c r="V162" s="98"/>
      <c r="W162" s="98"/>
      <c r="X162" s="98"/>
      <c r="Y162" s="98"/>
    </row>
    <row r="163" spans="1:25" ht="35" hidden="1" customHeight="1" thickBot="1" x14ac:dyDescent="0.25">
      <c r="A163" s="171" t="s">
        <v>1461</v>
      </c>
      <c r="B163" s="160"/>
      <c r="C163" s="98"/>
      <c r="D163" s="98"/>
      <c r="E163" s="98"/>
      <c r="F163" s="98"/>
      <c r="G163" s="98"/>
      <c r="H163" s="98"/>
      <c r="I163" s="98"/>
      <c r="J163" s="98"/>
      <c r="K163" s="98"/>
      <c r="L163" s="98"/>
      <c r="M163" s="98"/>
      <c r="N163" s="98"/>
      <c r="O163" s="98"/>
      <c r="P163" s="98"/>
      <c r="Q163" s="98"/>
      <c r="R163" s="98"/>
      <c r="S163" s="98"/>
      <c r="T163" s="98"/>
      <c r="U163" s="98"/>
      <c r="V163" s="98"/>
      <c r="W163" s="98"/>
      <c r="X163" s="98"/>
      <c r="Y163" s="98"/>
    </row>
    <row r="164" spans="1:25" ht="35" hidden="1" customHeight="1" thickBot="1" x14ac:dyDescent="0.25">
      <c r="A164" s="171" t="s">
        <v>1462</v>
      </c>
      <c r="B164" s="160"/>
      <c r="C164" s="98"/>
      <c r="D164" s="98"/>
      <c r="E164" s="98"/>
      <c r="F164" s="98"/>
      <c r="G164" s="98"/>
      <c r="H164" s="98"/>
      <c r="I164" s="98"/>
      <c r="J164" s="98"/>
      <c r="K164" s="98"/>
      <c r="L164" s="98"/>
      <c r="M164" s="98"/>
      <c r="N164" s="98"/>
      <c r="O164" s="98"/>
      <c r="P164" s="98"/>
      <c r="Q164" s="98"/>
      <c r="R164" s="98"/>
      <c r="S164" s="98"/>
      <c r="T164" s="98"/>
      <c r="U164" s="98"/>
      <c r="V164" s="98"/>
      <c r="W164" s="98"/>
      <c r="X164" s="98"/>
      <c r="Y164" s="98"/>
    </row>
    <row r="165" spans="1:25" ht="35" hidden="1" customHeight="1" thickBot="1" x14ac:dyDescent="0.25">
      <c r="A165" s="171" t="s">
        <v>1463</v>
      </c>
      <c r="B165" s="160"/>
      <c r="C165" s="98"/>
      <c r="D165" s="98"/>
      <c r="E165" s="98"/>
      <c r="F165" s="98"/>
      <c r="G165" s="98"/>
      <c r="H165" s="98"/>
      <c r="I165" s="98"/>
      <c r="J165" s="98"/>
      <c r="K165" s="98"/>
      <c r="L165" s="98"/>
      <c r="M165" s="98"/>
      <c r="N165" s="98"/>
      <c r="O165" s="98"/>
      <c r="P165" s="98"/>
      <c r="Q165" s="98"/>
      <c r="R165" s="98"/>
      <c r="S165" s="98"/>
      <c r="T165" s="98"/>
      <c r="U165" s="98"/>
      <c r="V165" s="98"/>
      <c r="W165" s="98"/>
      <c r="X165" s="98"/>
      <c r="Y165" s="98"/>
    </row>
    <row r="166" spans="1:25" ht="35" hidden="1" customHeight="1" thickBot="1" x14ac:dyDescent="0.25">
      <c r="A166" s="171" t="s">
        <v>1464</v>
      </c>
      <c r="B166" s="160"/>
      <c r="C166" s="98"/>
      <c r="D166" s="98"/>
      <c r="E166" s="98"/>
      <c r="F166" s="98"/>
      <c r="G166" s="98"/>
      <c r="H166" s="98"/>
      <c r="I166" s="98"/>
      <c r="J166" s="98"/>
      <c r="K166" s="98"/>
      <c r="L166" s="98"/>
      <c r="M166" s="98"/>
      <c r="N166" s="98"/>
      <c r="O166" s="98"/>
      <c r="P166" s="98"/>
      <c r="Q166" s="98"/>
      <c r="R166" s="98"/>
      <c r="S166" s="98"/>
      <c r="T166" s="98"/>
      <c r="U166" s="98"/>
      <c r="V166" s="98"/>
      <c r="W166" s="98"/>
      <c r="X166" s="98"/>
      <c r="Y166" s="98"/>
    </row>
    <row r="167" spans="1:25" ht="35" hidden="1" customHeight="1" thickBot="1" x14ac:dyDescent="0.25">
      <c r="A167" s="171" t="s">
        <v>1465</v>
      </c>
      <c r="B167" s="160"/>
      <c r="C167" s="98"/>
      <c r="D167" s="98"/>
      <c r="E167" s="98"/>
      <c r="F167" s="98"/>
      <c r="G167" s="98"/>
      <c r="H167" s="98"/>
      <c r="I167" s="98"/>
      <c r="J167" s="98"/>
      <c r="K167" s="98"/>
      <c r="L167" s="98"/>
      <c r="M167" s="98"/>
      <c r="N167" s="98"/>
      <c r="O167" s="98"/>
      <c r="P167" s="98"/>
      <c r="Q167" s="98"/>
      <c r="R167" s="98"/>
      <c r="S167" s="98"/>
      <c r="T167" s="98"/>
      <c r="U167" s="98"/>
      <c r="V167" s="98"/>
      <c r="W167" s="98"/>
      <c r="X167" s="98"/>
      <c r="Y167" s="98"/>
    </row>
    <row r="168" spans="1:25" ht="35" hidden="1" customHeight="1" thickBot="1" x14ac:dyDescent="0.25">
      <c r="A168" s="171" t="s">
        <v>1466</v>
      </c>
      <c r="B168" s="160"/>
      <c r="C168" s="98"/>
      <c r="D168" s="98"/>
      <c r="E168" s="98"/>
      <c r="F168" s="98"/>
      <c r="G168" s="98"/>
      <c r="H168" s="98"/>
      <c r="I168" s="98"/>
      <c r="J168" s="98"/>
      <c r="K168" s="98"/>
      <c r="L168" s="98"/>
      <c r="M168" s="98"/>
      <c r="N168" s="98"/>
      <c r="O168" s="98"/>
      <c r="P168" s="98"/>
      <c r="Q168" s="98"/>
      <c r="R168" s="98"/>
      <c r="S168" s="98"/>
      <c r="T168" s="98"/>
      <c r="U168" s="98"/>
      <c r="V168" s="98"/>
      <c r="W168" s="98"/>
      <c r="X168" s="98"/>
      <c r="Y168" s="98"/>
    </row>
    <row r="169" spans="1:25" ht="35" hidden="1" customHeight="1" thickBot="1" x14ac:dyDescent="0.25">
      <c r="A169" s="171" t="s">
        <v>1467</v>
      </c>
      <c r="B169" s="160"/>
      <c r="C169" s="98"/>
      <c r="D169" s="98"/>
      <c r="E169" s="98"/>
      <c r="F169" s="98"/>
      <c r="G169" s="98"/>
      <c r="H169" s="98"/>
      <c r="I169" s="98"/>
      <c r="J169" s="98"/>
      <c r="K169" s="98"/>
      <c r="L169" s="98"/>
      <c r="M169" s="98"/>
      <c r="N169" s="98"/>
      <c r="O169" s="98"/>
      <c r="P169" s="98"/>
      <c r="Q169" s="98"/>
      <c r="R169" s="98"/>
      <c r="S169" s="98"/>
      <c r="T169" s="98"/>
      <c r="U169" s="98"/>
      <c r="V169" s="98"/>
      <c r="W169" s="98"/>
      <c r="X169" s="98"/>
      <c r="Y169" s="98"/>
    </row>
    <row r="170" spans="1:25" ht="35" hidden="1" customHeight="1" thickBot="1" x14ac:dyDescent="0.25">
      <c r="A170" s="171" t="s">
        <v>1468</v>
      </c>
      <c r="B170" s="160"/>
      <c r="C170" s="98"/>
      <c r="D170" s="98"/>
      <c r="E170" s="98"/>
      <c r="F170" s="98"/>
      <c r="G170" s="98"/>
      <c r="H170" s="98"/>
      <c r="I170" s="98"/>
      <c r="J170" s="98"/>
      <c r="K170" s="98"/>
      <c r="L170" s="98"/>
      <c r="M170" s="98"/>
      <c r="N170" s="98"/>
      <c r="O170" s="98"/>
      <c r="P170" s="98"/>
      <c r="Q170" s="98"/>
      <c r="R170" s="98"/>
      <c r="S170" s="98"/>
      <c r="T170" s="98"/>
      <c r="U170" s="98"/>
      <c r="V170" s="98"/>
      <c r="W170" s="98"/>
      <c r="X170" s="98"/>
      <c r="Y170" s="98"/>
    </row>
    <row r="171" spans="1:25" ht="35" hidden="1" customHeight="1" thickBot="1" x14ac:dyDescent="0.25">
      <c r="A171" s="171" t="s">
        <v>1469</v>
      </c>
      <c r="B171" s="160"/>
      <c r="C171" s="98"/>
      <c r="D171" s="98"/>
      <c r="E171" s="98"/>
      <c r="F171" s="98"/>
      <c r="G171" s="98"/>
      <c r="H171" s="98"/>
      <c r="I171" s="98"/>
      <c r="J171" s="98"/>
      <c r="K171" s="98"/>
      <c r="L171" s="98"/>
      <c r="M171" s="98"/>
      <c r="N171" s="98"/>
      <c r="O171" s="98"/>
      <c r="P171" s="98"/>
      <c r="Q171" s="98"/>
      <c r="R171" s="98"/>
      <c r="S171" s="98"/>
      <c r="T171" s="98"/>
      <c r="U171" s="98"/>
      <c r="V171" s="98"/>
      <c r="W171" s="98"/>
      <c r="X171" s="98"/>
      <c r="Y171" s="98"/>
    </row>
    <row r="172" spans="1:25" ht="35" hidden="1" customHeight="1" thickBot="1" x14ac:dyDescent="0.25">
      <c r="A172" s="171" t="s">
        <v>1470</v>
      </c>
      <c r="B172" s="160"/>
      <c r="C172" s="98"/>
      <c r="D172" s="98"/>
      <c r="E172" s="98"/>
      <c r="F172" s="98"/>
      <c r="G172" s="98"/>
      <c r="H172" s="98"/>
      <c r="I172" s="98"/>
      <c r="J172" s="98"/>
      <c r="K172" s="98"/>
      <c r="L172" s="98"/>
      <c r="M172" s="98"/>
      <c r="N172" s="98"/>
      <c r="O172" s="98"/>
      <c r="P172" s="98"/>
      <c r="Q172" s="98"/>
      <c r="R172" s="98"/>
      <c r="S172" s="98"/>
      <c r="T172" s="98"/>
      <c r="U172" s="98"/>
      <c r="V172" s="98"/>
      <c r="W172" s="98"/>
      <c r="X172" s="98"/>
      <c r="Y172" s="98"/>
    </row>
    <row r="173" spans="1:25" ht="35" hidden="1" customHeight="1" thickBot="1" x14ac:dyDescent="0.25">
      <c r="A173" s="171" t="s">
        <v>1471</v>
      </c>
      <c r="B173" s="160"/>
      <c r="C173" s="98"/>
      <c r="D173" s="98"/>
      <c r="E173" s="98"/>
      <c r="F173" s="98"/>
      <c r="G173" s="98"/>
      <c r="H173" s="98"/>
      <c r="I173" s="98"/>
      <c r="J173" s="98"/>
      <c r="K173" s="98"/>
      <c r="L173" s="98"/>
      <c r="M173" s="98"/>
      <c r="N173" s="98"/>
      <c r="O173" s="98"/>
      <c r="P173" s="98"/>
      <c r="Q173" s="98"/>
      <c r="R173" s="98"/>
      <c r="S173" s="98"/>
      <c r="T173" s="98"/>
      <c r="U173" s="98"/>
      <c r="V173" s="98"/>
      <c r="W173" s="98"/>
      <c r="X173" s="98"/>
      <c r="Y173" s="98"/>
    </row>
    <row r="174" spans="1:25" ht="35" hidden="1" customHeight="1" thickBot="1" x14ac:dyDescent="0.25">
      <c r="A174" s="171" t="s">
        <v>1472</v>
      </c>
      <c r="B174" s="160"/>
      <c r="C174" s="98"/>
      <c r="D174" s="98"/>
      <c r="E174" s="98"/>
      <c r="F174" s="98"/>
      <c r="G174" s="98"/>
      <c r="H174" s="98"/>
      <c r="I174" s="98"/>
      <c r="J174" s="98"/>
      <c r="K174" s="98"/>
      <c r="L174" s="98"/>
      <c r="M174" s="98"/>
      <c r="N174" s="98"/>
      <c r="O174" s="98"/>
      <c r="P174" s="98"/>
      <c r="Q174" s="98"/>
      <c r="R174" s="98"/>
      <c r="S174" s="98"/>
      <c r="T174" s="98"/>
      <c r="U174" s="98"/>
      <c r="V174" s="98"/>
      <c r="W174" s="98"/>
      <c r="X174" s="98"/>
      <c r="Y174" s="98"/>
    </row>
    <row r="175" spans="1:25" ht="35" hidden="1" customHeight="1" thickBot="1" x14ac:dyDescent="0.25">
      <c r="A175" s="171" t="s">
        <v>1473</v>
      </c>
      <c r="B175" s="160"/>
      <c r="C175" s="98"/>
      <c r="D175" s="98"/>
      <c r="E175" s="98"/>
      <c r="F175" s="98"/>
      <c r="G175" s="98"/>
      <c r="H175" s="98"/>
      <c r="I175" s="98"/>
      <c r="J175" s="98"/>
      <c r="K175" s="98"/>
      <c r="L175" s="98"/>
      <c r="M175" s="98"/>
      <c r="N175" s="98"/>
      <c r="O175" s="98"/>
      <c r="P175" s="98"/>
      <c r="Q175" s="98"/>
      <c r="R175" s="98"/>
      <c r="S175" s="98"/>
      <c r="T175" s="98"/>
      <c r="U175" s="98"/>
      <c r="V175" s="98"/>
      <c r="W175" s="98"/>
      <c r="X175" s="98"/>
      <c r="Y175" s="98"/>
    </row>
    <row r="176" spans="1:25" ht="35" hidden="1" customHeight="1" thickBot="1" x14ac:dyDescent="0.25">
      <c r="A176" s="171" t="s">
        <v>1474</v>
      </c>
      <c r="B176" s="160"/>
      <c r="C176" s="98"/>
      <c r="D176" s="98"/>
      <c r="E176" s="98"/>
      <c r="F176" s="98"/>
      <c r="G176" s="98"/>
      <c r="H176" s="98"/>
      <c r="I176" s="98"/>
      <c r="J176" s="98"/>
      <c r="K176" s="98"/>
      <c r="L176" s="98"/>
      <c r="M176" s="98"/>
      <c r="N176" s="98"/>
      <c r="O176" s="98"/>
      <c r="P176" s="98"/>
      <c r="Q176" s="98"/>
      <c r="R176" s="98"/>
      <c r="S176" s="98"/>
      <c r="T176" s="98"/>
      <c r="U176" s="98"/>
      <c r="V176" s="98"/>
      <c r="W176" s="98"/>
      <c r="X176" s="98"/>
      <c r="Y176" s="98"/>
    </row>
    <row r="177" spans="1:25" ht="35" hidden="1" customHeight="1" thickBot="1" x14ac:dyDescent="0.25">
      <c r="A177" s="171" t="s">
        <v>1475</v>
      </c>
      <c r="B177" s="160"/>
      <c r="C177" s="98"/>
      <c r="D177" s="98"/>
      <c r="E177" s="98"/>
      <c r="F177" s="98"/>
      <c r="G177" s="98"/>
      <c r="H177" s="98"/>
      <c r="I177" s="98"/>
      <c r="J177" s="98"/>
      <c r="K177" s="98"/>
      <c r="L177" s="98"/>
      <c r="M177" s="98"/>
      <c r="N177" s="98"/>
      <c r="O177" s="98"/>
      <c r="P177" s="98"/>
      <c r="Q177" s="98"/>
      <c r="R177" s="98"/>
      <c r="S177" s="98"/>
      <c r="T177" s="98"/>
      <c r="U177" s="98"/>
      <c r="V177" s="98"/>
      <c r="W177" s="98"/>
      <c r="X177" s="98"/>
      <c r="Y177" s="98"/>
    </row>
    <row r="178" spans="1:25" ht="52" hidden="1" customHeight="1" thickBot="1" x14ac:dyDescent="0.25">
      <c r="A178" s="171" t="s">
        <v>1476</v>
      </c>
      <c r="B178" s="160"/>
      <c r="C178" s="98"/>
      <c r="D178" s="98"/>
      <c r="E178" s="98"/>
      <c r="F178" s="98"/>
      <c r="G178" s="98"/>
      <c r="H178" s="98"/>
      <c r="I178" s="98"/>
      <c r="J178" s="98"/>
      <c r="K178" s="98"/>
      <c r="L178" s="98"/>
      <c r="M178" s="98"/>
      <c r="N178" s="98"/>
      <c r="O178" s="98"/>
      <c r="P178" s="98"/>
      <c r="Q178" s="98"/>
      <c r="R178" s="98"/>
      <c r="S178" s="98"/>
      <c r="T178" s="98"/>
      <c r="U178" s="98"/>
      <c r="V178" s="98"/>
      <c r="W178" s="98"/>
      <c r="X178" s="98"/>
      <c r="Y178" s="98"/>
    </row>
    <row r="179" spans="1:25" ht="35" hidden="1" customHeight="1" thickBot="1" x14ac:dyDescent="0.25">
      <c r="A179" s="171" t="s">
        <v>1477</v>
      </c>
      <c r="B179" s="160"/>
      <c r="C179" s="98"/>
      <c r="D179" s="98"/>
      <c r="E179" s="98"/>
      <c r="F179" s="98"/>
      <c r="G179" s="98"/>
      <c r="H179" s="98"/>
      <c r="I179" s="98"/>
      <c r="J179" s="98"/>
      <c r="K179" s="98"/>
      <c r="L179" s="98"/>
      <c r="M179" s="98"/>
      <c r="N179" s="98"/>
      <c r="O179" s="98"/>
      <c r="P179" s="98"/>
      <c r="Q179" s="98"/>
      <c r="R179" s="98"/>
      <c r="S179" s="98"/>
      <c r="T179" s="98"/>
      <c r="U179" s="98"/>
      <c r="V179" s="98"/>
      <c r="W179" s="98"/>
      <c r="X179" s="98"/>
      <c r="Y179" s="98"/>
    </row>
    <row r="180" spans="1:25" s="159" customFormat="1" ht="35" customHeight="1" thickBot="1" x14ac:dyDescent="0.25">
      <c r="A180" s="162" t="s">
        <v>1478</v>
      </c>
      <c r="B180" s="16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row>
    <row r="181" spans="1:25" ht="35" hidden="1" customHeight="1" thickBot="1" x14ac:dyDescent="0.25">
      <c r="A181" s="171" t="s">
        <v>1479</v>
      </c>
      <c r="B181" s="160"/>
      <c r="C181" s="98"/>
      <c r="D181" s="98"/>
      <c r="E181" s="98"/>
      <c r="F181" s="98"/>
      <c r="G181" s="98"/>
      <c r="H181" s="98"/>
      <c r="I181" s="98"/>
      <c r="J181" s="98"/>
      <c r="K181" s="98"/>
      <c r="L181" s="98"/>
      <c r="M181" s="98"/>
      <c r="N181" s="98"/>
      <c r="O181" s="98"/>
      <c r="P181" s="98"/>
      <c r="Q181" s="98"/>
      <c r="R181" s="98"/>
      <c r="S181" s="98"/>
      <c r="T181" s="98"/>
      <c r="U181" s="98"/>
      <c r="V181" s="98"/>
      <c r="W181" s="98"/>
      <c r="X181" s="98"/>
      <c r="Y181" s="98"/>
    </row>
    <row r="182" spans="1:25" ht="35" hidden="1" customHeight="1" thickBot="1" x14ac:dyDescent="0.25">
      <c r="A182" s="171" t="s">
        <v>1480</v>
      </c>
      <c r="B182" s="160"/>
      <c r="C182" s="98"/>
      <c r="D182" s="98"/>
      <c r="E182" s="98"/>
      <c r="F182" s="98"/>
      <c r="G182" s="98"/>
      <c r="H182" s="98"/>
      <c r="I182" s="98"/>
      <c r="J182" s="98"/>
      <c r="K182" s="98"/>
      <c r="L182" s="98"/>
      <c r="M182" s="98"/>
      <c r="N182" s="98"/>
      <c r="O182" s="98"/>
      <c r="P182" s="98"/>
      <c r="Q182" s="98"/>
      <c r="R182" s="98"/>
      <c r="S182" s="98"/>
      <c r="T182" s="98"/>
      <c r="U182" s="98"/>
      <c r="V182" s="98"/>
      <c r="W182" s="98"/>
      <c r="X182" s="98"/>
      <c r="Y182" s="98"/>
    </row>
    <row r="183" spans="1:25" ht="35" hidden="1" customHeight="1" thickBot="1" x14ac:dyDescent="0.25">
      <c r="A183" s="171" t="s">
        <v>1481</v>
      </c>
      <c r="B183" s="160"/>
      <c r="C183" s="98"/>
      <c r="D183" s="98"/>
      <c r="E183" s="98"/>
      <c r="F183" s="98"/>
      <c r="G183" s="98"/>
      <c r="H183" s="98"/>
      <c r="I183" s="98"/>
      <c r="J183" s="98"/>
      <c r="K183" s="98"/>
      <c r="L183" s="98"/>
      <c r="M183" s="98"/>
      <c r="N183" s="98"/>
      <c r="O183" s="98"/>
      <c r="P183" s="98"/>
      <c r="Q183" s="98"/>
      <c r="R183" s="98"/>
      <c r="S183" s="98"/>
      <c r="T183" s="98"/>
      <c r="U183" s="98"/>
      <c r="V183" s="98"/>
      <c r="W183" s="98"/>
      <c r="X183" s="98"/>
      <c r="Y183" s="98"/>
    </row>
    <row r="184" spans="1:25" ht="35" hidden="1" customHeight="1" thickBot="1" x14ac:dyDescent="0.25">
      <c r="A184" s="171" t="s">
        <v>1482</v>
      </c>
      <c r="B184" s="160"/>
      <c r="C184" s="98"/>
      <c r="D184" s="98"/>
      <c r="E184" s="98"/>
      <c r="F184" s="98"/>
      <c r="G184" s="98"/>
      <c r="H184" s="98"/>
      <c r="I184" s="98"/>
      <c r="J184" s="98"/>
      <c r="K184" s="98"/>
      <c r="L184" s="98"/>
      <c r="M184" s="98"/>
      <c r="N184" s="98"/>
      <c r="O184" s="98"/>
      <c r="P184" s="98"/>
      <c r="Q184" s="98"/>
      <c r="R184" s="98"/>
      <c r="S184" s="98"/>
      <c r="T184" s="98"/>
      <c r="U184" s="98"/>
      <c r="V184" s="98"/>
      <c r="W184" s="98"/>
      <c r="X184" s="98"/>
      <c r="Y184" s="98"/>
    </row>
    <row r="185" spans="1:25" ht="35" hidden="1" customHeight="1" thickBot="1" x14ac:dyDescent="0.25">
      <c r="A185" s="171" t="s">
        <v>1483</v>
      </c>
      <c r="B185" s="160"/>
      <c r="C185" s="98"/>
      <c r="D185" s="98"/>
      <c r="E185" s="98"/>
      <c r="F185" s="98"/>
      <c r="G185" s="98"/>
      <c r="H185" s="98"/>
      <c r="I185" s="98"/>
      <c r="J185" s="98"/>
      <c r="K185" s="98"/>
      <c r="L185" s="98"/>
      <c r="M185" s="98"/>
      <c r="N185" s="98"/>
      <c r="O185" s="98"/>
      <c r="P185" s="98"/>
      <c r="Q185" s="98"/>
      <c r="R185" s="98"/>
      <c r="S185" s="98"/>
      <c r="T185" s="98"/>
      <c r="U185" s="98"/>
      <c r="V185" s="98"/>
      <c r="W185" s="98"/>
      <c r="X185" s="98"/>
      <c r="Y185" s="98"/>
    </row>
    <row r="186" spans="1:25" ht="35" hidden="1" customHeight="1" thickBot="1" x14ac:dyDescent="0.25">
      <c r="A186" s="171" t="s">
        <v>1484</v>
      </c>
      <c r="B186" s="160"/>
      <c r="C186" s="98"/>
      <c r="D186" s="98"/>
      <c r="E186" s="98"/>
      <c r="F186" s="98"/>
      <c r="G186" s="98"/>
      <c r="H186" s="98"/>
      <c r="I186" s="98"/>
      <c r="J186" s="98"/>
      <c r="K186" s="98"/>
      <c r="L186" s="98"/>
      <c r="M186" s="98"/>
      <c r="N186" s="98"/>
      <c r="O186" s="98"/>
      <c r="P186" s="98"/>
      <c r="Q186" s="98"/>
      <c r="R186" s="98"/>
      <c r="S186" s="98"/>
      <c r="T186" s="98"/>
      <c r="U186" s="98"/>
      <c r="V186" s="98"/>
      <c r="W186" s="98"/>
      <c r="X186" s="98"/>
      <c r="Y186" s="98"/>
    </row>
    <row r="187" spans="1:25" ht="35" hidden="1" customHeight="1" thickBot="1" x14ac:dyDescent="0.25">
      <c r="A187" s="171" t="s">
        <v>1485</v>
      </c>
      <c r="B187" s="160"/>
      <c r="C187" s="98"/>
      <c r="D187" s="98"/>
      <c r="E187" s="98"/>
      <c r="F187" s="98"/>
      <c r="G187" s="98"/>
      <c r="H187" s="98"/>
      <c r="I187" s="98"/>
      <c r="J187" s="98"/>
      <c r="K187" s="98"/>
      <c r="L187" s="98"/>
      <c r="M187" s="98"/>
      <c r="N187" s="98"/>
      <c r="O187" s="98"/>
      <c r="P187" s="98"/>
      <c r="Q187" s="98"/>
      <c r="R187" s="98"/>
      <c r="S187" s="98"/>
      <c r="T187" s="98"/>
      <c r="U187" s="98"/>
      <c r="V187" s="98"/>
      <c r="W187" s="98"/>
      <c r="X187" s="98"/>
      <c r="Y187" s="98"/>
    </row>
    <row r="188" spans="1:25" ht="35" hidden="1" customHeight="1" thickBot="1" x14ac:dyDescent="0.25">
      <c r="A188" s="171" t="s">
        <v>1486</v>
      </c>
      <c r="B188" s="160"/>
      <c r="C188" s="98"/>
      <c r="D188" s="98"/>
      <c r="E188" s="98"/>
      <c r="F188" s="98"/>
      <c r="G188" s="98"/>
      <c r="H188" s="98"/>
      <c r="I188" s="98"/>
      <c r="J188" s="98"/>
      <c r="K188" s="98"/>
      <c r="L188" s="98"/>
      <c r="M188" s="98"/>
      <c r="N188" s="98"/>
      <c r="O188" s="98"/>
      <c r="P188" s="98"/>
      <c r="Q188" s="98"/>
      <c r="R188" s="98"/>
      <c r="S188" s="98"/>
      <c r="T188" s="98"/>
      <c r="U188" s="98"/>
      <c r="V188" s="98"/>
      <c r="W188" s="98"/>
      <c r="X188" s="98"/>
      <c r="Y188" s="98"/>
    </row>
    <row r="189" spans="1:25" ht="35" hidden="1" customHeight="1" thickBot="1" x14ac:dyDescent="0.25">
      <c r="A189" s="171" t="s">
        <v>1487</v>
      </c>
      <c r="B189" s="160"/>
      <c r="C189" s="98"/>
      <c r="D189" s="98"/>
      <c r="E189" s="98"/>
      <c r="F189" s="98"/>
      <c r="G189" s="98"/>
      <c r="H189" s="98"/>
      <c r="I189" s="98"/>
      <c r="J189" s="98"/>
      <c r="K189" s="98"/>
      <c r="L189" s="98"/>
      <c r="M189" s="98"/>
      <c r="N189" s="98"/>
      <c r="O189" s="98"/>
      <c r="P189" s="98"/>
      <c r="Q189" s="98"/>
      <c r="R189" s="98"/>
      <c r="S189" s="98"/>
      <c r="T189" s="98"/>
      <c r="U189" s="98"/>
      <c r="V189" s="98"/>
      <c r="W189" s="98"/>
      <c r="X189" s="98"/>
      <c r="Y189" s="98"/>
    </row>
    <row r="190" spans="1:25" ht="35" hidden="1" customHeight="1" thickBot="1" x14ac:dyDescent="0.25">
      <c r="A190" s="171" t="s">
        <v>1488</v>
      </c>
      <c r="B190" s="160"/>
      <c r="C190" s="98"/>
      <c r="D190" s="98"/>
      <c r="E190" s="98"/>
      <c r="F190" s="98"/>
      <c r="G190" s="98"/>
      <c r="H190" s="98"/>
      <c r="I190" s="98"/>
      <c r="J190" s="98"/>
      <c r="K190" s="98"/>
      <c r="L190" s="98"/>
      <c r="M190" s="98"/>
      <c r="N190" s="98"/>
      <c r="O190" s="98"/>
      <c r="P190" s="98"/>
      <c r="Q190" s="98"/>
      <c r="R190" s="98"/>
      <c r="S190" s="98"/>
      <c r="T190" s="98"/>
      <c r="U190" s="98"/>
      <c r="V190" s="98"/>
      <c r="W190" s="98"/>
      <c r="X190" s="98"/>
      <c r="Y190" s="98"/>
    </row>
    <row r="191" spans="1:25" ht="35" hidden="1" customHeight="1" thickBot="1" x14ac:dyDescent="0.25">
      <c r="A191" s="171" t="s">
        <v>1489</v>
      </c>
      <c r="B191" s="160"/>
      <c r="C191" s="98"/>
      <c r="D191" s="98"/>
      <c r="E191" s="98"/>
      <c r="F191" s="98"/>
      <c r="G191" s="98"/>
      <c r="H191" s="98"/>
      <c r="I191" s="98"/>
      <c r="J191" s="98"/>
      <c r="K191" s="98"/>
      <c r="L191" s="98"/>
      <c r="M191" s="98"/>
      <c r="N191" s="98"/>
      <c r="O191" s="98"/>
      <c r="P191" s="98"/>
      <c r="Q191" s="98"/>
      <c r="R191" s="98"/>
      <c r="S191" s="98"/>
      <c r="T191" s="98"/>
      <c r="U191" s="98"/>
      <c r="V191" s="98"/>
      <c r="W191" s="98"/>
      <c r="X191" s="98"/>
      <c r="Y191" s="98"/>
    </row>
    <row r="192" spans="1:25" ht="35" hidden="1" customHeight="1" thickBot="1" x14ac:dyDescent="0.25">
      <c r="A192" s="171" t="s">
        <v>1490</v>
      </c>
      <c r="B192" s="160"/>
      <c r="C192" s="98"/>
      <c r="D192" s="98"/>
      <c r="E192" s="98"/>
      <c r="F192" s="98"/>
      <c r="G192" s="98"/>
      <c r="H192" s="98"/>
      <c r="I192" s="98"/>
      <c r="J192" s="98"/>
      <c r="K192" s="98"/>
      <c r="L192" s="98"/>
      <c r="M192" s="98"/>
      <c r="N192" s="98"/>
      <c r="O192" s="98"/>
      <c r="P192" s="98"/>
      <c r="Q192" s="98"/>
      <c r="R192" s="98"/>
      <c r="S192" s="98"/>
      <c r="T192" s="98"/>
      <c r="U192" s="98"/>
      <c r="V192" s="98"/>
      <c r="W192" s="98"/>
      <c r="X192" s="98"/>
      <c r="Y192" s="98"/>
    </row>
    <row r="193" spans="1:25" ht="35" hidden="1" customHeight="1" thickBot="1" x14ac:dyDescent="0.25">
      <c r="A193" s="171" t="s">
        <v>1491</v>
      </c>
      <c r="B193" s="160"/>
      <c r="C193" s="98"/>
      <c r="D193" s="98"/>
      <c r="E193" s="98"/>
      <c r="F193" s="98"/>
      <c r="G193" s="98"/>
      <c r="H193" s="98"/>
      <c r="I193" s="98"/>
      <c r="J193" s="98"/>
      <c r="K193" s="98"/>
      <c r="L193" s="98"/>
      <c r="M193" s="98"/>
      <c r="N193" s="98"/>
      <c r="O193" s="98"/>
      <c r="P193" s="98"/>
      <c r="Q193" s="98"/>
      <c r="R193" s="98"/>
      <c r="S193" s="98"/>
      <c r="T193" s="98"/>
      <c r="U193" s="98"/>
      <c r="V193" s="98"/>
      <c r="W193" s="98"/>
      <c r="X193" s="98"/>
      <c r="Y193" s="98"/>
    </row>
    <row r="194" spans="1:25" ht="35" hidden="1" customHeight="1" thickBot="1" x14ac:dyDescent="0.25">
      <c r="A194" s="171" t="s">
        <v>1492</v>
      </c>
      <c r="B194" s="160"/>
      <c r="C194" s="98"/>
      <c r="D194" s="98"/>
      <c r="E194" s="98"/>
      <c r="F194" s="98"/>
      <c r="G194" s="98"/>
      <c r="H194" s="98"/>
      <c r="I194" s="98"/>
      <c r="J194" s="98"/>
      <c r="K194" s="98"/>
      <c r="L194" s="98"/>
      <c r="M194" s="98"/>
      <c r="N194" s="98"/>
      <c r="O194" s="98"/>
      <c r="P194" s="98"/>
      <c r="Q194" s="98"/>
      <c r="R194" s="98"/>
      <c r="S194" s="98"/>
      <c r="T194" s="98"/>
      <c r="U194" s="98"/>
      <c r="V194" s="98"/>
      <c r="W194" s="98"/>
      <c r="X194" s="98"/>
      <c r="Y194" s="98"/>
    </row>
    <row r="195" spans="1:25" ht="35" hidden="1" customHeight="1" thickBot="1" x14ac:dyDescent="0.25">
      <c r="A195" s="171" t="s">
        <v>1493</v>
      </c>
      <c r="B195" s="160"/>
      <c r="C195" s="98"/>
      <c r="D195" s="98"/>
      <c r="E195" s="98"/>
      <c r="F195" s="98"/>
      <c r="G195" s="98"/>
      <c r="H195" s="98"/>
      <c r="I195" s="98"/>
      <c r="J195" s="98"/>
      <c r="K195" s="98"/>
      <c r="L195" s="98"/>
      <c r="M195" s="98"/>
      <c r="N195" s="98"/>
      <c r="O195" s="98"/>
      <c r="P195" s="98"/>
      <c r="Q195" s="98"/>
      <c r="R195" s="98"/>
      <c r="S195" s="98"/>
      <c r="T195" s="98"/>
      <c r="U195" s="98"/>
      <c r="V195" s="98"/>
      <c r="W195" s="98"/>
      <c r="X195" s="98"/>
      <c r="Y195" s="98"/>
    </row>
    <row r="196" spans="1:25" ht="35" hidden="1" customHeight="1" thickBot="1" x14ac:dyDescent="0.25">
      <c r="A196" s="171" t="s">
        <v>1494</v>
      </c>
      <c r="B196" s="160"/>
      <c r="C196" s="98"/>
      <c r="D196" s="98"/>
      <c r="E196" s="98"/>
      <c r="F196" s="98"/>
      <c r="G196" s="98"/>
      <c r="H196" s="98"/>
      <c r="I196" s="98"/>
      <c r="J196" s="98"/>
      <c r="K196" s="98"/>
      <c r="L196" s="98"/>
      <c r="M196" s="98"/>
      <c r="N196" s="98"/>
      <c r="O196" s="98"/>
      <c r="P196" s="98"/>
      <c r="Q196" s="98"/>
      <c r="R196" s="98"/>
      <c r="S196" s="98"/>
      <c r="T196" s="98"/>
      <c r="U196" s="98"/>
      <c r="V196" s="98"/>
      <c r="W196" s="98"/>
      <c r="X196" s="98"/>
      <c r="Y196" s="98"/>
    </row>
    <row r="197" spans="1:25" ht="35" hidden="1" customHeight="1" thickBot="1" x14ac:dyDescent="0.25">
      <c r="A197" s="171" t="s">
        <v>1495</v>
      </c>
      <c r="B197" s="160"/>
      <c r="C197" s="98"/>
      <c r="D197" s="98"/>
      <c r="E197" s="98"/>
      <c r="F197" s="98"/>
      <c r="G197" s="98"/>
      <c r="H197" s="98"/>
      <c r="I197" s="98"/>
      <c r="J197" s="98"/>
      <c r="K197" s="98"/>
      <c r="L197" s="98"/>
      <c r="M197" s="98"/>
      <c r="N197" s="98"/>
      <c r="O197" s="98"/>
      <c r="P197" s="98"/>
      <c r="Q197" s="98"/>
      <c r="R197" s="98"/>
      <c r="S197" s="98"/>
      <c r="T197" s="98"/>
      <c r="U197" s="98"/>
      <c r="V197" s="98"/>
      <c r="W197" s="98"/>
      <c r="X197" s="98"/>
      <c r="Y197" s="98"/>
    </row>
    <row r="198" spans="1:25" ht="35" hidden="1" customHeight="1" thickBot="1" x14ac:dyDescent="0.25">
      <c r="A198" s="171" t="s">
        <v>1496</v>
      </c>
      <c r="B198" s="160"/>
      <c r="C198" s="98"/>
      <c r="D198" s="98"/>
      <c r="E198" s="98"/>
      <c r="F198" s="98"/>
      <c r="G198" s="98"/>
      <c r="H198" s="98"/>
      <c r="I198" s="98"/>
      <c r="J198" s="98"/>
      <c r="K198" s="98"/>
      <c r="L198" s="98"/>
      <c r="M198" s="98"/>
      <c r="N198" s="98"/>
      <c r="O198" s="98"/>
      <c r="P198" s="98"/>
      <c r="Q198" s="98"/>
      <c r="R198" s="98"/>
      <c r="S198" s="98"/>
      <c r="T198" s="98"/>
      <c r="U198" s="98"/>
      <c r="V198" s="98"/>
      <c r="W198" s="98"/>
      <c r="X198" s="98"/>
      <c r="Y198" s="98"/>
    </row>
    <row r="199" spans="1:25" ht="35" hidden="1" customHeight="1" thickBot="1" x14ac:dyDescent="0.25">
      <c r="A199" s="171" t="s">
        <v>1497</v>
      </c>
      <c r="B199" s="160"/>
      <c r="C199" s="98"/>
      <c r="D199" s="98"/>
      <c r="E199" s="98"/>
      <c r="F199" s="98"/>
      <c r="G199" s="98"/>
      <c r="H199" s="98"/>
      <c r="I199" s="98"/>
      <c r="J199" s="98"/>
      <c r="K199" s="98"/>
      <c r="L199" s="98"/>
      <c r="M199" s="98"/>
      <c r="N199" s="98"/>
      <c r="O199" s="98"/>
      <c r="P199" s="98"/>
      <c r="Q199" s="98"/>
      <c r="R199" s="98"/>
      <c r="S199" s="98"/>
      <c r="T199" s="98"/>
      <c r="U199" s="98"/>
      <c r="V199" s="98"/>
      <c r="W199" s="98"/>
      <c r="X199" s="98"/>
      <c r="Y199" s="98"/>
    </row>
    <row r="200" spans="1:25" ht="35" hidden="1" customHeight="1" thickBot="1" x14ac:dyDescent="0.25">
      <c r="A200" s="171" t="s">
        <v>1498</v>
      </c>
      <c r="B200" s="160"/>
      <c r="C200" s="98"/>
      <c r="D200" s="98"/>
      <c r="E200" s="98"/>
      <c r="F200" s="98"/>
      <c r="G200" s="98"/>
      <c r="H200" s="98"/>
      <c r="I200" s="98"/>
      <c r="J200" s="98"/>
      <c r="K200" s="98"/>
      <c r="L200" s="98"/>
      <c r="M200" s="98"/>
      <c r="N200" s="98"/>
      <c r="O200" s="98"/>
      <c r="P200" s="98"/>
      <c r="Q200" s="98"/>
      <c r="R200" s="98"/>
      <c r="S200" s="98"/>
      <c r="T200" s="98"/>
      <c r="U200" s="98"/>
      <c r="V200" s="98"/>
      <c r="W200" s="98"/>
      <c r="X200" s="98"/>
      <c r="Y200" s="98"/>
    </row>
    <row r="201" spans="1:25" ht="35" hidden="1" customHeight="1" thickBot="1" x14ac:dyDescent="0.25">
      <c r="A201" s="171" t="s">
        <v>1499</v>
      </c>
      <c r="B201" s="160"/>
      <c r="C201" s="98"/>
      <c r="D201" s="98"/>
      <c r="E201" s="98"/>
      <c r="F201" s="98"/>
      <c r="G201" s="98"/>
      <c r="H201" s="98"/>
      <c r="I201" s="98"/>
      <c r="J201" s="98"/>
      <c r="K201" s="98"/>
      <c r="L201" s="98"/>
      <c r="M201" s="98"/>
      <c r="N201" s="98"/>
      <c r="O201" s="98"/>
      <c r="P201" s="98"/>
      <c r="Q201" s="98"/>
      <c r="R201" s="98"/>
      <c r="S201" s="98"/>
      <c r="T201" s="98"/>
      <c r="U201" s="98"/>
      <c r="V201" s="98"/>
      <c r="W201" s="98"/>
      <c r="X201" s="98"/>
      <c r="Y201" s="98"/>
    </row>
    <row r="202" spans="1:25" ht="35" hidden="1" customHeight="1" thickBot="1" x14ac:dyDescent="0.25">
      <c r="A202" s="171" t="s">
        <v>1500</v>
      </c>
      <c r="B202" s="160"/>
      <c r="C202" s="98"/>
      <c r="D202" s="98"/>
      <c r="E202" s="98"/>
      <c r="F202" s="98"/>
      <c r="G202" s="98"/>
      <c r="H202" s="98"/>
      <c r="I202" s="98"/>
      <c r="J202" s="98"/>
      <c r="K202" s="98"/>
      <c r="L202" s="98"/>
      <c r="M202" s="98"/>
      <c r="N202" s="98"/>
      <c r="O202" s="98"/>
      <c r="P202" s="98"/>
      <c r="Q202" s="98"/>
      <c r="R202" s="98"/>
      <c r="S202" s="98"/>
      <c r="T202" s="98"/>
      <c r="U202" s="98"/>
      <c r="V202" s="98"/>
      <c r="W202" s="98"/>
      <c r="X202" s="98"/>
      <c r="Y202" s="98"/>
    </row>
    <row r="203" spans="1:25" ht="52" hidden="1" customHeight="1" thickBot="1" x14ac:dyDescent="0.25">
      <c r="A203" s="171" t="s">
        <v>1501</v>
      </c>
      <c r="B203" s="160"/>
      <c r="C203" s="98"/>
      <c r="D203" s="98"/>
      <c r="E203" s="98"/>
      <c r="F203" s="98"/>
      <c r="G203" s="98"/>
      <c r="H203" s="98"/>
      <c r="I203" s="98"/>
      <c r="J203" s="98"/>
      <c r="K203" s="98"/>
      <c r="L203" s="98"/>
      <c r="M203" s="98"/>
      <c r="N203" s="98"/>
      <c r="O203" s="98"/>
      <c r="P203" s="98"/>
      <c r="Q203" s="98"/>
      <c r="R203" s="98"/>
      <c r="S203" s="98"/>
      <c r="T203" s="98"/>
      <c r="U203" s="98"/>
      <c r="V203" s="98"/>
      <c r="W203" s="98"/>
      <c r="X203" s="98"/>
      <c r="Y203" s="98"/>
    </row>
    <row r="204" spans="1:25" ht="35" hidden="1" customHeight="1" thickBot="1" x14ac:dyDescent="0.25">
      <c r="A204" s="171" t="s">
        <v>1502</v>
      </c>
      <c r="B204" s="160"/>
      <c r="C204" s="98"/>
      <c r="D204" s="98"/>
      <c r="E204" s="98"/>
      <c r="F204" s="98"/>
      <c r="G204" s="98"/>
      <c r="H204" s="98"/>
      <c r="I204" s="98"/>
      <c r="J204" s="98"/>
      <c r="K204" s="98"/>
      <c r="L204" s="98"/>
      <c r="M204" s="98"/>
      <c r="N204" s="98"/>
      <c r="O204" s="98"/>
      <c r="P204" s="98"/>
      <c r="Q204" s="98"/>
      <c r="R204" s="98"/>
      <c r="S204" s="98"/>
      <c r="T204" s="98"/>
      <c r="U204" s="98"/>
      <c r="V204" s="98"/>
      <c r="W204" s="98"/>
      <c r="X204" s="98"/>
      <c r="Y204" s="98"/>
    </row>
    <row r="205" spans="1:25" s="159" customFormat="1" ht="35" customHeight="1" thickBot="1" x14ac:dyDescent="0.25">
      <c r="A205" s="162" t="s">
        <v>1503</v>
      </c>
      <c r="B205" s="16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row>
    <row r="206" spans="1:25" ht="52" hidden="1" customHeight="1" thickBot="1" x14ac:dyDescent="0.25">
      <c r="A206" s="171" t="s">
        <v>1504</v>
      </c>
      <c r="B206" s="160"/>
      <c r="C206" s="98"/>
      <c r="D206" s="98"/>
      <c r="E206" s="98"/>
      <c r="F206" s="98"/>
      <c r="G206" s="98"/>
      <c r="H206" s="98"/>
      <c r="I206" s="98"/>
      <c r="J206" s="98"/>
      <c r="K206" s="98"/>
      <c r="L206" s="98"/>
      <c r="M206" s="98"/>
      <c r="N206" s="98"/>
      <c r="O206" s="98"/>
      <c r="P206" s="98"/>
      <c r="Q206" s="98"/>
      <c r="R206" s="98"/>
      <c r="S206" s="98"/>
      <c r="T206" s="98"/>
      <c r="U206" s="98"/>
      <c r="V206" s="98"/>
      <c r="W206" s="98"/>
      <c r="X206" s="98"/>
      <c r="Y206" s="98"/>
    </row>
    <row r="207" spans="1:25" ht="35" hidden="1" customHeight="1" thickBot="1" x14ac:dyDescent="0.25">
      <c r="A207" s="171" t="s">
        <v>1505</v>
      </c>
      <c r="B207" s="160"/>
      <c r="C207" s="98"/>
      <c r="D207" s="98"/>
      <c r="E207" s="98"/>
      <c r="F207" s="98"/>
      <c r="G207" s="98"/>
      <c r="H207" s="98"/>
      <c r="I207" s="98"/>
      <c r="J207" s="98"/>
      <c r="K207" s="98"/>
      <c r="L207" s="98"/>
      <c r="M207" s="98"/>
      <c r="N207" s="98"/>
      <c r="O207" s="98"/>
      <c r="P207" s="98"/>
      <c r="Q207" s="98"/>
      <c r="R207" s="98"/>
      <c r="S207" s="98"/>
      <c r="T207" s="98"/>
      <c r="U207" s="98"/>
      <c r="V207" s="98"/>
      <c r="W207" s="98"/>
      <c r="X207" s="98"/>
      <c r="Y207" s="98"/>
    </row>
    <row r="208" spans="1:25" ht="52" hidden="1" customHeight="1" thickBot="1" x14ac:dyDescent="0.25">
      <c r="A208" s="171" t="s">
        <v>1506</v>
      </c>
      <c r="B208" s="160"/>
      <c r="C208" s="98"/>
      <c r="D208" s="98"/>
      <c r="E208" s="98"/>
      <c r="F208" s="98"/>
      <c r="G208" s="98"/>
      <c r="H208" s="98"/>
      <c r="I208" s="98"/>
      <c r="J208" s="98"/>
      <c r="K208" s="98"/>
      <c r="L208" s="98"/>
      <c r="M208" s="98"/>
      <c r="N208" s="98"/>
      <c r="O208" s="98"/>
      <c r="P208" s="98"/>
      <c r="Q208" s="98"/>
      <c r="R208" s="98"/>
      <c r="S208" s="98"/>
      <c r="T208" s="98"/>
      <c r="U208" s="98"/>
      <c r="V208" s="98"/>
      <c r="W208" s="98"/>
      <c r="X208" s="98"/>
      <c r="Y208" s="98"/>
    </row>
    <row r="209" spans="1:25" ht="35" hidden="1" customHeight="1" thickBot="1" x14ac:dyDescent="0.25">
      <c r="A209" s="171" t="s">
        <v>1507</v>
      </c>
      <c r="B209" s="160"/>
      <c r="C209" s="98"/>
      <c r="D209" s="98"/>
      <c r="E209" s="98"/>
      <c r="F209" s="98"/>
      <c r="G209" s="98"/>
      <c r="H209" s="98"/>
      <c r="I209" s="98"/>
      <c r="J209" s="98"/>
      <c r="K209" s="98"/>
      <c r="L209" s="98"/>
      <c r="M209" s="98"/>
      <c r="N209" s="98"/>
      <c r="O209" s="98"/>
      <c r="P209" s="98"/>
      <c r="Q209" s="98"/>
      <c r="R209" s="98"/>
      <c r="S209" s="98"/>
      <c r="T209" s="98"/>
      <c r="U209" s="98"/>
      <c r="V209" s="98"/>
      <c r="W209" s="98"/>
      <c r="X209" s="98"/>
      <c r="Y209" s="98"/>
    </row>
    <row r="210" spans="1:25" ht="52" hidden="1" customHeight="1" thickBot="1" x14ac:dyDescent="0.25">
      <c r="A210" s="171" t="s">
        <v>1508</v>
      </c>
      <c r="B210" s="160"/>
      <c r="C210" s="98"/>
      <c r="D210" s="98"/>
      <c r="E210" s="98"/>
      <c r="F210" s="98"/>
      <c r="G210" s="98"/>
      <c r="H210" s="98"/>
      <c r="I210" s="98"/>
      <c r="J210" s="98"/>
      <c r="K210" s="98"/>
      <c r="L210" s="98"/>
      <c r="M210" s="98"/>
      <c r="N210" s="98"/>
      <c r="O210" s="98"/>
      <c r="P210" s="98"/>
      <c r="Q210" s="98"/>
      <c r="R210" s="98"/>
      <c r="S210" s="98"/>
      <c r="T210" s="98"/>
      <c r="U210" s="98"/>
      <c r="V210" s="98"/>
      <c r="W210" s="98"/>
      <c r="X210" s="98"/>
      <c r="Y210" s="98"/>
    </row>
    <row r="211" spans="1:25" ht="35" hidden="1" customHeight="1" thickBot="1" x14ac:dyDescent="0.25">
      <c r="A211" s="171" t="s">
        <v>1509</v>
      </c>
      <c r="B211" s="160"/>
      <c r="C211" s="98"/>
      <c r="D211" s="98"/>
      <c r="E211" s="98"/>
      <c r="F211" s="98"/>
      <c r="G211" s="98"/>
      <c r="H211" s="98"/>
      <c r="I211" s="98"/>
      <c r="J211" s="98"/>
      <c r="K211" s="98"/>
      <c r="L211" s="98"/>
      <c r="M211" s="98"/>
      <c r="N211" s="98"/>
      <c r="O211" s="98"/>
      <c r="P211" s="98"/>
      <c r="Q211" s="98"/>
      <c r="R211" s="98"/>
      <c r="S211" s="98"/>
      <c r="T211" s="98"/>
      <c r="U211" s="98"/>
      <c r="V211" s="98"/>
      <c r="W211" s="98"/>
      <c r="X211" s="98"/>
      <c r="Y211" s="98"/>
    </row>
    <row r="212" spans="1:25" ht="52" hidden="1" customHeight="1" thickBot="1" x14ac:dyDescent="0.25">
      <c r="A212" s="171" t="s">
        <v>1510</v>
      </c>
      <c r="B212" s="160"/>
      <c r="C212" s="98"/>
      <c r="D212" s="98"/>
      <c r="E212" s="98"/>
      <c r="F212" s="98"/>
      <c r="G212" s="98"/>
      <c r="H212" s="98"/>
      <c r="I212" s="98"/>
      <c r="J212" s="98"/>
      <c r="K212" s="98"/>
      <c r="L212" s="98"/>
      <c r="M212" s="98"/>
      <c r="N212" s="98"/>
      <c r="O212" s="98"/>
      <c r="P212" s="98"/>
      <c r="Q212" s="98"/>
      <c r="R212" s="98"/>
      <c r="S212" s="98"/>
      <c r="T212" s="98"/>
      <c r="U212" s="98"/>
      <c r="V212" s="98"/>
      <c r="W212" s="98"/>
      <c r="X212" s="98"/>
      <c r="Y212" s="98"/>
    </row>
    <row r="213" spans="1:25" ht="35" hidden="1" customHeight="1" thickBot="1" x14ac:dyDescent="0.25">
      <c r="A213" s="171" t="s">
        <v>1511</v>
      </c>
      <c r="B213" s="160"/>
      <c r="C213" s="98"/>
      <c r="D213" s="98"/>
      <c r="E213" s="98"/>
      <c r="F213" s="98"/>
      <c r="G213" s="98"/>
      <c r="H213" s="98"/>
      <c r="I213" s="98"/>
      <c r="J213" s="98"/>
      <c r="K213" s="98"/>
      <c r="L213" s="98"/>
      <c r="M213" s="98"/>
      <c r="N213" s="98"/>
      <c r="O213" s="98"/>
      <c r="P213" s="98"/>
      <c r="Q213" s="98"/>
      <c r="R213" s="98"/>
      <c r="S213" s="98"/>
      <c r="T213" s="98"/>
      <c r="U213" s="98"/>
      <c r="V213" s="98"/>
      <c r="W213" s="98"/>
      <c r="X213" s="98"/>
      <c r="Y213" s="98"/>
    </row>
    <row r="214" spans="1:25" ht="52" hidden="1" customHeight="1" thickBot="1" x14ac:dyDescent="0.25">
      <c r="A214" s="171" t="s">
        <v>1512</v>
      </c>
      <c r="B214" s="160"/>
      <c r="C214" s="98"/>
      <c r="D214" s="98"/>
      <c r="E214" s="98"/>
      <c r="F214" s="98"/>
      <c r="G214" s="98"/>
      <c r="H214" s="98"/>
      <c r="I214" s="98"/>
      <c r="J214" s="98"/>
      <c r="K214" s="98"/>
      <c r="L214" s="98"/>
      <c r="M214" s="98"/>
      <c r="N214" s="98"/>
      <c r="O214" s="98"/>
      <c r="P214" s="98"/>
      <c r="Q214" s="98"/>
      <c r="R214" s="98"/>
      <c r="S214" s="98"/>
      <c r="T214" s="98"/>
      <c r="U214" s="98"/>
      <c r="V214" s="98"/>
      <c r="W214" s="98"/>
      <c r="X214" s="98"/>
      <c r="Y214" s="98"/>
    </row>
    <row r="215" spans="1:25" ht="35" hidden="1" customHeight="1" thickBot="1" x14ac:dyDescent="0.25">
      <c r="A215" s="171" t="s">
        <v>1513</v>
      </c>
      <c r="B215" s="160"/>
      <c r="C215" s="98"/>
      <c r="D215" s="98"/>
      <c r="E215" s="98"/>
      <c r="F215" s="98"/>
      <c r="G215" s="98"/>
      <c r="H215" s="98"/>
      <c r="I215" s="98"/>
      <c r="J215" s="98"/>
      <c r="K215" s="98"/>
      <c r="L215" s="98"/>
      <c r="M215" s="98"/>
      <c r="N215" s="98"/>
      <c r="O215" s="98"/>
      <c r="P215" s="98"/>
      <c r="Q215" s="98"/>
      <c r="R215" s="98"/>
      <c r="S215" s="98"/>
      <c r="T215" s="98"/>
      <c r="U215" s="98"/>
      <c r="V215" s="98"/>
      <c r="W215" s="98"/>
      <c r="X215" s="98"/>
      <c r="Y215" s="98"/>
    </row>
    <row r="216" spans="1:25" ht="52" hidden="1" customHeight="1" thickBot="1" x14ac:dyDescent="0.25">
      <c r="A216" s="171" t="s">
        <v>1514</v>
      </c>
      <c r="B216" s="160"/>
      <c r="C216" s="98"/>
      <c r="D216" s="98"/>
      <c r="E216" s="98"/>
      <c r="F216" s="98"/>
      <c r="G216" s="98"/>
      <c r="H216" s="98"/>
      <c r="I216" s="98"/>
      <c r="J216" s="98"/>
      <c r="K216" s="98"/>
      <c r="L216" s="98"/>
      <c r="M216" s="98"/>
      <c r="N216" s="98"/>
      <c r="O216" s="98"/>
      <c r="P216" s="98"/>
      <c r="Q216" s="98"/>
      <c r="R216" s="98"/>
      <c r="S216" s="98"/>
      <c r="T216" s="98"/>
      <c r="U216" s="98"/>
      <c r="V216" s="98"/>
      <c r="W216" s="98"/>
      <c r="X216" s="98"/>
      <c r="Y216" s="98"/>
    </row>
    <row r="217" spans="1:25" ht="35" hidden="1" customHeight="1" thickBot="1" x14ac:dyDescent="0.25">
      <c r="A217" s="171" t="s">
        <v>1515</v>
      </c>
      <c r="B217" s="160"/>
      <c r="C217" s="98"/>
      <c r="D217" s="98"/>
      <c r="E217" s="98"/>
      <c r="F217" s="98"/>
      <c r="G217" s="98"/>
      <c r="H217" s="98"/>
      <c r="I217" s="98"/>
      <c r="J217" s="98"/>
      <c r="K217" s="98"/>
      <c r="L217" s="98"/>
      <c r="M217" s="98"/>
      <c r="N217" s="98"/>
      <c r="O217" s="98"/>
      <c r="P217" s="98"/>
      <c r="Q217" s="98"/>
      <c r="R217" s="98"/>
      <c r="S217" s="98"/>
      <c r="T217" s="98"/>
      <c r="U217" s="98"/>
      <c r="V217" s="98"/>
      <c r="W217" s="98"/>
      <c r="X217" s="98"/>
      <c r="Y217" s="98"/>
    </row>
    <row r="218" spans="1:25" ht="52" hidden="1" customHeight="1" thickBot="1" x14ac:dyDescent="0.25">
      <c r="A218" s="171" t="s">
        <v>1516</v>
      </c>
      <c r="B218" s="160"/>
      <c r="C218" s="98"/>
      <c r="D218" s="98"/>
      <c r="E218" s="98"/>
      <c r="F218" s="98"/>
      <c r="G218" s="98"/>
      <c r="H218" s="98"/>
      <c r="I218" s="98"/>
      <c r="J218" s="98"/>
      <c r="K218" s="98"/>
      <c r="L218" s="98"/>
      <c r="M218" s="98"/>
      <c r="N218" s="98"/>
      <c r="O218" s="98"/>
      <c r="P218" s="98"/>
      <c r="Q218" s="98"/>
      <c r="R218" s="98"/>
      <c r="S218" s="98"/>
      <c r="T218" s="98"/>
      <c r="U218" s="98"/>
      <c r="V218" s="98"/>
      <c r="W218" s="98"/>
      <c r="X218" s="98"/>
      <c r="Y218" s="98"/>
    </row>
    <row r="219" spans="1:25" ht="35" hidden="1" customHeight="1" thickBot="1" x14ac:dyDescent="0.25">
      <c r="A219" s="171" t="s">
        <v>1517</v>
      </c>
      <c r="B219" s="160"/>
      <c r="C219" s="98"/>
      <c r="D219" s="98"/>
      <c r="E219" s="98"/>
      <c r="F219" s="98"/>
      <c r="G219" s="98"/>
      <c r="H219" s="98"/>
      <c r="I219" s="98"/>
      <c r="J219" s="98"/>
      <c r="K219" s="98"/>
      <c r="L219" s="98"/>
      <c r="M219" s="98"/>
      <c r="N219" s="98"/>
      <c r="O219" s="98"/>
      <c r="P219" s="98"/>
      <c r="Q219" s="98"/>
      <c r="R219" s="98"/>
      <c r="S219" s="98"/>
      <c r="T219" s="98"/>
      <c r="U219" s="98"/>
      <c r="V219" s="98"/>
      <c r="W219" s="98"/>
      <c r="X219" s="98"/>
      <c r="Y219" s="98"/>
    </row>
    <row r="220" spans="1:25" ht="52" hidden="1" customHeight="1" thickBot="1" x14ac:dyDescent="0.25">
      <c r="A220" s="171" t="s">
        <v>1518</v>
      </c>
      <c r="B220" s="160"/>
      <c r="C220" s="98"/>
      <c r="D220" s="98"/>
      <c r="E220" s="98"/>
      <c r="F220" s="98"/>
      <c r="G220" s="98"/>
      <c r="H220" s="98"/>
      <c r="I220" s="98"/>
      <c r="J220" s="98"/>
      <c r="K220" s="98"/>
      <c r="L220" s="98"/>
      <c r="M220" s="98"/>
      <c r="N220" s="98"/>
      <c r="O220" s="98"/>
      <c r="P220" s="98"/>
      <c r="Q220" s="98"/>
      <c r="R220" s="98"/>
      <c r="S220" s="98"/>
      <c r="T220" s="98"/>
      <c r="U220" s="98"/>
      <c r="V220" s="98"/>
      <c r="W220" s="98"/>
      <c r="X220" s="98"/>
      <c r="Y220" s="98"/>
    </row>
    <row r="221" spans="1:25" ht="35" hidden="1" customHeight="1" thickBot="1" x14ac:dyDescent="0.25">
      <c r="A221" s="171" t="s">
        <v>1519</v>
      </c>
      <c r="B221" s="160"/>
      <c r="C221" s="98"/>
      <c r="D221" s="98"/>
      <c r="E221" s="98"/>
      <c r="F221" s="98"/>
      <c r="G221" s="98"/>
      <c r="H221" s="98"/>
      <c r="I221" s="98"/>
      <c r="J221" s="98"/>
      <c r="K221" s="98"/>
      <c r="L221" s="98"/>
      <c r="M221" s="98"/>
      <c r="N221" s="98"/>
      <c r="O221" s="98"/>
      <c r="P221" s="98"/>
      <c r="Q221" s="98"/>
      <c r="R221" s="98"/>
      <c r="S221" s="98"/>
      <c r="T221" s="98"/>
      <c r="U221" s="98"/>
      <c r="V221" s="98"/>
      <c r="W221" s="98"/>
      <c r="X221" s="98"/>
      <c r="Y221" s="98"/>
    </row>
    <row r="222" spans="1:25" ht="52" hidden="1" customHeight="1" thickBot="1" x14ac:dyDescent="0.25">
      <c r="A222" s="171" t="s">
        <v>1520</v>
      </c>
      <c r="B222" s="160"/>
      <c r="C222" s="98"/>
      <c r="D222" s="98"/>
      <c r="E222" s="98"/>
      <c r="F222" s="98"/>
      <c r="G222" s="98"/>
      <c r="H222" s="98"/>
      <c r="I222" s="98"/>
      <c r="J222" s="98"/>
      <c r="K222" s="98"/>
      <c r="L222" s="98"/>
      <c r="M222" s="98"/>
      <c r="N222" s="98"/>
      <c r="O222" s="98"/>
      <c r="P222" s="98"/>
      <c r="Q222" s="98"/>
      <c r="R222" s="98"/>
      <c r="S222" s="98"/>
      <c r="T222" s="98"/>
      <c r="U222" s="98"/>
      <c r="V222" s="98"/>
      <c r="W222" s="98"/>
      <c r="X222" s="98"/>
      <c r="Y222" s="98"/>
    </row>
    <row r="223" spans="1:25" ht="35" hidden="1" customHeight="1" thickBot="1" x14ac:dyDescent="0.25">
      <c r="A223" s="171" t="s">
        <v>1521</v>
      </c>
      <c r="B223" s="160"/>
      <c r="C223" s="98"/>
      <c r="D223" s="98"/>
      <c r="E223" s="98"/>
      <c r="F223" s="98"/>
      <c r="G223" s="98"/>
      <c r="H223" s="98"/>
      <c r="I223" s="98"/>
      <c r="J223" s="98"/>
      <c r="K223" s="98"/>
      <c r="L223" s="98"/>
      <c r="M223" s="98"/>
      <c r="N223" s="98"/>
      <c r="O223" s="98"/>
      <c r="P223" s="98"/>
      <c r="Q223" s="98"/>
      <c r="R223" s="98"/>
      <c r="S223" s="98"/>
      <c r="T223" s="98"/>
      <c r="U223" s="98"/>
      <c r="V223" s="98"/>
      <c r="W223" s="98"/>
      <c r="X223" s="98"/>
      <c r="Y223" s="98"/>
    </row>
    <row r="224" spans="1:25" ht="52" hidden="1" customHeight="1" thickBot="1" x14ac:dyDescent="0.25">
      <c r="A224" s="171" t="s">
        <v>1522</v>
      </c>
      <c r="B224" s="160"/>
      <c r="C224" s="98"/>
      <c r="D224" s="98"/>
      <c r="E224" s="98"/>
      <c r="F224" s="98"/>
      <c r="G224" s="98"/>
      <c r="H224" s="98"/>
      <c r="I224" s="98"/>
      <c r="J224" s="98"/>
      <c r="K224" s="98"/>
      <c r="L224" s="98"/>
      <c r="M224" s="98"/>
      <c r="N224" s="98"/>
      <c r="O224" s="98"/>
      <c r="P224" s="98"/>
      <c r="Q224" s="98"/>
      <c r="R224" s="98"/>
      <c r="S224" s="98"/>
      <c r="T224" s="98"/>
      <c r="U224" s="98"/>
      <c r="V224" s="98"/>
      <c r="W224" s="98"/>
      <c r="X224" s="98"/>
      <c r="Y224" s="98"/>
    </row>
    <row r="225" spans="1:25" ht="35" hidden="1" customHeight="1" thickBot="1" x14ac:dyDescent="0.25">
      <c r="A225" s="171" t="s">
        <v>1523</v>
      </c>
      <c r="B225" s="160"/>
      <c r="C225" s="98"/>
      <c r="D225" s="98"/>
      <c r="E225" s="98"/>
      <c r="F225" s="98"/>
      <c r="G225" s="98"/>
      <c r="H225" s="98"/>
      <c r="I225" s="98"/>
      <c r="J225" s="98"/>
      <c r="K225" s="98"/>
      <c r="L225" s="98"/>
      <c r="M225" s="98"/>
      <c r="N225" s="98"/>
      <c r="O225" s="98"/>
      <c r="P225" s="98"/>
      <c r="Q225" s="98"/>
      <c r="R225" s="98"/>
      <c r="S225" s="98"/>
      <c r="T225" s="98"/>
      <c r="U225" s="98"/>
      <c r="V225" s="98"/>
      <c r="W225" s="98"/>
      <c r="X225" s="98"/>
      <c r="Y225" s="98"/>
    </row>
    <row r="226" spans="1:25" ht="52" hidden="1" customHeight="1" thickBot="1" x14ac:dyDescent="0.25">
      <c r="A226" s="171" t="s">
        <v>1524</v>
      </c>
      <c r="B226" s="160"/>
      <c r="C226" s="98"/>
      <c r="D226" s="98"/>
      <c r="E226" s="98"/>
      <c r="F226" s="98"/>
      <c r="G226" s="98"/>
      <c r="H226" s="98"/>
      <c r="I226" s="98"/>
      <c r="J226" s="98"/>
      <c r="K226" s="98"/>
      <c r="L226" s="98"/>
      <c r="M226" s="98"/>
      <c r="N226" s="98"/>
      <c r="O226" s="98"/>
      <c r="P226" s="98"/>
      <c r="Q226" s="98"/>
      <c r="R226" s="98"/>
      <c r="S226" s="98"/>
      <c r="T226" s="98"/>
      <c r="U226" s="98"/>
      <c r="V226" s="98"/>
      <c r="W226" s="98"/>
      <c r="X226" s="98"/>
      <c r="Y226" s="98"/>
    </row>
    <row r="227" spans="1:25" ht="35" hidden="1" customHeight="1" thickBot="1" x14ac:dyDescent="0.25">
      <c r="A227" s="171" t="s">
        <v>1525</v>
      </c>
      <c r="B227" s="160"/>
      <c r="C227" s="98"/>
      <c r="D227" s="98"/>
      <c r="E227" s="98"/>
      <c r="F227" s="98"/>
      <c r="G227" s="98"/>
      <c r="H227" s="98"/>
      <c r="I227" s="98"/>
      <c r="J227" s="98"/>
      <c r="K227" s="98"/>
      <c r="L227" s="98"/>
      <c r="M227" s="98"/>
      <c r="N227" s="98"/>
      <c r="O227" s="98"/>
      <c r="P227" s="98"/>
      <c r="Q227" s="98"/>
      <c r="R227" s="98"/>
      <c r="S227" s="98"/>
      <c r="T227" s="98"/>
      <c r="U227" s="98"/>
      <c r="V227" s="98"/>
      <c r="W227" s="98"/>
      <c r="X227" s="98"/>
      <c r="Y227" s="98"/>
    </row>
    <row r="228" spans="1:25" ht="52" hidden="1" customHeight="1" thickBot="1" x14ac:dyDescent="0.25">
      <c r="A228" s="171" t="s">
        <v>1526</v>
      </c>
      <c r="B228" s="160"/>
      <c r="C228" s="98"/>
      <c r="D228" s="98"/>
      <c r="E228" s="98"/>
      <c r="F228" s="98"/>
      <c r="G228" s="98"/>
      <c r="H228" s="98"/>
      <c r="I228" s="98"/>
      <c r="J228" s="98"/>
      <c r="K228" s="98"/>
      <c r="L228" s="98"/>
      <c r="M228" s="98"/>
      <c r="N228" s="98"/>
      <c r="O228" s="98"/>
      <c r="P228" s="98"/>
      <c r="Q228" s="98"/>
      <c r="R228" s="98"/>
      <c r="S228" s="98"/>
      <c r="T228" s="98"/>
      <c r="U228" s="98"/>
      <c r="V228" s="98"/>
      <c r="W228" s="98"/>
      <c r="X228" s="98"/>
      <c r="Y228" s="98"/>
    </row>
    <row r="229" spans="1:25" ht="52" hidden="1" customHeight="1" thickBot="1" x14ac:dyDescent="0.25">
      <c r="A229" s="171" t="s">
        <v>1527</v>
      </c>
      <c r="B229" s="160"/>
      <c r="C229" s="98"/>
      <c r="D229" s="98"/>
      <c r="E229" s="98"/>
      <c r="F229" s="98"/>
      <c r="G229" s="98"/>
      <c r="H229" s="98"/>
      <c r="I229" s="98"/>
      <c r="J229" s="98"/>
      <c r="K229" s="98"/>
      <c r="L229" s="98"/>
      <c r="M229" s="98"/>
      <c r="N229" s="98"/>
      <c r="O229" s="98"/>
      <c r="P229" s="98"/>
      <c r="Q229" s="98"/>
      <c r="R229" s="98"/>
      <c r="S229" s="98"/>
      <c r="T229" s="98"/>
      <c r="U229" s="98"/>
      <c r="V229" s="98"/>
      <c r="W229" s="98"/>
      <c r="X229" s="98"/>
      <c r="Y229" s="98"/>
    </row>
    <row r="230" spans="1:25" s="159" customFormat="1" ht="35" customHeight="1" thickBot="1" x14ac:dyDescent="0.25">
      <c r="A230" s="162" t="s">
        <v>1528</v>
      </c>
      <c r="B230" s="16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row>
    <row r="231" spans="1:25" ht="52" hidden="1" customHeight="1" thickBot="1" x14ac:dyDescent="0.25">
      <c r="A231" s="171" t="s">
        <v>1529</v>
      </c>
      <c r="B231" s="160"/>
      <c r="C231" s="98"/>
      <c r="D231" s="98"/>
      <c r="E231" s="98"/>
      <c r="F231" s="98"/>
      <c r="G231" s="98"/>
      <c r="H231" s="98"/>
      <c r="I231" s="98"/>
      <c r="J231" s="98"/>
      <c r="K231" s="98"/>
      <c r="L231" s="98"/>
      <c r="M231" s="98"/>
      <c r="N231" s="98"/>
      <c r="O231" s="98"/>
      <c r="P231" s="98"/>
      <c r="Q231" s="98"/>
      <c r="R231" s="98"/>
      <c r="S231" s="98"/>
      <c r="T231" s="98"/>
      <c r="U231" s="98"/>
      <c r="V231" s="98"/>
      <c r="W231" s="98"/>
      <c r="X231" s="98"/>
      <c r="Y231" s="98"/>
    </row>
    <row r="232" spans="1:25" ht="35" hidden="1" customHeight="1" thickBot="1" x14ac:dyDescent="0.25">
      <c r="A232" s="171" t="s">
        <v>1530</v>
      </c>
      <c r="B232" s="160"/>
      <c r="C232" s="98"/>
      <c r="D232" s="98"/>
      <c r="E232" s="98"/>
      <c r="F232" s="98"/>
      <c r="G232" s="98"/>
      <c r="H232" s="98"/>
      <c r="I232" s="98"/>
      <c r="J232" s="98"/>
      <c r="K232" s="98"/>
      <c r="L232" s="98"/>
      <c r="M232" s="98"/>
      <c r="N232" s="98"/>
      <c r="O232" s="98"/>
      <c r="P232" s="98"/>
      <c r="Q232" s="98"/>
      <c r="R232" s="98"/>
      <c r="S232" s="98"/>
      <c r="T232" s="98"/>
      <c r="U232" s="98"/>
      <c r="V232" s="98"/>
      <c r="W232" s="98"/>
      <c r="X232" s="98"/>
      <c r="Y232" s="98"/>
    </row>
    <row r="233" spans="1:25" ht="52" hidden="1" customHeight="1" thickBot="1" x14ac:dyDescent="0.25">
      <c r="A233" s="171" t="s">
        <v>1531</v>
      </c>
      <c r="B233" s="160"/>
      <c r="C233" s="98"/>
      <c r="D233" s="98"/>
      <c r="E233" s="98"/>
      <c r="F233" s="98"/>
      <c r="G233" s="98"/>
      <c r="H233" s="98"/>
      <c r="I233" s="98"/>
      <c r="J233" s="98"/>
      <c r="K233" s="98"/>
      <c r="L233" s="98"/>
      <c r="M233" s="98"/>
      <c r="N233" s="98"/>
      <c r="O233" s="98"/>
      <c r="P233" s="98"/>
      <c r="Q233" s="98"/>
      <c r="R233" s="98"/>
      <c r="S233" s="98"/>
      <c r="T233" s="98"/>
      <c r="U233" s="98"/>
      <c r="V233" s="98"/>
      <c r="W233" s="98"/>
      <c r="X233" s="98"/>
      <c r="Y233" s="98"/>
    </row>
    <row r="234" spans="1:25" ht="35" hidden="1" customHeight="1" thickBot="1" x14ac:dyDescent="0.25">
      <c r="A234" s="171" t="s">
        <v>1532</v>
      </c>
      <c r="B234" s="160"/>
      <c r="C234" s="98"/>
      <c r="D234" s="98"/>
      <c r="E234" s="98"/>
      <c r="F234" s="98"/>
      <c r="G234" s="98"/>
      <c r="H234" s="98"/>
      <c r="I234" s="98"/>
      <c r="J234" s="98"/>
      <c r="K234" s="98"/>
      <c r="L234" s="98"/>
      <c r="M234" s="98"/>
      <c r="N234" s="98"/>
      <c r="O234" s="98"/>
      <c r="P234" s="98"/>
      <c r="Q234" s="98"/>
      <c r="R234" s="98"/>
      <c r="S234" s="98"/>
      <c r="T234" s="98"/>
      <c r="U234" s="98"/>
      <c r="V234" s="98"/>
      <c r="W234" s="98"/>
      <c r="X234" s="98"/>
      <c r="Y234" s="98"/>
    </row>
    <row r="235" spans="1:25" ht="52" hidden="1" customHeight="1" thickBot="1" x14ac:dyDescent="0.25">
      <c r="A235" s="171" t="s">
        <v>1533</v>
      </c>
      <c r="B235" s="160"/>
      <c r="C235" s="98"/>
      <c r="D235" s="98"/>
      <c r="E235" s="98"/>
      <c r="F235" s="98"/>
      <c r="G235" s="98"/>
      <c r="H235" s="98"/>
      <c r="I235" s="98"/>
      <c r="J235" s="98"/>
      <c r="K235" s="98"/>
      <c r="L235" s="98"/>
      <c r="M235" s="98"/>
      <c r="N235" s="98"/>
      <c r="O235" s="98"/>
      <c r="P235" s="98"/>
      <c r="Q235" s="98"/>
      <c r="R235" s="98"/>
      <c r="S235" s="98"/>
      <c r="T235" s="98"/>
      <c r="U235" s="98"/>
      <c r="V235" s="98"/>
      <c r="W235" s="98"/>
      <c r="X235" s="98"/>
      <c r="Y235" s="98"/>
    </row>
    <row r="236" spans="1:25" ht="35" hidden="1" customHeight="1" thickBot="1" x14ac:dyDescent="0.25">
      <c r="A236" s="171" t="s">
        <v>1534</v>
      </c>
      <c r="B236" s="160"/>
      <c r="C236" s="98"/>
      <c r="D236" s="98"/>
      <c r="E236" s="98"/>
      <c r="F236" s="98"/>
      <c r="G236" s="98"/>
      <c r="H236" s="98"/>
      <c r="I236" s="98"/>
      <c r="J236" s="98"/>
      <c r="K236" s="98"/>
      <c r="L236" s="98"/>
      <c r="M236" s="98"/>
      <c r="N236" s="98"/>
      <c r="O236" s="98"/>
      <c r="P236" s="98"/>
      <c r="Q236" s="98"/>
      <c r="R236" s="98"/>
      <c r="S236" s="98"/>
      <c r="T236" s="98"/>
      <c r="U236" s="98"/>
      <c r="V236" s="98"/>
      <c r="W236" s="98"/>
      <c r="X236" s="98"/>
      <c r="Y236" s="98"/>
    </row>
    <row r="237" spans="1:25" ht="52" hidden="1" customHeight="1" thickBot="1" x14ac:dyDescent="0.25">
      <c r="A237" s="171" t="s">
        <v>1535</v>
      </c>
      <c r="B237" s="160"/>
      <c r="C237" s="98"/>
      <c r="D237" s="98"/>
      <c r="E237" s="98"/>
      <c r="F237" s="98"/>
      <c r="G237" s="98"/>
      <c r="H237" s="98"/>
      <c r="I237" s="98"/>
      <c r="J237" s="98"/>
      <c r="K237" s="98"/>
      <c r="L237" s="98"/>
      <c r="M237" s="98"/>
      <c r="N237" s="98"/>
      <c r="O237" s="98"/>
      <c r="P237" s="98"/>
      <c r="Q237" s="98"/>
      <c r="R237" s="98"/>
      <c r="S237" s="98"/>
      <c r="T237" s="98"/>
      <c r="U237" s="98"/>
      <c r="V237" s="98"/>
      <c r="W237" s="98"/>
      <c r="X237" s="98"/>
      <c r="Y237" s="98"/>
    </row>
    <row r="238" spans="1:25" ht="35" hidden="1" customHeight="1" thickBot="1" x14ac:dyDescent="0.25">
      <c r="A238" s="171" t="s">
        <v>1536</v>
      </c>
      <c r="B238" s="160"/>
      <c r="C238" s="98"/>
      <c r="D238" s="98"/>
      <c r="E238" s="98"/>
      <c r="F238" s="98"/>
      <c r="G238" s="98"/>
      <c r="H238" s="98"/>
      <c r="I238" s="98"/>
      <c r="J238" s="98"/>
      <c r="K238" s="98"/>
      <c r="L238" s="98"/>
      <c r="M238" s="98"/>
      <c r="N238" s="98"/>
      <c r="O238" s="98"/>
      <c r="P238" s="98"/>
      <c r="Q238" s="98"/>
      <c r="R238" s="98"/>
      <c r="S238" s="98"/>
      <c r="T238" s="98"/>
      <c r="U238" s="98"/>
      <c r="V238" s="98"/>
      <c r="W238" s="98"/>
      <c r="X238" s="98"/>
      <c r="Y238" s="98"/>
    </row>
    <row r="239" spans="1:25" ht="52" hidden="1" customHeight="1" thickBot="1" x14ac:dyDescent="0.25">
      <c r="A239" s="171" t="s">
        <v>1537</v>
      </c>
      <c r="B239" s="160"/>
      <c r="C239" s="98"/>
      <c r="D239" s="98"/>
      <c r="E239" s="98"/>
      <c r="F239" s="98"/>
      <c r="G239" s="98"/>
      <c r="H239" s="98"/>
      <c r="I239" s="98"/>
      <c r="J239" s="98"/>
      <c r="K239" s="98"/>
      <c r="L239" s="98"/>
      <c r="M239" s="98"/>
      <c r="N239" s="98"/>
      <c r="O239" s="98"/>
      <c r="P239" s="98"/>
      <c r="Q239" s="98"/>
      <c r="R239" s="98"/>
      <c r="S239" s="98"/>
      <c r="T239" s="98"/>
      <c r="U239" s="98"/>
      <c r="V239" s="98"/>
      <c r="W239" s="98"/>
      <c r="X239" s="98"/>
      <c r="Y239" s="98"/>
    </row>
    <row r="240" spans="1:25" ht="35" hidden="1" customHeight="1" thickBot="1" x14ac:dyDescent="0.25">
      <c r="A240" s="171" t="s">
        <v>1538</v>
      </c>
      <c r="B240" s="160"/>
      <c r="C240" s="98"/>
      <c r="D240" s="98"/>
      <c r="E240" s="98"/>
      <c r="F240" s="98"/>
      <c r="G240" s="98"/>
      <c r="H240" s="98"/>
      <c r="I240" s="98"/>
      <c r="J240" s="98"/>
      <c r="K240" s="98"/>
      <c r="L240" s="98"/>
      <c r="M240" s="98"/>
      <c r="N240" s="98"/>
      <c r="O240" s="98"/>
      <c r="P240" s="98"/>
      <c r="Q240" s="98"/>
      <c r="R240" s="98"/>
      <c r="S240" s="98"/>
      <c r="T240" s="98"/>
      <c r="U240" s="98"/>
      <c r="V240" s="98"/>
      <c r="W240" s="98"/>
      <c r="X240" s="98"/>
      <c r="Y240" s="98"/>
    </row>
    <row r="241" spans="1:25" ht="52" hidden="1" customHeight="1" thickBot="1" x14ac:dyDescent="0.25">
      <c r="A241" s="171" t="s">
        <v>1539</v>
      </c>
      <c r="B241" s="160"/>
      <c r="C241" s="98"/>
      <c r="D241" s="98"/>
      <c r="E241" s="98"/>
      <c r="F241" s="98"/>
      <c r="G241" s="98"/>
      <c r="H241" s="98"/>
      <c r="I241" s="98"/>
      <c r="J241" s="98"/>
      <c r="K241" s="98"/>
      <c r="L241" s="98"/>
      <c r="M241" s="98"/>
      <c r="N241" s="98"/>
      <c r="O241" s="98"/>
      <c r="P241" s="98"/>
      <c r="Q241" s="98"/>
      <c r="R241" s="98"/>
      <c r="S241" s="98"/>
      <c r="T241" s="98"/>
      <c r="U241" s="98"/>
      <c r="V241" s="98"/>
      <c r="W241" s="98"/>
      <c r="X241" s="98"/>
      <c r="Y241" s="98"/>
    </row>
    <row r="242" spans="1:25" ht="35" hidden="1" customHeight="1" thickBot="1" x14ac:dyDescent="0.25">
      <c r="A242" s="171" t="s">
        <v>1540</v>
      </c>
      <c r="B242" s="160"/>
      <c r="C242" s="98"/>
      <c r="D242" s="98"/>
      <c r="E242" s="98"/>
      <c r="F242" s="98"/>
      <c r="G242" s="98"/>
      <c r="H242" s="98"/>
      <c r="I242" s="98"/>
      <c r="J242" s="98"/>
      <c r="K242" s="98"/>
      <c r="L242" s="98"/>
      <c r="M242" s="98"/>
      <c r="N242" s="98"/>
      <c r="O242" s="98"/>
      <c r="P242" s="98"/>
      <c r="Q242" s="98"/>
      <c r="R242" s="98"/>
      <c r="S242" s="98"/>
      <c r="T242" s="98"/>
      <c r="U242" s="98"/>
      <c r="V242" s="98"/>
      <c r="W242" s="98"/>
      <c r="X242" s="98"/>
      <c r="Y242" s="98"/>
    </row>
    <row r="243" spans="1:25" ht="52" hidden="1" customHeight="1" thickBot="1" x14ac:dyDescent="0.25">
      <c r="A243" s="171" t="s">
        <v>1541</v>
      </c>
      <c r="B243" s="160"/>
      <c r="C243" s="98"/>
      <c r="D243" s="98"/>
      <c r="E243" s="98"/>
      <c r="F243" s="98"/>
      <c r="G243" s="98"/>
      <c r="H243" s="98"/>
      <c r="I243" s="98"/>
      <c r="J243" s="98"/>
      <c r="K243" s="98"/>
      <c r="L243" s="98"/>
      <c r="M243" s="98"/>
      <c r="N243" s="98"/>
      <c r="O243" s="98"/>
      <c r="P243" s="98"/>
      <c r="Q243" s="98"/>
      <c r="R243" s="98"/>
      <c r="S243" s="98"/>
      <c r="T243" s="98"/>
      <c r="U243" s="98"/>
      <c r="V243" s="98"/>
      <c r="W243" s="98"/>
      <c r="X243" s="98"/>
      <c r="Y243" s="98"/>
    </row>
    <row r="244" spans="1:25" ht="35" hidden="1" customHeight="1" thickBot="1" x14ac:dyDescent="0.25">
      <c r="A244" s="171" t="s">
        <v>1542</v>
      </c>
      <c r="B244" s="160"/>
      <c r="C244" s="98"/>
      <c r="D244" s="98"/>
      <c r="E244" s="98"/>
      <c r="F244" s="98"/>
      <c r="G244" s="98"/>
      <c r="H244" s="98"/>
      <c r="I244" s="98"/>
      <c r="J244" s="98"/>
      <c r="K244" s="98"/>
      <c r="L244" s="98"/>
      <c r="M244" s="98"/>
      <c r="N244" s="98"/>
      <c r="O244" s="98"/>
      <c r="P244" s="98"/>
      <c r="Q244" s="98"/>
      <c r="R244" s="98"/>
      <c r="S244" s="98"/>
      <c r="T244" s="98"/>
      <c r="U244" s="98"/>
      <c r="V244" s="98"/>
      <c r="W244" s="98"/>
      <c r="X244" s="98"/>
      <c r="Y244" s="98"/>
    </row>
    <row r="245" spans="1:25" ht="52" hidden="1" customHeight="1" thickBot="1" x14ac:dyDescent="0.25">
      <c r="A245" s="171" t="s">
        <v>1543</v>
      </c>
      <c r="B245" s="160"/>
      <c r="C245" s="98"/>
      <c r="D245" s="98"/>
      <c r="E245" s="98"/>
      <c r="F245" s="98"/>
      <c r="G245" s="98"/>
      <c r="H245" s="98"/>
      <c r="I245" s="98"/>
      <c r="J245" s="98"/>
      <c r="K245" s="98"/>
      <c r="L245" s="98"/>
      <c r="M245" s="98"/>
      <c r="N245" s="98"/>
      <c r="O245" s="98"/>
      <c r="P245" s="98"/>
      <c r="Q245" s="98"/>
      <c r="R245" s="98"/>
      <c r="S245" s="98"/>
      <c r="T245" s="98"/>
      <c r="U245" s="98"/>
      <c r="V245" s="98"/>
      <c r="W245" s="98"/>
      <c r="X245" s="98"/>
      <c r="Y245" s="98"/>
    </row>
    <row r="246" spans="1:25" ht="35" hidden="1" customHeight="1" thickBot="1" x14ac:dyDescent="0.25">
      <c r="A246" s="171" t="s">
        <v>1544</v>
      </c>
      <c r="B246" s="160"/>
      <c r="C246" s="98"/>
      <c r="D246" s="98"/>
      <c r="E246" s="98"/>
      <c r="F246" s="98"/>
      <c r="G246" s="98"/>
      <c r="H246" s="98"/>
      <c r="I246" s="98"/>
      <c r="J246" s="98"/>
      <c r="K246" s="98"/>
      <c r="L246" s="98"/>
      <c r="M246" s="98"/>
      <c r="N246" s="98"/>
      <c r="O246" s="98"/>
      <c r="P246" s="98"/>
      <c r="Q246" s="98"/>
      <c r="R246" s="98"/>
      <c r="S246" s="98"/>
      <c r="T246" s="98"/>
      <c r="U246" s="98"/>
      <c r="V246" s="98"/>
      <c r="W246" s="98"/>
      <c r="X246" s="98"/>
      <c r="Y246" s="98"/>
    </row>
    <row r="247" spans="1:25" ht="52" hidden="1" customHeight="1" thickBot="1" x14ac:dyDescent="0.25">
      <c r="A247" s="171" t="s">
        <v>1545</v>
      </c>
      <c r="B247" s="160"/>
      <c r="C247" s="98"/>
      <c r="D247" s="98"/>
      <c r="E247" s="98"/>
      <c r="F247" s="98"/>
      <c r="G247" s="98"/>
      <c r="H247" s="98"/>
      <c r="I247" s="98"/>
      <c r="J247" s="98"/>
      <c r="K247" s="98"/>
      <c r="L247" s="98"/>
      <c r="M247" s="98"/>
      <c r="N247" s="98"/>
      <c r="O247" s="98"/>
      <c r="P247" s="98"/>
      <c r="Q247" s="98"/>
      <c r="R247" s="98"/>
      <c r="S247" s="98"/>
      <c r="T247" s="98"/>
      <c r="U247" s="98"/>
      <c r="V247" s="98"/>
      <c r="W247" s="98"/>
      <c r="X247" s="98"/>
      <c r="Y247" s="98"/>
    </row>
    <row r="248" spans="1:25" ht="35" hidden="1" customHeight="1" thickBot="1" x14ac:dyDescent="0.25">
      <c r="A248" s="171" t="s">
        <v>1546</v>
      </c>
      <c r="B248" s="160"/>
      <c r="C248" s="98"/>
      <c r="D248" s="98"/>
      <c r="E248" s="98"/>
      <c r="F248" s="98"/>
      <c r="G248" s="98"/>
      <c r="H248" s="98"/>
      <c r="I248" s="98"/>
      <c r="J248" s="98"/>
      <c r="K248" s="98"/>
      <c r="L248" s="98"/>
      <c r="M248" s="98"/>
      <c r="N248" s="98"/>
      <c r="O248" s="98"/>
      <c r="P248" s="98"/>
      <c r="Q248" s="98"/>
      <c r="R248" s="98"/>
      <c r="S248" s="98"/>
      <c r="T248" s="98"/>
      <c r="U248" s="98"/>
      <c r="V248" s="98"/>
      <c r="W248" s="98"/>
      <c r="X248" s="98"/>
      <c r="Y248" s="98"/>
    </row>
    <row r="249" spans="1:25" ht="52" hidden="1" customHeight="1" thickBot="1" x14ac:dyDescent="0.25">
      <c r="A249" s="171" t="s">
        <v>1547</v>
      </c>
      <c r="B249" s="160"/>
      <c r="C249" s="98"/>
      <c r="D249" s="98"/>
      <c r="E249" s="98"/>
      <c r="F249" s="98"/>
      <c r="G249" s="98"/>
      <c r="H249" s="98"/>
      <c r="I249" s="98"/>
      <c r="J249" s="98"/>
      <c r="K249" s="98"/>
      <c r="L249" s="98"/>
      <c r="M249" s="98"/>
      <c r="N249" s="98"/>
      <c r="O249" s="98"/>
      <c r="P249" s="98"/>
      <c r="Q249" s="98"/>
      <c r="R249" s="98"/>
      <c r="S249" s="98"/>
      <c r="T249" s="98"/>
      <c r="U249" s="98"/>
      <c r="V249" s="98"/>
      <c r="W249" s="98"/>
      <c r="X249" s="98"/>
      <c r="Y249" s="98"/>
    </row>
    <row r="250" spans="1:25" ht="35" hidden="1" customHeight="1" thickBot="1" x14ac:dyDescent="0.25">
      <c r="A250" s="171" t="s">
        <v>1548</v>
      </c>
      <c r="B250" s="160"/>
      <c r="C250" s="98"/>
      <c r="D250" s="98"/>
      <c r="E250" s="98"/>
      <c r="F250" s="98"/>
      <c r="G250" s="98"/>
      <c r="H250" s="98"/>
      <c r="I250" s="98"/>
      <c r="J250" s="98"/>
      <c r="K250" s="98"/>
      <c r="L250" s="98"/>
      <c r="M250" s="98"/>
      <c r="N250" s="98"/>
      <c r="O250" s="98"/>
      <c r="P250" s="98"/>
      <c r="Q250" s="98"/>
      <c r="R250" s="98"/>
      <c r="S250" s="98"/>
      <c r="T250" s="98"/>
      <c r="U250" s="98"/>
      <c r="V250" s="98"/>
      <c r="W250" s="98"/>
      <c r="X250" s="98"/>
      <c r="Y250" s="98"/>
    </row>
    <row r="251" spans="1:25" ht="52" hidden="1" customHeight="1" thickBot="1" x14ac:dyDescent="0.25">
      <c r="A251" s="171" t="s">
        <v>1549</v>
      </c>
      <c r="B251" s="160"/>
      <c r="C251" s="98"/>
      <c r="D251" s="98"/>
      <c r="E251" s="98"/>
      <c r="F251" s="98"/>
      <c r="G251" s="98"/>
      <c r="H251" s="98"/>
      <c r="I251" s="98"/>
      <c r="J251" s="98"/>
      <c r="K251" s="98"/>
      <c r="L251" s="98"/>
      <c r="M251" s="98"/>
      <c r="N251" s="98"/>
      <c r="O251" s="98"/>
      <c r="P251" s="98"/>
      <c r="Q251" s="98"/>
      <c r="R251" s="98"/>
      <c r="S251" s="98"/>
      <c r="T251" s="98"/>
      <c r="U251" s="98"/>
      <c r="V251" s="98"/>
      <c r="W251" s="98"/>
      <c r="X251" s="98"/>
      <c r="Y251" s="98"/>
    </row>
    <row r="252" spans="1:25" ht="35" hidden="1" customHeight="1" thickBot="1" x14ac:dyDescent="0.25">
      <c r="A252" s="171" t="s">
        <v>1550</v>
      </c>
      <c r="B252" s="160"/>
      <c r="C252" s="98"/>
      <c r="D252" s="98"/>
      <c r="E252" s="98"/>
      <c r="F252" s="98"/>
      <c r="G252" s="98"/>
      <c r="H252" s="98"/>
      <c r="I252" s="98"/>
      <c r="J252" s="98"/>
      <c r="K252" s="98"/>
      <c r="L252" s="98"/>
      <c r="M252" s="98"/>
      <c r="N252" s="98"/>
      <c r="O252" s="98"/>
      <c r="P252" s="98"/>
      <c r="Q252" s="98"/>
      <c r="R252" s="98"/>
      <c r="S252" s="98"/>
      <c r="T252" s="98"/>
      <c r="U252" s="98"/>
      <c r="V252" s="98"/>
      <c r="W252" s="98"/>
      <c r="X252" s="98"/>
      <c r="Y252" s="98"/>
    </row>
    <row r="253" spans="1:25" ht="52" hidden="1" customHeight="1" thickBot="1" x14ac:dyDescent="0.25">
      <c r="A253" s="171" t="s">
        <v>1551</v>
      </c>
      <c r="B253" s="160"/>
      <c r="C253" s="98"/>
      <c r="D253" s="98"/>
      <c r="E253" s="98"/>
      <c r="F253" s="98"/>
      <c r="G253" s="98"/>
      <c r="H253" s="98"/>
      <c r="I253" s="98"/>
      <c r="J253" s="98"/>
      <c r="K253" s="98"/>
      <c r="L253" s="98"/>
      <c r="M253" s="98"/>
      <c r="N253" s="98"/>
      <c r="O253" s="98"/>
      <c r="P253" s="98"/>
      <c r="Q253" s="98"/>
      <c r="R253" s="98"/>
      <c r="S253" s="98"/>
      <c r="T253" s="98"/>
      <c r="U253" s="98"/>
      <c r="V253" s="98"/>
      <c r="W253" s="98"/>
      <c r="X253" s="98"/>
      <c r="Y253" s="98"/>
    </row>
    <row r="254" spans="1:25" ht="52" hidden="1" customHeight="1" thickBot="1" x14ac:dyDescent="0.25">
      <c r="A254" s="171" t="s">
        <v>1552</v>
      </c>
      <c r="B254" s="160"/>
      <c r="C254" s="98"/>
      <c r="D254" s="98"/>
      <c r="E254" s="98"/>
      <c r="F254" s="98"/>
      <c r="G254" s="98"/>
      <c r="H254" s="98"/>
      <c r="I254" s="98"/>
      <c r="J254" s="98"/>
      <c r="K254" s="98"/>
      <c r="L254" s="98"/>
      <c r="M254" s="98"/>
      <c r="N254" s="98"/>
      <c r="O254" s="98"/>
      <c r="P254" s="98"/>
      <c r="Q254" s="98"/>
      <c r="R254" s="98"/>
      <c r="S254" s="98"/>
      <c r="T254" s="98"/>
      <c r="U254" s="98"/>
      <c r="V254" s="98"/>
      <c r="W254" s="98"/>
      <c r="X254" s="98"/>
      <c r="Y254" s="98"/>
    </row>
    <row r="255" spans="1:25" s="157" customFormat="1" ht="35" customHeight="1" thickBot="1" x14ac:dyDescent="0.25">
      <c r="A255" s="162" t="s">
        <v>1553</v>
      </c>
      <c r="B255" s="158"/>
      <c r="C255" s="156"/>
      <c r="D255" s="156"/>
      <c r="E255" s="156"/>
      <c r="F255" s="156"/>
      <c r="G255" s="156"/>
      <c r="H255" s="156"/>
      <c r="I255" s="156"/>
      <c r="J255" s="156"/>
      <c r="K255" s="156"/>
      <c r="L255" s="156"/>
      <c r="M255" s="156"/>
      <c r="N255" s="156"/>
      <c r="O255" s="156"/>
      <c r="P255" s="156"/>
      <c r="Q255" s="156"/>
      <c r="R255" s="156"/>
      <c r="S255" s="156"/>
      <c r="T255" s="156"/>
      <c r="U255" s="156"/>
      <c r="V255" s="156"/>
      <c r="W255" s="156"/>
      <c r="X255" s="156"/>
      <c r="Y255" s="156"/>
    </row>
    <row r="256" spans="1:25" ht="52" hidden="1" customHeight="1" thickBot="1" x14ac:dyDescent="0.25">
      <c r="A256" s="171" t="s">
        <v>1554</v>
      </c>
      <c r="B256" s="160"/>
      <c r="C256" s="98"/>
      <c r="D256" s="98"/>
      <c r="E256" s="98"/>
      <c r="F256" s="98"/>
      <c r="G256" s="98"/>
      <c r="H256" s="98"/>
      <c r="I256" s="98"/>
      <c r="J256" s="98"/>
      <c r="K256" s="98"/>
      <c r="L256" s="98"/>
      <c r="M256" s="98"/>
      <c r="N256" s="98"/>
      <c r="O256" s="98"/>
      <c r="P256" s="98"/>
      <c r="Q256" s="98"/>
      <c r="R256" s="98"/>
      <c r="S256" s="98"/>
      <c r="T256" s="98"/>
      <c r="U256" s="98"/>
      <c r="V256" s="98"/>
      <c r="W256" s="98"/>
      <c r="X256" s="98"/>
      <c r="Y256" s="98"/>
    </row>
    <row r="257" spans="1:25" ht="35" hidden="1" customHeight="1" thickBot="1" x14ac:dyDescent="0.25">
      <c r="A257" s="171" t="s">
        <v>1555</v>
      </c>
      <c r="B257" s="160"/>
      <c r="C257" s="98"/>
      <c r="D257" s="98"/>
      <c r="E257" s="98"/>
      <c r="F257" s="98"/>
      <c r="G257" s="98"/>
      <c r="H257" s="98"/>
      <c r="I257" s="98"/>
      <c r="J257" s="98"/>
      <c r="K257" s="98"/>
      <c r="L257" s="98"/>
      <c r="M257" s="98"/>
      <c r="N257" s="98"/>
      <c r="O257" s="98"/>
      <c r="P257" s="98"/>
      <c r="Q257" s="98"/>
      <c r="R257" s="98"/>
      <c r="S257" s="98"/>
      <c r="T257" s="98"/>
      <c r="U257" s="98"/>
      <c r="V257" s="98"/>
      <c r="W257" s="98"/>
      <c r="X257" s="98"/>
      <c r="Y257" s="98"/>
    </row>
    <row r="258" spans="1:25" ht="52" hidden="1" customHeight="1" thickBot="1" x14ac:dyDescent="0.25">
      <c r="A258" s="171" t="s">
        <v>1556</v>
      </c>
      <c r="B258" s="160"/>
      <c r="C258" s="98"/>
      <c r="D258" s="98"/>
      <c r="E258" s="98"/>
      <c r="F258" s="98"/>
      <c r="G258" s="98"/>
      <c r="H258" s="98"/>
      <c r="I258" s="98"/>
      <c r="J258" s="98"/>
      <c r="K258" s="98"/>
      <c r="L258" s="98"/>
      <c r="M258" s="98"/>
      <c r="N258" s="98"/>
      <c r="O258" s="98"/>
      <c r="P258" s="98"/>
      <c r="Q258" s="98"/>
      <c r="R258" s="98"/>
      <c r="S258" s="98"/>
      <c r="T258" s="98"/>
      <c r="U258" s="98"/>
      <c r="V258" s="98"/>
      <c r="W258" s="98"/>
      <c r="X258" s="98"/>
      <c r="Y258" s="98"/>
    </row>
    <row r="259" spans="1:25" ht="35" hidden="1" customHeight="1" thickBot="1" x14ac:dyDescent="0.25">
      <c r="A259" s="171" t="s">
        <v>1557</v>
      </c>
      <c r="B259" s="160"/>
      <c r="C259" s="98"/>
      <c r="D259" s="98"/>
      <c r="E259" s="98"/>
      <c r="F259" s="98"/>
      <c r="G259" s="98"/>
      <c r="H259" s="98"/>
      <c r="I259" s="98"/>
      <c r="J259" s="98"/>
      <c r="K259" s="98"/>
      <c r="L259" s="98"/>
      <c r="M259" s="98"/>
      <c r="N259" s="98"/>
      <c r="O259" s="98"/>
      <c r="P259" s="98"/>
      <c r="Q259" s="98"/>
      <c r="R259" s="98"/>
      <c r="S259" s="98"/>
      <c r="T259" s="98"/>
      <c r="U259" s="98"/>
      <c r="V259" s="98"/>
      <c r="W259" s="98"/>
      <c r="X259" s="98"/>
      <c r="Y259" s="98"/>
    </row>
    <row r="260" spans="1:25" ht="52" hidden="1" customHeight="1" thickBot="1" x14ac:dyDescent="0.25">
      <c r="A260" s="171" t="s">
        <v>1558</v>
      </c>
      <c r="B260" s="160"/>
      <c r="C260" s="98"/>
      <c r="D260" s="98"/>
      <c r="E260" s="98"/>
      <c r="F260" s="98"/>
      <c r="G260" s="98"/>
      <c r="H260" s="98"/>
      <c r="I260" s="98"/>
      <c r="J260" s="98"/>
      <c r="K260" s="98"/>
      <c r="L260" s="98"/>
      <c r="M260" s="98"/>
      <c r="N260" s="98"/>
      <c r="O260" s="98"/>
      <c r="P260" s="98"/>
      <c r="Q260" s="98"/>
      <c r="R260" s="98"/>
      <c r="S260" s="98"/>
      <c r="T260" s="98"/>
      <c r="U260" s="98"/>
      <c r="V260" s="98"/>
      <c r="W260" s="98"/>
      <c r="X260" s="98"/>
      <c r="Y260" s="98"/>
    </row>
    <row r="261" spans="1:25" ht="35" hidden="1" customHeight="1" thickBot="1" x14ac:dyDescent="0.25">
      <c r="A261" s="171" t="s">
        <v>1559</v>
      </c>
      <c r="B261" s="160"/>
      <c r="C261" s="98"/>
      <c r="D261" s="98"/>
      <c r="E261" s="98"/>
      <c r="F261" s="98"/>
      <c r="G261" s="98"/>
      <c r="H261" s="98"/>
      <c r="I261" s="98"/>
      <c r="J261" s="98"/>
      <c r="K261" s="98"/>
      <c r="L261" s="98"/>
      <c r="M261" s="98"/>
      <c r="N261" s="98"/>
      <c r="O261" s="98"/>
      <c r="P261" s="98"/>
      <c r="Q261" s="98"/>
      <c r="R261" s="98"/>
      <c r="S261" s="98"/>
      <c r="T261" s="98"/>
      <c r="U261" s="98"/>
      <c r="V261" s="98"/>
      <c r="W261" s="98"/>
      <c r="X261" s="98"/>
      <c r="Y261" s="98"/>
    </row>
    <row r="262" spans="1:25" ht="52" hidden="1" customHeight="1" thickBot="1" x14ac:dyDescent="0.25">
      <c r="A262" s="171" t="s">
        <v>1560</v>
      </c>
      <c r="B262" s="160"/>
      <c r="C262" s="98"/>
      <c r="D262" s="98"/>
      <c r="E262" s="98"/>
      <c r="F262" s="98"/>
      <c r="G262" s="98"/>
      <c r="H262" s="98"/>
      <c r="I262" s="98"/>
      <c r="J262" s="98"/>
      <c r="K262" s="98"/>
      <c r="L262" s="98"/>
      <c r="M262" s="98"/>
      <c r="N262" s="98"/>
      <c r="O262" s="98"/>
      <c r="P262" s="98"/>
      <c r="Q262" s="98"/>
      <c r="R262" s="98"/>
      <c r="S262" s="98"/>
      <c r="T262" s="98"/>
      <c r="U262" s="98"/>
      <c r="V262" s="98"/>
      <c r="W262" s="98"/>
      <c r="X262" s="98"/>
      <c r="Y262" s="98"/>
    </row>
    <row r="263" spans="1:25" ht="35" hidden="1" customHeight="1" thickBot="1" x14ac:dyDescent="0.25">
      <c r="A263" s="171" t="s">
        <v>1561</v>
      </c>
      <c r="B263" s="160"/>
      <c r="C263" s="98"/>
      <c r="D263" s="98"/>
      <c r="E263" s="98"/>
      <c r="F263" s="98"/>
      <c r="G263" s="98"/>
      <c r="H263" s="98"/>
      <c r="I263" s="98"/>
      <c r="J263" s="98"/>
      <c r="K263" s="98"/>
      <c r="L263" s="98"/>
      <c r="M263" s="98"/>
      <c r="N263" s="98"/>
      <c r="O263" s="98"/>
      <c r="P263" s="98"/>
      <c r="Q263" s="98"/>
      <c r="R263" s="98"/>
      <c r="S263" s="98"/>
      <c r="T263" s="98"/>
      <c r="U263" s="98"/>
      <c r="V263" s="98"/>
      <c r="W263" s="98"/>
      <c r="X263" s="98"/>
      <c r="Y263" s="98"/>
    </row>
    <row r="264" spans="1:25" ht="52" hidden="1" customHeight="1" thickBot="1" x14ac:dyDescent="0.25">
      <c r="A264" s="171" t="s">
        <v>1562</v>
      </c>
      <c r="B264" s="160"/>
      <c r="C264" s="98"/>
      <c r="D264" s="98"/>
      <c r="E264" s="98"/>
      <c r="F264" s="98"/>
      <c r="G264" s="98"/>
      <c r="H264" s="98"/>
      <c r="I264" s="98"/>
      <c r="J264" s="98"/>
      <c r="K264" s="98"/>
      <c r="L264" s="98"/>
      <c r="M264" s="98"/>
      <c r="N264" s="98"/>
      <c r="O264" s="98"/>
      <c r="P264" s="98"/>
      <c r="Q264" s="98"/>
      <c r="R264" s="98"/>
      <c r="S264" s="98"/>
      <c r="T264" s="98"/>
      <c r="U264" s="98"/>
      <c r="V264" s="98"/>
      <c r="W264" s="98"/>
      <c r="X264" s="98"/>
      <c r="Y264" s="98"/>
    </row>
    <row r="265" spans="1:25" ht="35" hidden="1" customHeight="1" thickBot="1" x14ac:dyDescent="0.25">
      <c r="A265" s="171" t="s">
        <v>1563</v>
      </c>
      <c r="B265" s="160"/>
      <c r="C265" s="98"/>
      <c r="D265" s="98"/>
      <c r="E265" s="98"/>
      <c r="F265" s="98"/>
      <c r="G265" s="98"/>
      <c r="H265" s="98"/>
      <c r="I265" s="98"/>
      <c r="J265" s="98"/>
      <c r="K265" s="98"/>
      <c r="L265" s="98"/>
      <c r="M265" s="98"/>
      <c r="N265" s="98"/>
      <c r="O265" s="98"/>
      <c r="P265" s="98"/>
      <c r="Q265" s="98"/>
      <c r="R265" s="98"/>
      <c r="S265" s="98"/>
      <c r="T265" s="98"/>
      <c r="U265" s="98"/>
      <c r="V265" s="98"/>
      <c r="W265" s="98"/>
      <c r="X265" s="98"/>
      <c r="Y265" s="98"/>
    </row>
    <row r="266" spans="1:25" ht="52" hidden="1" customHeight="1" thickBot="1" x14ac:dyDescent="0.25">
      <c r="A266" s="171" t="s">
        <v>1564</v>
      </c>
      <c r="B266" s="160"/>
      <c r="C266" s="98"/>
      <c r="D266" s="98"/>
      <c r="E266" s="98"/>
      <c r="F266" s="98"/>
      <c r="G266" s="98"/>
      <c r="H266" s="98"/>
      <c r="I266" s="98"/>
      <c r="J266" s="98"/>
      <c r="K266" s="98"/>
      <c r="L266" s="98"/>
      <c r="M266" s="98"/>
      <c r="N266" s="98"/>
      <c r="O266" s="98"/>
      <c r="P266" s="98"/>
      <c r="Q266" s="98"/>
      <c r="R266" s="98"/>
      <c r="S266" s="98"/>
      <c r="T266" s="98"/>
      <c r="U266" s="98"/>
      <c r="V266" s="98"/>
      <c r="W266" s="98"/>
      <c r="X266" s="98"/>
      <c r="Y266" s="98"/>
    </row>
    <row r="267" spans="1:25" ht="35" hidden="1" customHeight="1" thickBot="1" x14ac:dyDescent="0.25">
      <c r="A267" s="171" t="s">
        <v>1565</v>
      </c>
      <c r="B267" s="160"/>
      <c r="C267" s="98"/>
      <c r="D267" s="98"/>
      <c r="E267" s="98"/>
      <c r="F267" s="98"/>
      <c r="G267" s="98"/>
      <c r="H267" s="98"/>
      <c r="I267" s="98"/>
      <c r="J267" s="98"/>
      <c r="K267" s="98"/>
      <c r="L267" s="98"/>
      <c r="M267" s="98"/>
      <c r="N267" s="98"/>
      <c r="O267" s="98"/>
      <c r="P267" s="98"/>
      <c r="Q267" s="98"/>
      <c r="R267" s="98"/>
      <c r="S267" s="98"/>
      <c r="T267" s="98"/>
      <c r="U267" s="98"/>
      <c r="V267" s="98"/>
      <c r="W267" s="98"/>
      <c r="X267" s="98"/>
      <c r="Y267" s="98"/>
    </row>
    <row r="268" spans="1:25" ht="52" hidden="1" customHeight="1" thickBot="1" x14ac:dyDescent="0.25">
      <c r="A268" s="171" t="s">
        <v>1566</v>
      </c>
      <c r="B268" s="160"/>
      <c r="C268" s="98"/>
      <c r="D268" s="98"/>
      <c r="E268" s="98"/>
      <c r="F268" s="98"/>
      <c r="G268" s="98"/>
      <c r="H268" s="98"/>
      <c r="I268" s="98"/>
      <c r="J268" s="98"/>
      <c r="K268" s="98"/>
      <c r="L268" s="98"/>
      <c r="M268" s="98"/>
      <c r="N268" s="98"/>
      <c r="O268" s="98"/>
      <c r="P268" s="98"/>
      <c r="Q268" s="98"/>
      <c r="R268" s="98"/>
      <c r="S268" s="98"/>
      <c r="T268" s="98"/>
      <c r="U268" s="98"/>
      <c r="V268" s="98"/>
      <c r="W268" s="98"/>
      <c r="X268" s="98"/>
      <c r="Y268" s="98"/>
    </row>
    <row r="269" spans="1:25" ht="35" hidden="1" customHeight="1" thickBot="1" x14ac:dyDescent="0.25">
      <c r="A269" s="171" t="s">
        <v>1567</v>
      </c>
      <c r="B269" s="160"/>
      <c r="C269" s="98"/>
      <c r="D269" s="98"/>
      <c r="E269" s="98"/>
      <c r="F269" s="98"/>
      <c r="G269" s="98"/>
      <c r="H269" s="98"/>
      <c r="I269" s="98"/>
      <c r="J269" s="98"/>
      <c r="K269" s="98"/>
      <c r="L269" s="98"/>
      <c r="M269" s="98"/>
      <c r="N269" s="98"/>
      <c r="O269" s="98"/>
      <c r="P269" s="98"/>
      <c r="Q269" s="98"/>
      <c r="R269" s="98"/>
      <c r="S269" s="98"/>
      <c r="T269" s="98"/>
      <c r="U269" s="98"/>
      <c r="V269" s="98"/>
      <c r="W269" s="98"/>
      <c r="X269" s="98"/>
      <c r="Y269" s="98"/>
    </row>
    <row r="270" spans="1:25" ht="52" hidden="1" customHeight="1" thickBot="1" x14ac:dyDescent="0.25">
      <c r="A270" s="171" t="s">
        <v>1568</v>
      </c>
      <c r="B270" s="160"/>
      <c r="C270" s="98"/>
      <c r="D270" s="98"/>
      <c r="E270" s="98"/>
      <c r="F270" s="98"/>
      <c r="G270" s="98"/>
      <c r="H270" s="98"/>
      <c r="I270" s="98"/>
      <c r="J270" s="98"/>
      <c r="K270" s="98"/>
      <c r="L270" s="98"/>
      <c r="M270" s="98"/>
      <c r="N270" s="98"/>
      <c r="O270" s="98"/>
      <c r="P270" s="98"/>
      <c r="Q270" s="98"/>
      <c r="R270" s="98"/>
      <c r="S270" s="98"/>
      <c r="T270" s="98"/>
      <c r="U270" s="98"/>
      <c r="V270" s="98"/>
      <c r="W270" s="98"/>
      <c r="X270" s="98"/>
      <c r="Y270" s="98"/>
    </row>
    <row r="271" spans="1:25" ht="35" hidden="1" customHeight="1" thickBot="1" x14ac:dyDescent="0.25">
      <c r="A271" s="171" t="s">
        <v>1569</v>
      </c>
      <c r="B271" s="160"/>
      <c r="C271" s="98"/>
      <c r="D271" s="98"/>
      <c r="E271" s="98"/>
      <c r="F271" s="98"/>
      <c r="G271" s="98"/>
      <c r="H271" s="98"/>
      <c r="I271" s="98"/>
      <c r="J271" s="98"/>
      <c r="K271" s="98"/>
      <c r="L271" s="98"/>
      <c r="M271" s="98"/>
      <c r="N271" s="98"/>
      <c r="O271" s="98"/>
      <c r="P271" s="98"/>
      <c r="Q271" s="98"/>
      <c r="R271" s="98"/>
      <c r="S271" s="98"/>
      <c r="T271" s="98"/>
      <c r="U271" s="98"/>
      <c r="V271" s="98"/>
      <c r="W271" s="98"/>
      <c r="X271" s="98"/>
      <c r="Y271" s="98"/>
    </row>
    <row r="272" spans="1:25" ht="52" hidden="1" customHeight="1" thickBot="1" x14ac:dyDescent="0.25">
      <c r="A272" s="171" t="s">
        <v>1570</v>
      </c>
      <c r="B272" s="160"/>
      <c r="C272" s="98"/>
      <c r="D272" s="98"/>
      <c r="E272" s="98"/>
      <c r="F272" s="98"/>
      <c r="G272" s="98"/>
      <c r="H272" s="98"/>
      <c r="I272" s="98"/>
      <c r="J272" s="98"/>
      <c r="K272" s="98"/>
      <c r="L272" s="98"/>
      <c r="M272" s="98"/>
      <c r="N272" s="98"/>
      <c r="O272" s="98"/>
      <c r="P272" s="98"/>
      <c r="Q272" s="98"/>
      <c r="R272" s="98"/>
      <c r="S272" s="98"/>
      <c r="T272" s="98"/>
      <c r="U272" s="98"/>
      <c r="V272" s="98"/>
      <c r="W272" s="98"/>
      <c r="X272" s="98"/>
      <c r="Y272" s="98"/>
    </row>
    <row r="273" spans="1:25" ht="35" hidden="1" customHeight="1" thickBot="1" x14ac:dyDescent="0.25">
      <c r="A273" s="171" t="s">
        <v>1571</v>
      </c>
      <c r="B273" s="160"/>
      <c r="C273" s="98"/>
      <c r="D273" s="98"/>
      <c r="E273" s="98"/>
      <c r="F273" s="98"/>
      <c r="G273" s="98"/>
      <c r="H273" s="98"/>
      <c r="I273" s="98"/>
      <c r="J273" s="98"/>
      <c r="K273" s="98"/>
      <c r="L273" s="98"/>
      <c r="M273" s="98"/>
      <c r="N273" s="98"/>
      <c r="O273" s="98"/>
      <c r="P273" s="98"/>
      <c r="Q273" s="98"/>
      <c r="R273" s="98"/>
      <c r="S273" s="98"/>
      <c r="T273" s="98"/>
      <c r="U273" s="98"/>
      <c r="V273" s="98"/>
      <c r="W273" s="98"/>
      <c r="X273" s="98"/>
      <c r="Y273" s="98"/>
    </row>
    <row r="274" spans="1:25" ht="52" hidden="1" customHeight="1" thickBot="1" x14ac:dyDescent="0.25">
      <c r="A274" s="171" t="s">
        <v>1572</v>
      </c>
      <c r="B274" s="160"/>
      <c r="C274" s="98"/>
      <c r="D274" s="98"/>
      <c r="E274" s="98"/>
      <c r="F274" s="98"/>
      <c r="G274" s="98"/>
      <c r="H274" s="98"/>
      <c r="I274" s="98"/>
      <c r="J274" s="98"/>
      <c r="K274" s="98"/>
      <c r="L274" s="98"/>
      <c r="M274" s="98"/>
      <c r="N274" s="98"/>
      <c r="O274" s="98"/>
      <c r="P274" s="98"/>
      <c r="Q274" s="98"/>
      <c r="R274" s="98"/>
      <c r="S274" s="98"/>
      <c r="T274" s="98"/>
      <c r="U274" s="98"/>
      <c r="V274" s="98"/>
      <c r="W274" s="98"/>
      <c r="X274" s="98"/>
      <c r="Y274" s="98"/>
    </row>
    <row r="275" spans="1:25" ht="35" hidden="1" customHeight="1" thickBot="1" x14ac:dyDescent="0.25">
      <c r="A275" s="171" t="s">
        <v>1573</v>
      </c>
      <c r="B275" s="160"/>
      <c r="C275" s="98"/>
      <c r="D275" s="98"/>
      <c r="E275" s="98"/>
      <c r="F275" s="98"/>
      <c r="G275" s="98"/>
      <c r="H275" s="98"/>
      <c r="I275" s="98"/>
      <c r="J275" s="98"/>
      <c r="K275" s="98"/>
      <c r="L275" s="98"/>
      <c r="M275" s="98"/>
      <c r="N275" s="98"/>
      <c r="O275" s="98"/>
      <c r="P275" s="98"/>
      <c r="Q275" s="98"/>
      <c r="R275" s="98"/>
      <c r="S275" s="98"/>
      <c r="T275" s="98"/>
      <c r="U275" s="98"/>
      <c r="V275" s="98"/>
      <c r="W275" s="98"/>
      <c r="X275" s="98"/>
      <c r="Y275" s="98"/>
    </row>
    <row r="276" spans="1:25" ht="52" hidden="1" customHeight="1" thickBot="1" x14ac:dyDescent="0.25">
      <c r="A276" s="171" t="s">
        <v>1574</v>
      </c>
      <c r="B276" s="160"/>
      <c r="C276" s="98"/>
      <c r="D276" s="98"/>
      <c r="E276" s="98"/>
      <c r="F276" s="98"/>
      <c r="G276" s="98"/>
      <c r="H276" s="98"/>
      <c r="I276" s="98"/>
      <c r="J276" s="98"/>
      <c r="K276" s="98"/>
      <c r="L276" s="98"/>
      <c r="M276" s="98"/>
      <c r="N276" s="98"/>
      <c r="O276" s="98"/>
      <c r="P276" s="98"/>
      <c r="Q276" s="98"/>
      <c r="R276" s="98"/>
      <c r="S276" s="98"/>
      <c r="T276" s="98"/>
      <c r="U276" s="98"/>
      <c r="V276" s="98"/>
      <c r="W276" s="98"/>
      <c r="X276" s="98"/>
      <c r="Y276" s="98"/>
    </row>
    <row r="277" spans="1:25" ht="35" hidden="1" customHeight="1" thickBot="1" x14ac:dyDescent="0.25">
      <c r="A277" s="171" t="s">
        <v>1575</v>
      </c>
      <c r="B277" s="160"/>
      <c r="C277" s="98"/>
      <c r="D277" s="98"/>
      <c r="E277" s="98"/>
      <c r="F277" s="98"/>
      <c r="G277" s="98"/>
      <c r="H277" s="98"/>
      <c r="I277" s="98"/>
      <c r="J277" s="98"/>
      <c r="K277" s="98"/>
      <c r="L277" s="98"/>
      <c r="M277" s="98"/>
      <c r="N277" s="98"/>
      <c r="O277" s="98"/>
      <c r="P277" s="98"/>
      <c r="Q277" s="98"/>
      <c r="R277" s="98"/>
      <c r="S277" s="98"/>
      <c r="T277" s="98"/>
      <c r="U277" s="98"/>
      <c r="V277" s="98"/>
      <c r="W277" s="98"/>
      <c r="X277" s="98"/>
      <c r="Y277" s="98"/>
    </row>
    <row r="278" spans="1:25" ht="52" hidden="1" customHeight="1" thickBot="1" x14ac:dyDescent="0.25">
      <c r="A278" s="171" t="s">
        <v>1576</v>
      </c>
      <c r="B278" s="160"/>
      <c r="C278" s="98"/>
      <c r="D278" s="98"/>
      <c r="E278" s="98"/>
      <c r="F278" s="98"/>
      <c r="G278" s="98"/>
      <c r="H278" s="98"/>
      <c r="I278" s="98"/>
      <c r="J278" s="98"/>
      <c r="K278" s="98"/>
      <c r="L278" s="98"/>
      <c r="M278" s="98"/>
      <c r="N278" s="98"/>
      <c r="O278" s="98"/>
      <c r="P278" s="98"/>
      <c r="Q278" s="98"/>
      <c r="R278" s="98"/>
      <c r="S278" s="98"/>
      <c r="T278" s="98"/>
      <c r="U278" s="98"/>
      <c r="V278" s="98"/>
      <c r="W278" s="98"/>
      <c r="X278" s="98"/>
      <c r="Y278" s="98"/>
    </row>
    <row r="279" spans="1:25" ht="35" hidden="1" customHeight="1" thickBot="1" x14ac:dyDescent="0.25">
      <c r="A279" s="171" t="s">
        <v>1577</v>
      </c>
      <c r="B279" s="160"/>
      <c r="C279" s="98"/>
      <c r="D279" s="98"/>
      <c r="E279" s="98"/>
      <c r="F279" s="98"/>
      <c r="G279" s="98"/>
      <c r="H279" s="98"/>
      <c r="I279" s="98"/>
      <c r="J279" s="98"/>
      <c r="K279" s="98"/>
      <c r="L279" s="98"/>
      <c r="M279" s="98"/>
      <c r="N279" s="98"/>
      <c r="O279" s="98"/>
      <c r="P279" s="98"/>
      <c r="Q279" s="98"/>
      <c r="R279" s="98"/>
      <c r="S279" s="98"/>
      <c r="T279" s="98"/>
      <c r="U279" s="98"/>
      <c r="V279" s="98"/>
      <c r="W279" s="98"/>
      <c r="X279" s="98"/>
      <c r="Y279" s="98"/>
    </row>
    <row r="280" spans="1:25" s="159" customFormat="1" ht="35" customHeight="1" thickBot="1" x14ac:dyDescent="0.25">
      <c r="A280" s="162" t="s">
        <v>1578</v>
      </c>
      <c r="B280" s="16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row>
    <row r="281" spans="1:25" ht="52" hidden="1" customHeight="1" thickBot="1" x14ac:dyDescent="0.25">
      <c r="A281" s="171" t="s">
        <v>1579</v>
      </c>
      <c r="B281" s="160"/>
      <c r="C281" s="98"/>
      <c r="D281" s="98"/>
      <c r="E281" s="98"/>
      <c r="F281" s="98"/>
      <c r="G281" s="98"/>
      <c r="H281" s="98"/>
      <c r="I281" s="98"/>
      <c r="J281" s="98"/>
      <c r="K281" s="98"/>
      <c r="L281" s="98"/>
      <c r="M281" s="98"/>
      <c r="N281" s="98"/>
      <c r="O281" s="98"/>
      <c r="P281" s="98"/>
      <c r="Q281" s="98"/>
      <c r="R281" s="98"/>
      <c r="S281" s="98"/>
      <c r="T281" s="98"/>
      <c r="U281" s="98"/>
      <c r="V281" s="98"/>
      <c r="W281" s="98"/>
      <c r="X281" s="98"/>
      <c r="Y281" s="98"/>
    </row>
    <row r="282" spans="1:25" ht="35" hidden="1" customHeight="1" thickBot="1" x14ac:dyDescent="0.25">
      <c r="A282" s="171" t="s">
        <v>1580</v>
      </c>
      <c r="B282" s="160"/>
      <c r="C282" s="98"/>
      <c r="D282" s="98"/>
      <c r="E282" s="98"/>
      <c r="F282" s="98"/>
      <c r="G282" s="98"/>
      <c r="H282" s="98"/>
      <c r="I282" s="98"/>
      <c r="J282" s="98"/>
      <c r="K282" s="98"/>
      <c r="L282" s="98"/>
      <c r="M282" s="98"/>
      <c r="N282" s="98"/>
      <c r="O282" s="98"/>
      <c r="P282" s="98"/>
      <c r="Q282" s="98"/>
      <c r="R282" s="98"/>
      <c r="S282" s="98"/>
      <c r="T282" s="98"/>
      <c r="U282" s="98"/>
      <c r="V282" s="98"/>
      <c r="W282" s="98"/>
      <c r="X282" s="98"/>
      <c r="Y282" s="98"/>
    </row>
    <row r="283" spans="1:25" ht="52" hidden="1" customHeight="1" thickBot="1" x14ac:dyDescent="0.25">
      <c r="A283" s="171" t="s">
        <v>1581</v>
      </c>
      <c r="B283" s="160"/>
      <c r="C283" s="98"/>
      <c r="D283" s="98"/>
      <c r="E283" s="98"/>
      <c r="F283" s="98"/>
      <c r="G283" s="98"/>
      <c r="H283" s="98"/>
      <c r="I283" s="98"/>
      <c r="J283" s="98"/>
      <c r="K283" s="98"/>
      <c r="L283" s="98"/>
      <c r="M283" s="98"/>
      <c r="N283" s="98"/>
      <c r="O283" s="98"/>
      <c r="P283" s="98"/>
      <c r="Q283" s="98"/>
      <c r="R283" s="98"/>
      <c r="S283" s="98"/>
      <c r="T283" s="98"/>
      <c r="U283" s="98"/>
      <c r="V283" s="98"/>
      <c r="W283" s="98"/>
      <c r="X283" s="98"/>
      <c r="Y283" s="98"/>
    </row>
    <row r="284" spans="1:25" ht="35" hidden="1" customHeight="1" thickBot="1" x14ac:dyDescent="0.25">
      <c r="A284" s="171" t="s">
        <v>1582</v>
      </c>
      <c r="B284" s="160"/>
      <c r="C284" s="98"/>
      <c r="D284" s="98"/>
      <c r="E284" s="98"/>
      <c r="F284" s="98"/>
      <c r="G284" s="98"/>
      <c r="H284" s="98"/>
      <c r="I284" s="98"/>
      <c r="J284" s="98"/>
      <c r="K284" s="98"/>
      <c r="L284" s="98"/>
      <c r="M284" s="98"/>
      <c r="N284" s="98"/>
      <c r="O284" s="98"/>
      <c r="P284" s="98"/>
      <c r="Q284" s="98"/>
      <c r="R284" s="98"/>
      <c r="S284" s="98"/>
      <c r="T284" s="98"/>
      <c r="U284" s="98"/>
      <c r="V284" s="98"/>
      <c r="W284" s="98"/>
      <c r="X284" s="98"/>
      <c r="Y284" s="98"/>
    </row>
    <row r="285" spans="1:25" ht="52" hidden="1" customHeight="1" thickBot="1" x14ac:dyDescent="0.25">
      <c r="A285" s="171" t="s">
        <v>1583</v>
      </c>
      <c r="B285" s="160"/>
      <c r="C285" s="98"/>
      <c r="D285" s="98"/>
      <c r="E285" s="98"/>
      <c r="F285" s="98"/>
      <c r="G285" s="98"/>
      <c r="H285" s="98"/>
      <c r="I285" s="98"/>
      <c r="J285" s="98"/>
      <c r="K285" s="98"/>
      <c r="L285" s="98"/>
      <c r="M285" s="98"/>
      <c r="N285" s="98"/>
      <c r="O285" s="98"/>
      <c r="P285" s="98"/>
      <c r="Q285" s="98"/>
      <c r="R285" s="98"/>
      <c r="S285" s="98"/>
      <c r="T285" s="98"/>
      <c r="U285" s="98"/>
      <c r="V285" s="98"/>
      <c r="W285" s="98"/>
      <c r="X285" s="98"/>
      <c r="Y285" s="98"/>
    </row>
    <row r="286" spans="1:25" ht="35" hidden="1" customHeight="1" thickBot="1" x14ac:dyDescent="0.25">
      <c r="A286" s="171" t="s">
        <v>1584</v>
      </c>
      <c r="B286" s="160"/>
      <c r="C286" s="98"/>
      <c r="D286" s="98"/>
      <c r="E286" s="98"/>
      <c r="F286" s="98"/>
      <c r="G286" s="98"/>
      <c r="H286" s="98"/>
      <c r="I286" s="98"/>
      <c r="J286" s="98"/>
      <c r="K286" s="98"/>
      <c r="L286" s="98"/>
      <c r="M286" s="98"/>
      <c r="N286" s="98"/>
      <c r="O286" s="98"/>
      <c r="P286" s="98"/>
      <c r="Q286" s="98"/>
      <c r="R286" s="98"/>
      <c r="S286" s="98"/>
      <c r="T286" s="98"/>
      <c r="U286" s="98"/>
      <c r="V286" s="98"/>
      <c r="W286" s="98"/>
      <c r="X286" s="98"/>
      <c r="Y286" s="98"/>
    </row>
    <row r="287" spans="1:25" ht="52" hidden="1" customHeight="1" thickBot="1" x14ac:dyDescent="0.25">
      <c r="A287" s="171" t="s">
        <v>1585</v>
      </c>
      <c r="B287" s="160"/>
      <c r="C287" s="98"/>
      <c r="D287" s="98"/>
      <c r="E287" s="98"/>
      <c r="F287" s="98"/>
      <c r="G287" s="98"/>
      <c r="H287" s="98"/>
      <c r="I287" s="98"/>
      <c r="J287" s="98"/>
      <c r="K287" s="98"/>
      <c r="L287" s="98"/>
      <c r="M287" s="98"/>
      <c r="N287" s="98"/>
      <c r="O287" s="98"/>
      <c r="P287" s="98"/>
      <c r="Q287" s="98"/>
      <c r="R287" s="98"/>
      <c r="S287" s="98"/>
      <c r="T287" s="98"/>
      <c r="U287" s="98"/>
      <c r="V287" s="98"/>
      <c r="W287" s="98"/>
      <c r="X287" s="98"/>
      <c r="Y287" s="98"/>
    </row>
    <row r="288" spans="1:25" ht="35" hidden="1" customHeight="1" thickBot="1" x14ac:dyDescent="0.25">
      <c r="A288" s="171" t="s">
        <v>1586</v>
      </c>
      <c r="B288" s="160"/>
      <c r="C288" s="98"/>
      <c r="D288" s="98"/>
      <c r="E288" s="98"/>
      <c r="F288" s="98"/>
      <c r="G288" s="98"/>
      <c r="H288" s="98"/>
      <c r="I288" s="98"/>
      <c r="J288" s="98"/>
      <c r="K288" s="98"/>
      <c r="L288" s="98"/>
      <c r="M288" s="98"/>
      <c r="N288" s="98"/>
      <c r="O288" s="98"/>
      <c r="P288" s="98"/>
      <c r="Q288" s="98"/>
      <c r="R288" s="98"/>
      <c r="S288" s="98"/>
      <c r="T288" s="98"/>
      <c r="U288" s="98"/>
      <c r="V288" s="98"/>
      <c r="W288" s="98"/>
      <c r="X288" s="98"/>
      <c r="Y288" s="98"/>
    </row>
    <row r="289" spans="1:25" ht="52" hidden="1" customHeight="1" thickBot="1" x14ac:dyDescent="0.25">
      <c r="A289" s="171" t="s">
        <v>1587</v>
      </c>
      <c r="B289" s="160"/>
      <c r="C289" s="98"/>
      <c r="D289" s="98"/>
      <c r="E289" s="98"/>
      <c r="F289" s="98"/>
      <c r="G289" s="98"/>
      <c r="H289" s="98"/>
      <c r="I289" s="98"/>
      <c r="J289" s="98"/>
      <c r="K289" s="98"/>
      <c r="L289" s="98"/>
      <c r="M289" s="98"/>
      <c r="N289" s="98"/>
      <c r="O289" s="98"/>
      <c r="P289" s="98"/>
      <c r="Q289" s="98"/>
      <c r="R289" s="98"/>
      <c r="S289" s="98"/>
      <c r="T289" s="98"/>
      <c r="U289" s="98"/>
      <c r="V289" s="98"/>
      <c r="W289" s="98"/>
      <c r="X289" s="98"/>
      <c r="Y289" s="98"/>
    </row>
    <row r="290" spans="1:25" ht="35" hidden="1" customHeight="1" thickBot="1" x14ac:dyDescent="0.25">
      <c r="A290" s="171" t="s">
        <v>1588</v>
      </c>
      <c r="B290" s="160"/>
      <c r="C290" s="98"/>
      <c r="D290" s="98"/>
      <c r="E290" s="98"/>
      <c r="F290" s="98"/>
      <c r="G290" s="98"/>
      <c r="H290" s="98"/>
      <c r="I290" s="98"/>
      <c r="J290" s="98"/>
      <c r="K290" s="98"/>
      <c r="L290" s="98"/>
      <c r="M290" s="98"/>
      <c r="N290" s="98"/>
      <c r="O290" s="98"/>
      <c r="P290" s="98"/>
      <c r="Q290" s="98"/>
      <c r="R290" s="98"/>
      <c r="S290" s="98"/>
      <c r="T290" s="98"/>
      <c r="U290" s="98"/>
      <c r="V290" s="98"/>
      <c r="W290" s="98"/>
      <c r="X290" s="98"/>
      <c r="Y290" s="98"/>
    </row>
    <row r="291" spans="1:25" ht="52" hidden="1" customHeight="1" thickBot="1" x14ac:dyDescent="0.25">
      <c r="A291" s="171" t="s">
        <v>1589</v>
      </c>
      <c r="B291" s="160"/>
      <c r="C291" s="98"/>
      <c r="D291" s="98"/>
      <c r="E291" s="98"/>
      <c r="F291" s="98"/>
      <c r="G291" s="98"/>
      <c r="H291" s="98"/>
      <c r="I291" s="98"/>
      <c r="J291" s="98"/>
      <c r="K291" s="98"/>
      <c r="L291" s="98"/>
      <c r="M291" s="98"/>
      <c r="N291" s="98"/>
      <c r="O291" s="98"/>
      <c r="P291" s="98"/>
      <c r="Q291" s="98"/>
      <c r="R291" s="98"/>
      <c r="S291" s="98"/>
      <c r="T291" s="98"/>
      <c r="U291" s="98"/>
      <c r="V291" s="98"/>
      <c r="W291" s="98"/>
      <c r="X291" s="98"/>
      <c r="Y291" s="98"/>
    </row>
    <row r="292" spans="1:25" ht="35" hidden="1" customHeight="1" thickBot="1" x14ac:dyDescent="0.25">
      <c r="A292" s="171" t="s">
        <v>1590</v>
      </c>
      <c r="B292" s="160"/>
      <c r="C292" s="98"/>
      <c r="D292" s="98"/>
      <c r="E292" s="98"/>
      <c r="F292" s="98"/>
      <c r="G292" s="98"/>
      <c r="H292" s="98"/>
      <c r="I292" s="98"/>
      <c r="J292" s="98"/>
      <c r="K292" s="98"/>
      <c r="L292" s="98"/>
      <c r="M292" s="98"/>
      <c r="N292" s="98"/>
      <c r="O292" s="98"/>
      <c r="P292" s="98"/>
      <c r="Q292" s="98"/>
      <c r="R292" s="98"/>
      <c r="S292" s="98"/>
      <c r="T292" s="98"/>
      <c r="U292" s="98"/>
      <c r="V292" s="98"/>
      <c r="W292" s="98"/>
      <c r="X292" s="98"/>
      <c r="Y292" s="98"/>
    </row>
    <row r="293" spans="1:25" ht="52" hidden="1" customHeight="1" thickBot="1" x14ac:dyDescent="0.25">
      <c r="A293" s="171" t="s">
        <v>1591</v>
      </c>
      <c r="B293" s="160"/>
      <c r="C293" s="98"/>
      <c r="D293" s="98"/>
      <c r="E293" s="98"/>
      <c r="F293" s="98"/>
      <c r="G293" s="98"/>
      <c r="H293" s="98"/>
      <c r="I293" s="98"/>
      <c r="J293" s="98"/>
      <c r="K293" s="98"/>
      <c r="L293" s="98"/>
      <c r="M293" s="98"/>
      <c r="N293" s="98"/>
      <c r="O293" s="98"/>
      <c r="P293" s="98"/>
      <c r="Q293" s="98"/>
      <c r="R293" s="98"/>
      <c r="S293" s="98"/>
      <c r="T293" s="98"/>
      <c r="U293" s="98"/>
      <c r="V293" s="98"/>
      <c r="W293" s="98"/>
      <c r="X293" s="98"/>
      <c r="Y293" s="98"/>
    </row>
    <row r="294" spans="1:25" ht="35" hidden="1" customHeight="1" thickBot="1" x14ac:dyDescent="0.25">
      <c r="A294" s="171" t="s">
        <v>1592</v>
      </c>
      <c r="B294" s="160"/>
      <c r="C294" s="98"/>
      <c r="D294" s="98"/>
      <c r="E294" s="98"/>
      <c r="F294" s="98"/>
      <c r="G294" s="98"/>
      <c r="H294" s="98"/>
      <c r="I294" s="98"/>
      <c r="J294" s="98"/>
      <c r="K294" s="98"/>
      <c r="L294" s="98"/>
      <c r="M294" s="98"/>
      <c r="N294" s="98"/>
      <c r="O294" s="98"/>
      <c r="P294" s="98"/>
      <c r="Q294" s="98"/>
      <c r="R294" s="98"/>
      <c r="S294" s="98"/>
      <c r="T294" s="98"/>
      <c r="U294" s="98"/>
      <c r="V294" s="98"/>
      <c r="W294" s="98"/>
      <c r="X294" s="98"/>
      <c r="Y294" s="98"/>
    </row>
    <row r="295" spans="1:25" ht="52" hidden="1" customHeight="1" thickBot="1" x14ac:dyDescent="0.25">
      <c r="A295" s="171" t="s">
        <v>1593</v>
      </c>
      <c r="B295" s="160"/>
      <c r="C295" s="98"/>
      <c r="D295" s="98"/>
      <c r="E295" s="98"/>
      <c r="F295" s="98"/>
      <c r="G295" s="98"/>
      <c r="H295" s="98"/>
      <c r="I295" s="98"/>
      <c r="J295" s="98"/>
      <c r="K295" s="98"/>
      <c r="L295" s="98"/>
      <c r="M295" s="98"/>
      <c r="N295" s="98"/>
      <c r="O295" s="98"/>
      <c r="P295" s="98"/>
      <c r="Q295" s="98"/>
      <c r="R295" s="98"/>
      <c r="S295" s="98"/>
      <c r="T295" s="98"/>
      <c r="U295" s="98"/>
      <c r="V295" s="98"/>
      <c r="W295" s="98"/>
      <c r="X295" s="98"/>
      <c r="Y295" s="98"/>
    </row>
    <row r="296" spans="1:25" ht="35" hidden="1" customHeight="1" thickBot="1" x14ac:dyDescent="0.25">
      <c r="A296" s="171" t="s">
        <v>1594</v>
      </c>
      <c r="B296" s="160"/>
      <c r="C296" s="98"/>
      <c r="D296" s="98"/>
      <c r="E296" s="98"/>
      <c r="F296" s="98"/>
      <c r="G296" s="98"/>
      <c r="H296" s="98"/>
      <c r="I296" s="98"/>
      <c r="J296" s="98"/>
      <c r="K296" s="98"/>
      <c r="L296" s="98"/>
      <c r="M296" s="98"/>
      <c r="N296" s="98"/>
      <c r="O296" s="98"/>
      <c r="P296" s="98"/>
      <c r="Q296" s="98"/>
      <c r="R296" s="98"/>
      <c r="S296" s="98"/>
      <c r="T296" s="98"/>
      <c r="U296" s="98"/>
      <c r="V296" s="98"/>
      <c r="W296" s="98"/>
      <c r="X296" s="98"/>
      <c r="Y296" s="98"/>
    </row>
    <row r="297" spans="1:25" ht="52" hidden="1" customHeight="1" thickBot="1" x14ac:dyDescent="0.25">
      <c r="A297" s="171" t="s">
        <v>1595</v>
      </c>
      <c r="B297" s="160"/>
      <c r="C297" s="98"/>
      <c r="D297" s="98"/>
      <c r="E297" s="98"/>
      <c r="F297" s="98"/>
      <c r="G297" s="98"/>
      <c r="H297" s="98"/>
      <c r="I297" s="98"/>
      <c r="J297" s="98"/>
      <c r="K297" s="98"/>
      <c r="L297" s="98"/>
      <c r="M297" s="98"/>
      <c r="N297" s="98"/>
      <c r="O297" s="98"/>
      <c r="P297" s="98"/>
      <c r="Q297" s="98"/>
      <c r="R297" s="98"/>
      <c r="S297" s="98"/>
      <c r="T297" s="98"/>
      <c r="U297" s="98"/>
      <c r="V297" s="98"/>
      <c r="W297" s="98"/>
      <c r="X297" s="98"/>
      <c r="Y297" s="98"/>
    </row>
    <row r="298" spans="1:25" ht="35" hidden="1" customHeight="1" thickBot="1" x14ac:dyDescent="0.25">
      <c r="A298" s="171" t="s">
        <v>1596</v>
      </c>
      <c r="B298" s="160"/>
      <c r="C298" s="98"/>
      <c r="D298" s="98"/>
      <c r="E298" s="98"/>
      <c r="F298" s="98"/>
      <c r="G298" s="98"/>
      <c r="H298" s="98"/>
      <c r="I298" s="98"/>
      <c r="J298" s="98"/>
      <c r="K298" s="98"/>
      <c r="L298" s="98"/>
      <c r="M298" s="98"/>
      <c r="N298" s="98"/>
      <c r="O298" s="98"/>
      <c r="P298" s="98"/>
      <c r="Q298" s="98"/>
      <c r="R298" s="98"/>
      <c r="S298" s="98"/>
      <c r="T298" s="98"/>
      <c r="U298" s="98"/>
      <c r="V298" s="98"/>
      <c r="W298" s="98"/>
      <c r="X298" s="98"/>
      <c r="Y298" s="98"/>
    </row>
    <row r="299" spans="1:25" ht="52" hidden="1" customHeight="1" thickBot="1" x14ac:dyDescent="0.25">
      <c r="A299" s="171" t="s">
        <v>1597</v>
      </c>
      <c r="B299" s="160"/>
      <c r="C299" s="98"/>
      <c r="D299" s="98"/>
      <c r="E299" s="98"/>
      <c r="F299" s="98"/>
      <c r="G299" s="98"/>
      <c r="H299" s="98"/>
      <c r="I299" s="98"/>
      <c r="J299" s="98"/>
      <c r="K299" s="98"/>
      <c r="L299" s="98"/>
      <c r="M299" s="98"/>
      <c r="N299" s="98"/>
      <c r="O299" s="98"/>
      <c r="P299" s="98"/>
      <c r="Q299" s="98"/>
      <c r="R299" s="98"/>
      <c r="S299" s="98"/>
      <c r="T299" s="98"/>
      <c r="U299" s="98"/>
      <c r="V299" s="98"/>
      <c r="W299" s="98"/>
      <c r="X299" s="98"/>
      <c r="Y299" s="98"/>
    </row>
    <row r="300" spans="1:25" ht="35" hidden="1" customHeight="1" thickBot="1" x14ac:dyDescent="0.25">
      <c r="A300" s="171" t="s">
        <v>1598</v>
      </c>
      <c r="B300" s="160"/>
      <c r="C300" s="98"/>
      <c r="D300" s="98"/>
      <c r="E300" s="98"/>
      <c r="F300" s="98"/>
      <c r="G300" s="98"/>
      <c r="H300" s="98"/>
      <c r="I300" s="98"/>
      <c r="J300" s="98"/>
      <c r="K300" s="98"/>
      <c r="L300" s="98"/>
      <c r="M300" s="98"/>
      <c r="N300" s="98"/>
      <c r="O300" s="98"/>
      <c r="P300" s="98"/>
      <c r="Q300" s="98"/>
      <c r="R300" s="98"/>
      <c r="S300" s="98"/>
      <c r="T300" s="98"/>
      <c r="U300" s="98"/>
      <c r="V300" s="98"/>
      <c r="W300" s="98"/>
      <c r="X300" s="98"/>
      <c r="Y300" s="98"/>
    </row>
    <row r="301" spans="1:25" ht="52" hidden="1" customHeight="1" thickBot="1" x14ac:dyDescent="0.25">
      <c r="A301" s="171" t="s">
        <v>1599</v>
      </c>
      <c r="B301" s="160"/>
      <c r="C301" s="98"/>
      <c r="D301" s="98"/>
      <c r="E301" s="98"/>
      <c r="F301" s="98"/>
      <c r="G301" s="98"/>
      <c r="H301" s="98"/>
      <c r="I301" s="98"/>
      <c r="J301" s="98"/>
      <c r="K301" s="98"/>
      <c r="L301" s="98"/>
      <c r="M301" s="98"/>
      <c r="N301" s="98"/>
      <c r="O301" s="98"/>
      <c r="P301" s="98"/>
      <c r="Q301" s="98"/>
      <c r="R301" s="98"/>
      <c r="S301" s="98"/>
      <c r="T301" s="98"/>
      <c r="U301" s="98"/>
      <c r="V301" s="98"/>
      <c r="W301" s="98"/>
      <c r="X301" s="98"/>
      <c r="Y301" s="98"/>
    </row>
    <row r="302" spans="1:25" ht="35" hidden="1" customHeight="1" thickBot="1" x14ac:dyDescent="0.25">
      <c r="A302" s="171" t="s">
        <v>1600</v>
      </c>
      <c r="B302" s="160"/>
      <c r="C302" s="98"/>
      <c r="D302" s="98"/>
      <c r="E302" s="98"/>
      <c r="F302" s="98"/>
      <c r="G302" s="98"/>
      <c r="H302" s="98"/>
      <c r="I302" s="98"/>
      <c r="J302" s="98"/>
      <c r="K302" s="98"/>
      <c r="L302" s="98"/>
      <c r="M302" s="98"/>
      <c r="N302" s="98"/>
      <c r="O302" s="98"/>
      <c r="P302" s="98"/>
      <c r="Q302" s="98"/>
      <c r="R302" s="98"/>
      <c r="S302" s="98"/>
      <c r="T302" s="98"/>
      <c r="U302" s="98"/>
      <c r="V302" s="98"/>
      <c r="W302" s="98"/>
      <c r="X302" s="98"/>
      <c r="Y302" s="98"/>
    </row>
    <row r="303" spans="1:25" ht="52" hidden="1" customHeight="1" thickBot="1" x14ac:dyDescent="0.25">
      <c r="A303" s="171" t="s">
        <v>1601</v>
      </c>
      <c r="B303" s="160"/>
      <c r="C303" s="98"/>
      <c r="D303" s="98"/>
      <c r="E303" s="98"/>
      <c r="F303" s="98"/>
      <c r="G303" s="98"/>
      <c r="H303" s="98"/>
      <c r="I303" s="98"/>
      <c r="J303" s="98"/>
      <c r="K303" s="98"/>
      <c r="L303" s="98"/>
      <c r="M303" s="98"/>
      <c r="N303" s="98"/>
      <c r="O303" s="98"/>
      <c r="P303" s="98"/>
      <c r="Q303" s="98"/>
      <c r="R303" s="98"/>
      <c r="S303" s="98"/>
      <c r="T303" s="98"/>
      <c r="U303" s="98"/>
      <c r="V303" s="98"/>
      <c r="W303" s="98"/>
      <c r="X303" s="98"/>
      <c r="Y303" s="98"/>
    </row>
    <row r="304" spans="1:25" ht="52" hidden="1" customHeight="1" thickBot="1" x14ac:dyDescent="0.25">
      <c r="A304" s="171" t="s">
        <v>1602</v>
      </c>
      <c r="B304" s="160"/>
      <c r="C304" s="98"/>
      <c r="D304" s="98"/>
      <c r="E304" s="98"/>
      <c r="F304" s="98"/>
      <c r="G304" s="98"/>
      <c r="H304" s="98"/>
      <c r="I304" s="98"/>
      <c r="J304" s="98"/>
      <c r="K304" s="98"/>
      <c r="L304" s="98"/>
      <c r="M304" s="98"/>
      <c r="N304" s="98"/>
      <c r="O304" s="98"/>
      <c r="P304" s="98"/>
      <c r="Q304" s="98"/>
      <c r="R304" s="98"/>
      <c r="S304" s="98"/>
      <c r="T304" s="98"/>
      <c r="U304" s="98"/>
      <c r="V304" s="98"/>
      <c r="W304" s="98"/>
      <c r="X304" s="98"/>
      <c r="Y304" s="98"/>
    </row>
    <row r="305" spans="1:25" s="159" customFormat="1" ht="35" customHeight="1" thickBot="1" x14ac:dyDescent="0.25">
      <c r="A305" s="162" t="s">
        <v>1603</v>
      </c>
      <c r="B305" s="16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row>
    <row r="306" spans="1:25" ht="52" hidden="1" customHeight="1" thickBot="1" x14ac:dyDescent="0.25">
      <c r="A306" s="171" t="s">
        <v>1604</v>
      </c>
      <c r="B306" s="160"/>
      <c r="C306" s="98"/>
      <c r="D306" s="98"/>
      <c r="E306" s="98"/>
      <c r="F306" s="98"/>
      <c r="G306" s="98"/>
      <c r="H306" s="98"/>
      <c r="I306" s="98"/>
      <c r="J306" s="98"/>
      <c r="K306" s="98"/>
      <c r="L306" s="98"/>
      <c r="M306" s="98"/>
      <c r="N306" s="98"/>
      <c r="O306" s="98"/>
      <c r="P306" s="98"/>
      <c r="Q306" s="98"/>
      <c r="R306" s="98"/>
      <c r="S306" s="98"/>
      <c r="T306" s="98"/>
      <c r="U306" s="98"/>
      <c r="V306" s="98"/>
      <c r="W306" s="98"/>
      <c r="X306" s="98"/>
      <c r="Y306" s="98"/>
    </row>
    <row r="307" spans="1:25" ht="35" hidden="1" customHeight="1" thickBot="1" x14ac:dyDescent="0.25">
      <c r="A307" s="171" t="s">
        <v>1605</v>
      </c>
      <c r="B307" s="160"/>
      <c r="C307" s="98"/>
      <c r="D307" s="98"/>
      <c r="E307" s="98"/>
      <c r="F307" s="98"/>
      <c r="G307" s="98"/>
      <c r="H307" s="98"/>
      <c r="I307" s="98"/>
      <c r="J307" s="98"/>
      <c r="K307" s="98"/>
      <c r="L307" s="98"/>
      <c r="M307" s="98"/>
      <c r="N307" s="98"/>
      <c r="O307" s="98"/>
      <c r="P307" s="98"/>
      <c r="Q307" s="98"/>
      <c r="R307" s="98"/>
      <c r="S307" s="98"/>
      <c r="T307" s="98"/>
      <c r="U307" s="98"/>
      <c r="V307" s="98"/>
      <c r="W307" s="98"/>
      <c r="X307" s="98"/>
      <c r="Y307" s="98"/>
    </row>
    <row r="308" spans="1:25" ht="52" hidden="1" customHeight="1" thickBot="1" x14ac:dyDescent="0.25">
      <c r="A308" s="171" t="s">
        <v>1606</v>
      </c>
      <c r="B308" s="160"/>
      <c r="C308" s="98"/>
      <c r="D308" s="98"/>
      <c r="E308" s="98"/>
      <c r="F308" s="98"/>
      <c r="G308" s="98"/>
      <c r="H308" s="98"/>
      <c r="I308" s="98"/>
      <c r="J308" s="98"/>
      <c r="K308" s="98"/>
      <c r="L308" s="98"/>
      <c r="M308" s="98"/>
      <c r="N308" s="98"/>
      <c r="O308" s="98"/>
      <c r="P308" s="98"/>
      <c r="Q308" s="98"/>
      <c r="R308" s="98"/>
      <c r="S308" s="98"/>
      <c r="T308" s="98"/>
      <c r="U308" s="98"/>
      <c r="V308" s="98"/>
      <c r="W308" s="98"/>
      <c r="X308" s="98"/>
      <c r="Y308" s="98"/>
    </row>
    <row r="309" spans="1:25" ht="35" hidden="1" customHeight="1" thickBot="1" x14ac:dyDescent="0.25">
      <c r="A309" s="171" t="s">
        <v>1607</v>
      </c>
      <c r="B309" s="160"/>
      <c r="C309" s="98"/>
      <c r="D309" s="98"/>
      <c r="E309" s="98"/>
      <c r="F309" s="98"/>
      <c r="G309" s="98"/>
      <c r="H309" s="98"/>
      <c r="I309" s="98"/>
      <c r="J309" s="98"/>
      <c r="K309" s="98"/>
      <c r="L309" s="98"/>
      <c r="M309" s="98"/>
      <c r="N309" s="98"/>
      <c r="O309" s="98"/>
      <c r="P309" s="98"/>
      <c r="Q309" s="98"/>
      <c r="R309" s="98"/>
      <c r="S309" s="98"/>
      <c r="T309" s="98"/>
      <c r="U309" s="98"/>
      <c r="V309" s="98"/>
      <c r="W309" s="98"/>
      <c r="X309" s="98"/>
      <c r="Y309" s="98"/>
    </row>
    <row r="310" spans="1:25" ht="52" hidden="1" customHeight="1" thickBot="1" x14ac:dyDescent="0.25">
      <c r="A310" s="171" t="s">
        <v>1608</v>
      </c>
      <c r="B310" s="160"/>
      <c r="C310" s="98"/>
      <c r="D310" s="98"/>
      <c r="E310" s="98"/>
      <c r="F310" s="98"/>
      <c r="G310" s="98"/>
      <c r="H310" s="98"/>
      <c r="I310" s="98"/>
      <c r="J310" s="98"/>
      <c r="K310" s="98"/>
      <c r="L310" s="98"/>
      <c r="M310" s="98"/>
      <c r="N310" s="98"/>
      <c r="O310" s="98"/>
      <c r="P310" s="98"/>
      <c r="Q310" s="98"/>
      <c r="R310" s="98"/>
      <c r="S310" s="98"/>
      <c r="T310" s="98"/>
      <c r="U310" s="98"/>
      <c r="V310" s="98"/>
      <c r="W310" s="98"/>
      <c r="X310" s="98"/>
      <c r="Y310" s="98"/>
    </row>
    <row r="311" spans="1:25" ht="35" hidden="1" customHeight="1" thickBot="1" x14ac:dyDescent="0.25">
      <c r="A311" s="171" t="s">
        <v>1609</v>
      </c>
      <c r="B311" s="160"/>
      <c r="C311" s="98"/>
      <c r="D311" s="98"/>
      <c r="E311" s="98"/>
      <c r="F311" s="98"/>
      <c r="G311" s="98"/>
      <c r="H311" s="98"/>
      <c r="I311" s="98"/>
      <c r="J311" s="98"/>
      <c r="K311" s="98"/>
      <c r="L311" s="98"/>
      <c r="M311" s="98"/>
      <c r="N311" s="98"/>
      <c r="O311" s="98"/>
      <c r="P311" s="98"/>
      <c r="Q311" s="98"/>
      <c r="R311" s="98"/>
      <c r="S311" s="98"/>
      <c r="T311" s="98"/>
      <c r="U311" s="98"/>
      <c r="V311" s="98"/>
      <c r="W311" s="98"/>
      <c r="X311" s="98"/>
      <c r="Y311" s="98"/>
    </row>
    <row r="312" spans="1:25" ht="52" hidden="1" customHeight="1" thickBot="1" x14ac:dyDescent="0.25">
      <c r="A312" s="171" t="s">
        <v>1610</v>
      </c>
      <c r="B312" s="160"/>
      <c r="C312" s="98"/>
      <c r="D312" s="98"/>
      <c r="E312" s="98"/>
      <c r="F312" s="98"/>
      <c r="G312" s="98"/>
      <c r="H312" s="98"/>
      <c r="I312" s="98"/>
      <c r="J312" s="98"/>
      <c r="K312" s="98"/>
      <c r="L312" s="98"/>
      <c r="M312" s="98"/>
      <c r="N312" s="98"/>
      <c r="O312" s="98"/>
      <c r="P312" s="98"/>
      <c r="Q312" s="98"/>
      <c r="R312" s="98"/>
      <c r="S312" s="98"/>
      <c r="T312" s="98"/>
      <c r="U312" s="98"/>
      <c r="V312" s="98"/>
      <c r="W312" s="98"/>
      <c r="X312" s="98"/>
      <c r="Y312" s="98"/>
    </row>
    <row r="313" spans="1:25" ht="35" hidden="1" customHeight="1" thickBot="1" x14ac:dyDescent="0.25">
      <c r="A313" s="171" t="s">
        <v>1611</v>
      </c>
      <c r="B313" s="160"/>
      <c r="C313" s="98"/>
      <c r="D313" s="98"/>
      <c r="E313" s="98"/>
      <c r="F313" s="98"/>
      <c r="G313" s="98"/>
      <c r="H313" s="98"/>
      <c r="I313" s="98"/>
      <c r="J313" s="98"/>
      <c r="K313" s="98"/>
      <c r="L313" s="98"/>
      <c r="M313" s="98"/>
      <c r="N313" s="98"/>
      <c r="O313" s="98"/>
      <c r="P313" s="98"/>
      <c r="Q313" s="98"/>
      <c r="R313" s="98"/>
      <c r="S313" s="98"/>
      <c r="T313" s="98"/>
      <c r="U313" s="98"/>
      <c r="V313" s="98"/>
      <c r="W313" s="98"/>
      <c r="X313" s="98"/>
      <c r="Y313" s="98"/>
    </row>
    <row r="314" spans="1:25" ht="52" hidden="1" customHeight="1" thickBot="1" x14ac:dyDescent="0.25">
      <c r="A314" s="171" t="s">
        <v>1612</v>
      </c>
      <c r="B314" s="160"/>
      <c r="C314" s="98"/>
      <c r="D314" s="98"/>
      <c r="E314" s="98"/>
      <c r="F314" s="98"/>
      <c r="G314" s="98"/>
      <c r="H314" s="98"/>
      <c r="I314" s="98"/>
      <c r="J314" s="98"/>
      <c r="K314" s="98"/>
      <c r="L314" s="98"/>
      <c r="M314" s="98"/>
      <c r="N314" s="98"/>
      <c r="O314" s="98"/>
      <c r="P314" s="98"/>
      <c r="Q314" s="98"/>
      <c r="R314" s="98"/>
      <c r="S314" s="98"/>
      <c r="T314" s="98"/>
      <c r="U314" s="98"/>
      <c r="V314" s="98"/>
      <c r="W314" s="98"/>
      <c r="X314" s="98"/>
      <c r="Y314" s="98"/>
    </row>
    <row r="315" spans="1:25" ht="35" hidden="1" customHeight="1" thickBot="1" x14ac:dyDescent="0.25">
      <c r="A315" s="171" t="s">
        <v>1613</v>
      </c>
      <c r="B315" s="160"/>
      <c r="C315" s="98"/>
      <c r="D315" s="98"/>
      <c r="E315" s="98"/>
      <c r="F315" s="98"/>
      <c r="G315" s="98"/>
      <c r="H315" s="98"/>
      <c r="I315" s="98"/>
      <c r="J315" s="98"/>
      <c r="K315" s="98"/>
      <c r="L315" s="98"/>
      <c r="M315" s="98"/>
      <c r="N315" s="98"/>
      <c r="O315" s="98"/>
      <c r="P315" s="98"/>
      <c r="Q315" s="98"/>
      <c r="R315" s="98"/>
      <c r="S315" s="98"/>
      <c r="T315" s="98"/>
      <c r="U315" s="98"/>
      <c r="V315" s="98"/>
      <c r="W315" s="98"/>
      <c r="X315" s="98"/>
      <c r="Y315" s="98"/>
    </row>
    <row r="316" spans="1:25" ht="52" hidden="1" customHeight="1" thickBot="1" x14ac:dyDescent="0.25">
      <c r="A316" s="171" t="s">
        <v>1614</v>
      </c>
      <c r="B316" s="160"/>
      <c r="C316" s="98"/>
      <c r="D316" s="98"/>
      <c r="E316" s="98"/>
      <c r="F316" s="98"/>
      <c r="G316" s="98"/>
      <c r="H316" s="98"/>
      <c r="I316" s="98"/>
      <c r="J316" s="98"/>
      <c r="K316" s="98"/>
      <c r="L316" s="98"/>
      <c r="M316" s="98"/>
      <c r="N316" s="98"/>
      <c r="O316" s="98"/>
      <c r="P316" s="98"/>
      <c r="Q316" s="98"/>
      <c r="R316" s="98"/>
      <c r="S316" s="98"/>
      <c r="T316" s="98"/>
      <c r="U316" s="98"/>
      <c r="V316" s="98"/>
      <c r="W316" s="98"/>
      <c r="X316" s="98"/>
      <c r="Y316" s="98"/>
    </row>
    <row r="317" spans="1:25" ht="35" hidden="1" customHeight="1" thickBot="1" x14ac:dyDescent="0.25">
      <c r="A317" s="171" t="s">
        <v>1615</v>
      </c>
      <c r="B317" s="160"/>
      <c r="C317" s="98"/>
      <c r="D317" s="98"/>
      <c r="E317" s="98"/>
      <c r="F317" s="98"/>
      <c r="G317" s="98"/>
      <c r="H317" s="98"/>
      <c r="I317" s="98"/>
      <c r="J317" s="98"/>
      <c r="K317" s="98"/>
      <c r="L317" s="98"/>
      <c r="M317" s="98"/>
      <c r="N317" s="98"/>
      <c r="O317" s="98"/>
      <c r="P317" s="98"/>
      <c r="Q317" s="98"/>
      <c r="R317" s="98"/>
      <c r="S317" s="98"/>
      <c r="T317" s="98"/>
      <c r="U317" s="98"/>
      <c r="V317" s="98"/>
      <c r="W317" s="98"/>
      <c r="X317" s="98"/>
      <c r="Y317" s="98"/>
    </row>
    <row r="318" spans="1:25" ht="52" hidden="1" customHeight="1" thickBot="1" x14ac:dyDescent="0.25">
      <c r="A318" s="171" t="s">
        <v>1616</v>
      </c>
      <c r="B318" s="160"/>
      <c r="C318" s="98"/>
      <c r="D318" s="98"/>
      <c r="E318" s="98"/>
      <c r="F318" s="98"/>
      <c r="G318" s="98"/>
      <c r="H318" s="98"/>
      <c r="I318" s="98"/>
      <c r="J318" s="98"/>
      <c r="K318" s="98"/>
      <c r="L318" s="98"/>
      <c r="M318" s="98"/>
      <c r="N318" s="98"/>
      <c r="O318" s="98"/>
      <c r="P318" s="98"/>
      <c r="Q318" s="98"/>
      <c r="R318" s="98"/>
      <c r="S318" s="98"/>
      <c r="T318" s="98"/>
      <c r="U318" s="98"/>
      <c r="V318" s="98"/>
      <c r="W318" s="98"/>
      <c r="X318" s="98"/>
      <c r="Y318" s="98"/>
    </row>
    <row r="319" spans="1:25" ht="35" hidden="1" customHeight="1" thickBot="1" x14ac:dyDescent="0.25">
      <c r="A319" s="171" t="s">
        <v>1617</v>
      </c>
      <c r="B319" s="160"/>
      <c r="C319" s="98"/>
      <c r="D319" s="98"/>
      <c r="E319" s="98"/>
      <c r="F319" s="98"/>
      <c r="G319" s="98"/>
      <c r="H319" s="98"/>
      <c r="I319" s="98"/>
      <c r="J319" s="98"/>
      <c r="K319" s="98"/>
      <c r="L319" s="98"/>
      <c r="M319" s="98"/>
      <c r="N319" s="98"/>
      <c r="O319" s="98"/>
      <c r="P319" s="98"/>
      <c r="Q319" s="98"/>
      <c r="R319" s="98"/>
      <c r="S319" s="98"/>
      <c r="T319" s="98"/>
      <c r="U319" s="98"/>
      <c r="V319" s="98"/>
      <c r="W319" s="98"/>
      <c r="X319" s="98"/>
      <c r="Y319" s="98"/>
    </row>
    <row r="320" spans="1:25" ht="52" hidden="1" customHeight="1" thickBot="1" x14ac:dyDescent="0.25">
      <c r="A320" s="171" t="s">
        <v>1618</v>
      </c>
      <c r="B320" s="160"/>
      <c r="C320" s="98"/>
      <c r="D320" s="98"/>
      <c r="E320" s="98"/>
      <c r="F320" s="98"/>
      <c r="G320" s="98"/>
      <c r="H320" s="98"/>
      <c r="I320" s="98"/>
      <c r="J320" s="98"/>
      <c r="K320" s="98"/>
      <c r="L320" s="98"/>
      <c r="M320" s="98"/>
      <c r="N320" s="98"/>
      <c r="O320" s="98"/>
      <c r="P320" s="98"/>
      <c r="Q320" s="98"/>
      <c r="R320" s="98"/>
      <c r="S320" s="98"/>
      <c r="T320" s="98"/>
      <c r="U320" s="98"/>
      <c r="V320" s="98"/>
      <c r="W320" s="98"/>
      <c r="X320" s="98"/>
      <c r="Y320" s="98"/>
    </row>
    <row r="321" spans="1:25" ht="35" hidden="1" customHeight="1" thickBot="1" x14ac:dyDescent="0.25">
      <c r="A321" s="171" t="s">
        <v>1619</v>
      </c>
      <c r="B321" s="160"/>
      <c r="C321" s="98"/>
      <c r="D321" s="98"/>
      <c r="E321" s="98"/>
      <c r="F321" s="98"/>
      <c r="G321" s="98"/>
      <c r="H321" s="98"/>
      <c r="I321" s="98"/>
      <c r="J321" s="98"/>
      <c r="K321" s="98"/>
      <c r="L321" s="98"/>
      <c r="M321" s="98"/>
      <c r="N321" s="98"/>
      <c r="O321" s="98"/>
      <c r="P321" s="98"/>
      <c r="Q321" s="98"/>
      <c r="R321" s="98"/>
      <c r="S321" s="98"/>
      <c r="T321" s="98"/>
      <c r="U321" s="98"/>
      <c r="V321" s="98"/>
      <c r="W321" s="98"/>
      <c r="X321" s="98"/>
      <c r="Y321" s="98"/>
    </row>
    <row r="322" spans="1:25" ht="52" hidden="1" customHeight="1" thickBot="1" x14ac:dyDescent="0.25">
      <c r="A322" s="171" t="s">
        <v>1620</v>
      </c>
      <c r="B322" s="160"/>
      <c r="C322" s="98"/>
      <c r="D322" s="98"/>
      <c r="E322" s="98"/>
      <c r="F322" s="98"/>
      <c r="G322" s="98"/>
      <c r="H322" s="98"/>
      <c r="I322" s="98"/>
      <c r="J322" s="98"/>
      <c r="K322" s="98"/>
      <c r="L322" s="98"/>
      <c r="M322" s="98"/>
      <c r="N322" s="98"/>
      <c r="O322" s="98"/>
      <c r="P322" s="98"/>
      <c r="Q322" s="98"/>
      <c r="R322" s="98"/>
      <c r="S322" s="98"/>
      <c r="T322" s="98"/>
      <c r="U322" s="98"/>
      <c r="V322" s="98"/>
      <c r="W322" s="98"/>
      <c r="X322" s="98"/>
      <c r="Y322" s="98"/>
    </row>
    <row r="323" spans="1:25" ht="35" hidden="1" customHeight="1" thickBot="1" x14ac:dyDescent="0.25">
      <c r="A323" s="171" t="s">
        <v>1621</v>
      </c>
      <c r="B323" s="160"/>
      <c r="C323" s="98"/>
      <c r="D323" s="98"/>
      <c r="E323" s="98"/>
      <c r="F323" s="98"/>
      <c r="G323" s="98"/>
      <c r="H323" s="98"/>
      <c r="I323" s="98"/>
      <c r="J323" s="98"/>
      <c r="K323" s="98"/>
      <c r="L323" s="98"/>
      <c r="M323" s="98"/>
      <c r="N323" s="98"/>
      <c r="O323" s="98"/>
      <c r="P323" s="98"/>
      <c r="Q323" s="98"/>
      <c r="R323" s="98"/>
      <c r="S323" s="98"/>
      <c r="T323" s="98"/>
      <c r="U323" s="98"/>
      <c r="V323" s="98"/>
      <c r="W323" s="98"/>
      <c r="X323" s="98"/>
      <c r="Y323" s="98"/>
    </row>
    <row r="324" spans="1:25" ht="52" hidden="1" customHeight="1" thickBot="1" x14ac:dyDescent="0.25">
      <c r="A324" s="171" t="s">
        <v>1622</v>
      </c>
      <c r="B324" s="160"/>
      <c r="C324" s="98"/>
      <c r="D324" s="98"/>
      <c r="E324" s="98"/>
      <c r="F324" s="98"/>
      <c r="G324" s="98"/>
      <c r="H324" s="98"/>
      <c r="I324" s="98"/>
      <c r="J324" s="98"/>
      <c r="K324" s="98"/>
      <c r="L324" s="98"/>
      <c r="M324" s="98"/>
      <c r="N324" s="98"/>
      <c r="O324" s="98"/>
      <c r="P324" s="98"/>
      <c r="Q324" s="98"/>
      <c r="R324" s="98"/>
      <c r="S324" s="98"/>
      <c r="T324" s="98"/>
      <c r="U324" s="98"/>
      <c r="V324" s="98"/>
      <c r="W324" s="98"/>
      <c r="X324" s="98"/>
      <c r="Y324" s="98"/>
    </row>
    <row r="325" spans="1:25" ht="35" hidden="1" customHeight="1" thickBot="1" x14ac:dyDescent="0.25">
      <c r="A325" s="171" t="s">
        <v>1623</v>
      </c>
      <c r="B325" s="160"/>
      <c r="C325" s="98"/>
      <c r="D325" s="98"/>
      <c r="E325" s="98"/>
      <c r="F325" s="98"/>
      <c r="G325" s="98"/>
      <c r="H325" s="98"/>
      <c r="I325" s="98"/>
      <c r="J325" s="98"/>
      <c r="K325" s="98"/>
      <c r="L325" s="98"/>
      <c r="M325" s="98"/>
      <c r="N325" s="98"/>
      <c r="O325" s="98"/>
      <c r="P325" s="98"/>
      <c r="Q325" s="98"/>
      <c r="R325" s="98"/>
      <c r="S325" s="98"/>
      <c r="T325" s="98"/>
      <c r="U325" s="98"/>
      <c r="V325" s="98"/>
      <c r="W325" s="98"/>
      <c r="X325" s="98"/>
      <c r="Y325" s="98"/>
    </row>
    <row r="326" spans="1:25" ht="52" hidden="1" customHeight="1" thickBot="1" x14ac:dyDescent="0.25">
      <c r="A326" s="171" t="s">
        <v>1624</v>
      </c>
      <c r="B326" s="160"/>
      <c r="C326" s="98"/>
      <c r="D326" s="98"/>
      <c r="E326" s="98"/>
      <c r="F326" s="98"/>
      <c r="G326" s="98"/>
      <c r="H326" s="98"/>
      <c r="I326" s="98"/>
      <c r="J326" s="98"/>
      <c r="K326" s="98"/>
      <c r="L326" s="98"/>
      <c r="M326" s="98"/>
      <c r="N326" s="98"/>
      <c r="O326" s="98"/>
      <c r="P326" s="98"/>
      <c r="Q326" s="98"/>
      <c r="R326" s="98"/>
      <c r="S326" s="98"/>
      <c r="T326" s="98"/>
      <c r="U326" s="98"/>
      <c r="V326" s="98"/>
      <c r="W326" s="98"/>
      <c r="X326" s="98"/>
      <c r="Y326" s="98"/>
    </row>
    <row r="327" spans="1:25" ht="35" hidden="1" customHeight="1" thickBot="1" x14ac:dyDescent="0.25">
      <c r="A327" s="171" t="s">
        <v>1625</v>
      </c>
      <c r="B327" s="160"/>
      <c r="C327" s="98"/>
      <c r="D327" s="98"/>
      <c r="E327" s="98"/>
      <c r="F327" s="98"/>
      <c r="G327" s="98"/>
      <c r="H327" s="98"/>
      <c r="I327" s="98"/>
      <c r="J327" s="98"/>
      <c r="K327" s="98"/>
      <c r="L327" s="98"/>
      <c r="M327" s="98"/>
      <c r="N327" s="98"/>
      <c r="O327" s="98"/>
      <c r="P327" s="98"/>
      <c r="Q327" s="98"/>
      <c r="R327" s="98"/>
      <c r="S327" s="98"/>
      <c r="T327" s="98"/>
      <c r="U327" s="98"/>
      <c r="V327" s="98"/>
      <c r="W327" s="98"/>
      <c r="X327" s="98"/>
      <c r="Y327" s="98"/>
    </row>
    <row r="328" spans="1:25" ht="52" hidden="1" customHeight="1" thickBot="1" x14ac:dyDescent="0.25">
      <c r="A328" s="171" t="s">
        <v>1626</v>
      </c>
      <c r="B328" s="160"/>
      <c r="C328" s="98"/>
      <c r="D328" s="98"/>
      <c r="E328" s="98"/>
      <c r="F328" s="98"/>
      <c r="G328" s="98"/>
      <c r="H328" s="98"/>
      <c r="I328" s="98"/>
      <c r="J328" s="98"/>
      <c r="K328" s="98"/>
      <c r="L328" s="98"/>
      <c r="M328" s="98"/>
      <c r="N328" s="98"/>
      <c r="O328" s="98"/>
      <c r="P328" s="98"/>
      <c r="Q328" s="98"/>
      <c r="R328" s="98"/>
      <c r="S328" s="98"/>
      <c r="T328" s="98"/>
      <c r="U328" s="98"/>
      <c r="V328" s="98"/>
      <c r="W328" s="98"/>
      <c r="X328" s="98"/>
      <c r="Y328" s="98"/>
    </row>
    <row r="329" spans="1:25" ht="35" hidden="1" customHeight="1" thickBot="1" x14ac:dyDescent="0.25">
      <c r="A329" s="171" t="s">
        <v>1627</v>
      </c>
      <c r="B329" s="160"/>
      <c r="C329" s="98"/>
      <c r="D329" s="98"/>
      <c r="E329" s="98"/>
      <c r="F329" s="98"/>
      <c r="G329" s="98"/>
      <c r="H329" s="98"/>
      <c r="I329" s="98"/>
      <c r="J329" s="98"/>
      <c r="K329" s="98"/>
      <c r="L329" s="98"/>
      <c r="M329" s="98"/>
      <c r="N329" s="98"/>
      <c r="O329" s="98"/>
      <c r="P329" s="98"/>
      <c r="Q329" s="98"/>
      <c r="R329" s="98"/>
      <c r="S329" s="98"/>
      <c r="T329" s="98"/>
      <c r="U329" s="98"/>
      <c r="V329" s="98"/>
      <c r="W329" s="98"/>
      <c r="X329" s="98"/>
      <c r="Y329" s="98"/>
    </row>
    <row r="330" spans="1:25" s="157" customFormat="1" ht="35" customHeight="1" thickBot="1" x14ac:dyDescent="0.25">
      <c r="A330" s="162" t="s">
        <v>1628</v>
      </c>
      <c r="B330" s="158"/>
      <c r="C330" s="156"/>
      <c r="D330" s="156"/>
      <c r="E330" s="156"/>
      <c r="F330" s="156"/>
      <c r="G330" s="156"/>
      <c r="H330" s="156"/>
      <c r="I330" s="156"/>
      <c r="J330" s="156"/>
      <c r="K330" s="156"/>
      <c r="L330" s="156"/>
      <c r="M330" s="156"/>
      <c r="N330" s="156"/>
      <c r="O330" s="156"/>
      <c r="P330" s="156"/>
      <c r="Q330" s="156"/>
      <c r="R330" s="156"/>
      <c r="S330" s="156"/>
      <c r="T330" s="156"/>
      <c r="U330" s="156"/>
      <c r="V330" s="156"/>
      <c r="W330" s="156"/>
      <c r="X330" s="156"/>
      <c r="Y330" s="156"/>
    </row>
    <row r="331" spans="1:25" ht="35" customHeight="1" thickBot="1" x14ac:dyDescent="0.25">
      <c r="A331" s="171" t="s">
        <v>1629</v>
      </c>
      <c r="B331" s="160"/>
      <c r="C331" s="98"/>
      <c r="D331" s="98"/>
      <c r="E331" s="98"/>
      <c r="F331" s="98"/>
      <c r="G331" s="98"/>
      <c r="H331" s="98">
        <v>10</v>
      </c>
      <c r="I331" s="98"/>
      <c r="J331" s="98"/>
      <c r="K331" s="98"/>
      <c r="L331" s="98"/>
      <c r="M331" s="98"/>
      <c r="N331" s="98"/>
      <c r="O331" s="98"/>
      <c r="P331" s="98"/>
      <c r="Q331" s="98"/>
      <c r="R331" s="98"/>
      <c r="S331" s="98"/>
      <c r="T331" s="98"/>
      <c r="U331" s="98"/>
      <c r="V331" s="98"/>
      <c r="W331" s="98"/>
      <c r="X331" s="98"/>
      <c r="Y331" s="98"/>
    </row>
    <row r="332" spans="1:25" ht="35" customHeight="1" thickBot="1" x14ac:dyDescent="0.25">
      <c r="A332" s="171" t="s">
        <v>1630</v>
      </c>
      <c r="B332" s="160"/>
      <c r="C332" s="98"/>
      <c r="D332" s="98"/>
      <c r="E332" s="98"/>
      <c r="F332" s="98"/>
      <c r="G332" s="98"/>
      <c r="H332" s="98">
        <v>10</v>
      </c>
      <c r="I332" s="98"/>
      <c r="J332" s="98"/>
      <c r="K332" s="98"/>
      <c r="L332" s="98"/>
      <c r="M332" s="98"/>
      <c r="N332" s="98"/>
      <c r="O332" s="98"/>
      <c r="P332" s="98"/>
      <c r="Q332" s="98"/>
      <c r="R332" s="98"/>
      <c r="S332" s="98"/>
      <c r="T332" s="98"/>
      <c r="U332" s="98"/>
      <c r="V332" s="98"/>
      <c r="W332" s="98"/>
      <c r="X332" s="98"/>
      <c r="Y332" s="98"/>
    </row>
    <row r="333" spans="1:25" ht="35" hidden="1" customHeight="1" thickBot="1" x14ac:dyDescent="0.25">
      <c r="A333" s="171" t="s">
        <v>1631</v>
      </c>
      <c r="B333" s="160"/>
      <c r="C333" s="98"/>
      <c r="D333" s="98"/>
      <c r="E333" s="98"/>
      <c r="F333" s="98"/>
      <c r="G333" s="98"/>
      <c r="H333" s="98"/>
      <c r="I333" s="98"/>
      <c r="J333" s="98"/>
      <c r="K333" s="98"/>
      <c r="L333" s="98"/>
      <c r="M333" s="98"/>
      <c r="N333" s="98"/>
      <c r="O333" s="98"/>
      <c r="P333" s="98"/>
      <c r="Q333" s="98"/>
      <c r="R333" s="98"/>
      <c r="S333" s="98"/>
      <c r="T333" s="98"/>
      <c r="U333" s="98"/>
      <c r="V333" s="98"/>
      <c r="W333" s="98"/>
      <c r="X333" s="98"/>
      <c r="Y333" s="98"/>
    </row>
    <row r="334" spans="1:25" ht="35" hidden="1" customHeight="1" thickBot="1" x14ac:dyDescent="0.25">
      <c r="A334" s="171" t="s">
        <v>1632</v>
      </c>
      <c r="B334" s="160"/>
      <c r="C334" s="98"/>
      <c r="D334" s="98"/>
      <c r="E334" s="98"/>
      <c r="F334" s="98"/>
      <c r="G334" s="98"/>
      <c r="H334" s="98"/>
      <c r="I334" s="98"/>
      <c r="J334" s="98"/>
      <c r="K334" s="98"/>
      <c r="L334" s="98"/>
      <c r="M334" s="98"/>
      <c r="N334" s="98"/>
      <c r="O334" s="98"/>
      <c r="P334" s="98"/>
      <c r="Q334" s="98"/>
      <c r="R334" s="98"/>
      <c r="S334" s="98"/>
      <c r="T334" s="98"/>
      <c r="U334" s="98"/>
      <c r="V334" s="98"/>
      <c r="W334" s="98"/>
      <c r="X334" s="98"/>
      <c r="Y334" s="98"/>
    </row>
    <row r="335" spans="1:25" ht="35" hidden="1" customHeight="1" thickBot="1" x14ac:dyDescent="0.25">
      <c r="A335" s="171" t="s">
        <v>1633</v>
      </c>
      <c r="B335" s="160"/>
      <c r="C335" s="98"/>
      <c r="D335" s="98"/>
      <c r="E335" s="98"/>
      <c r="F335" s="98"/>
      <c r="G335" s="98"/>
      <c r="H335" s="98"/>
      <c r="I335" s="98"/>
      <c r="J335" s="98"/>
      <c r="K335" s="98"/>
      <c r="L335" s="98"/>
      <c r="M335" s="98"/>
      <c r="N335" s="98"/>
      <c r="O335" s="98"/>
      <c r="P335" s="98"/>
      <c r="Q335" s="98"/>
      <c r="R335" s="98"/>
      <c r="S335" s="98"/>
      <c r="T335" s="98"/>
      <c r="U335" s="98"/>
      <c r="V335" s="98"/>
      <c r="W335" s="98"/>
      <c r="X335" s="98"/>
      <c r="Y335" s="98"/>
    </row>
    <row r="336" spans="1:25" ht="35" hidden="1" customHeight="1" thickBot="1" x14ac:dyDescent="0.25">
      <c r="A336" s="171" t="s">
        <v>1634</v>
      </c>
      <c r="B336" s="160"/>
      <c r="C336" s="98"/>
      <c r="D336" s="98"/>
      <c r="E336" s="98"/>
      <c r="F336" s="98"/>
      <c r="G336" s="98"/>
      <c r="H336" s="98"/>
      <c r="I336" s="98"/>
      <c r="J336" s="98"/>
      <c r="K336" s="98"/>
      <c r="L336" s="98"/>
      <c r="M336" s="98"/>
      <c r="N336" s="98"/>
      <c r="O336" s="98"/>
      <c r="P336" s="98"/>
      <c r="Q336" s="98"/>
      <c r="R336" s="98"/>
      <c r="S336" s="98"/>
      <c r="T336" s="98"/>
      <c r="U336" s="98"/>
      <c r="V336" s="98"/>
      <c r="W336" s="98"/>
      <c r="X336" s="98"/>
      <c r="Y336" s="98"/>
    </row>
    <row r="337" spans="1:25" ht="35" hidden="1" customHeight="1" thickBot="1" x14ac:dyDescent="0.25">
      <c r="A337" s="171" t="s">
        <v>1635</v>
      </c>
      <c r="B337" s="160"/>
      <c r="C337" s="98"/>
      <c r="D337" s="98"/>
      <c r="E337" s="98"/>
      <c r="F337" s="98"/>
      <c r="G337" s="98"/>
      <c r="H337" s="98"/>
      <c r="I337" s="98"/>
      <c r="J337" s="98"/>
      <c r="K337" s="98"/>
      <c r="L337" s="98"/>
      <c r="M337" s="98"/>
      <c r="N337" s="98"/>
      <c r="O337" s="98"/>
      <c r="P337" s="98"/>
      <c r="Q337" s="98"/>
      <c r="R337" s="98"/>
      <c r="S337" s="98"/>
      <c r="T337" s="98"/>
      <c r="U337" s="98"/>
      <c r="V337" s="98"/>
      <c r="W337" s="98"/>
      <c r="X337" s="98"/>
      <c r="Y337" s="98"/>
    </row>
    <row r="338" spans="1:25" ht="35" hidden="1" customHeight="1" thickBot="1" x14ac:dyDescent="0.25">
      <c r="A338" s="171" t="s">
        <v>1636</v>
      </c>
      <c r="B338" s="160"/>
      <c r="C338" s="98"/>
      <c r="D338" s="98"/>
      <c r="E338" s="98"/>
      <c r="F338" s="98"/>
      <c r="G338" s="98"/>
      <c r="H338" s="98"/>
      <c r="I338" s="98"/>
      <c r="J338" s="98"/>
      <c r="K338" s="98"/>
      <c r="L338" s="98"/>
      <c r="M338" s="98"/>
      <c r="N338" s="98"/>
      <c r="O338" s="98"/>
      <c r="P338" s="98"/>
      <c r="Q338" s="98"/>
      <c r="R338" s="98"/>
      <c r="S338" s="98"/>
      <c r="T338" s="98"/>
      <c r="U338" s="98"/>
      <c r="V338" s="98"/>
      <c r="W338" s="98"/>
      <c r="X338" s="98"/>
      <c r="Y338" s="98"/>
    </row>
    <row r="339" spans="1:25" ht="35" hidden="1" customHeight="1" thickBot="1" x14ac:dyDescent="0.25">
      <c r="A339" s="171" t="s">
        <v>1637</v>
      </c>
      <c r="B339" s="160"/>
      <c r="C339" s="98"/>
      <c r="D339" s="98"/>
      <c r="E339" s="98"/>
      <c r="F339" s="98"/>
      <c r="G339" s="98"/>
      <c r="H339" s="98"/>
      <c r="I339" s="98"/>
      <c r="J339" s="98"/>
      <c r="K339" s="98"/>
      <c r="L339" s="98"/>
      <c r="M339" s="98"/>
      <c r="N339" s="98"/>
      <c r="O339" s="98"/>
      <c r="P339" s="98"/>
      <c r="Q339" s="98"/>
      <c r="R339" s="98"/>
      <c r="S339" s="98"/>
      <c r="T339" s="98"/>
      <c r="U339" s="98"/>
      <c r="V339" s="98"/>
      <c r="W339" s="98"/>
      <c r="X339" s="98"/>
      <c r="Y339" s="98"/>
    </row>
    <row r="340" spans="1:25" ht="35" hidden="1" customHeight="1" thickBot="1" x14ac:dyDescent="0.25">
      <c r="A340" s="171" t="s">
        <v>1638</v>
      </c>
      <c r="B340" s="160"/>
      <c r="C340" s="98"/>
      <c r="D340" s="98"/>
      <c r="E340" s="98"/>
      <c r="F340" s="98"/>
      <c r="G340" s="98"/>
      <c r="H340" s="98"/>
      <c r="I340" s="98"/>
      <c r="J340" s="98"/>
      <c r="K340" s="98"/>
      <c r="L340" s="98"/>
      <c r="M340" s="98"/>
      <c r="N340" s="98"/>
      <c r="O340" s="98"/>
      <c r="P340" s="98"/>
      <c r="Q340" s="98"/>
      <c r="R340" s="98"/>
      <c r="S340" s="98"/>
      <c r="T340" s="98"/>
      <c r="U340" s="98"/>
      <c r="V340" s="98"/>
      <c r="W340" s="98"/>
      <c r="X340" s="98"/>
      <c r="Y340" s="98"/>
    </row>
    <row r="341" spans="1:25" ht="35" hidden="1" customHeight="1" thickBot="1" x14ac:dyDescent="0.25">
      <c r="A341" s="171" t="s">
        <v>1639</v>
      </c>
      <c r="B341" s="160"/>
      <c r="C341" s="98"/>
      <c r="D341" s="98"/>
      <c r="E341" s="98"/>
      <c r="F341" s="98"/>
      <c r="G341" s="98"/>
      <c r="H341" s="98"/>
      <c r="I341" s="98"/>
      <c r="J341" s="98"/>
      <c r="K341" s="98"/>
      <c r="L341" s="98"/>
      <c r="M341" s="98"/>
      <c r="N341" s="98"/>
      <c r="O341" s="98"/>
      <c r="P341" s="98"/>
      <c r="Q341" s="98"/>
      <c r="R341" s="98"/>
      <c r="S341" s="98"/>
      <c r="T341" s="98"/>
      <c r="U341" s="98"/>
      <c r="V341" s="98"/>
      <c r="W341" s="98"/>
      <c r="X341" s="98"/>
      <c r="Y341" s="98"/>
    </row>
    <row r="342" spans="1:25" ht="35" hidden="1" customHeight="1" thickBot="1" x14ac:dyDescent="0.25">
      <c r="A342" s="171" t="s">
        <v>1640</v>
      </c>
      <c r="B342" s="160"/>
      <c r="C342" s="98"/>
      <c r="D342" s="98"/>
      <c r="E342" s="98"/>
      <c r="F342" s="98"/>
      <c r="G342" s="98"/>
      <c r="H342" s="98"/>
      <c r="I342" s="98"/>
      <c r="J342" s="98"/>
      <c r="K342" s="98"/>
      <c r="L342" s="98"/>
      <c r="M342" s="98"/>
      <c r="N342" s="98"/>
      <c r="O342" s="98"/>
      <c r="P342" s="98"/>
      <c r="Q342" s="98"/>
      <c r="R342" s="98"/>
      <c r="S342" s="98"/>
      <c r="T342" s="98"/>
      <c r="U342" s="98"/>
      <c r="V342" s="98"/>
      <c r="W342" s="98"/>
      <c r="X342" s="98"/>
      <c r="Y342" s="98"/>
    </row>
    <row r="343" spans="1:25" ht="35" hidden="1" customHeight="1" thickBot="1" x14ac:dyDescent="0.25">
      <c r="A343" s="171" t="s">
        <v>1641</v>
      </c>
      <c r="B343" s="160"/>
      <c r="C343" s="98"/>
      <c r="D343" s="98"/>
      <c r="E343" s="98"/>
      <c r="F343" s="98"/>
      <c r="G343" s="98"/>
      <c r="H343" s="98"/>
      <c r="I343" s="98"/>
      <c r="J343" s="98"/>
      <c r="K343" s="98"/>
      <c r="L343" s="98"/>
      <c r="M343" s="98"/>
      <c r="N343" s="98"/>
      <c r="O343" s="98"/>
      <c r="P343" s="98"/>
      <c r="Q343" s="98"/>
      <c r="R343" s="98"/>
      <c r="S343" s="98"/>
      <c r="T343" s="98"/>
      <c r="U343" s="98"/>
      <c r="V343" s="98"/>
      <c r="W343" s="98"/>
      <c r="X343" s="98"/>
      <c r="Y343" s="98"/>
    </row>
    <row r="344" spans="1:25" ht="35" hidden="1" customHeight="1" thickBot="1" x14ac:dyDescent="0.25">
      <c r="A344" s="171" t="s">
        <v>1642</v>
      </c>
      <c r="B344" s="160"/>
      <c r="C344" s="98"/>
      <c r="D344" s="98"/>
      <c r="E344" s="98"/>
      <c r="F344" s="98"/>
      <c r="G344" s="98"/>
      <c r="H344" s="98"/>
      <c r="I344" s="98"/>
      <c r="J344" s="98"/>
      <c r="K344" s="98"/>
      <c r="L344" s="98"/>
      <c r="M344" s="98"/>
      <c r="N344" s="98"/>
      <c r="O344" s="98"/>
      <c r="P344" s="98"/>
      <c r="Q344" s="98"/>
      <c r="R344" s="98"/>
      <c r="S344" s="98"/>
      <c r="T344" s="98"/>
      <c r="U344" s="98"/>
      <c r="V344" s="98"/>
      <c r="W344" s="98"/>
      <c r="X344" s="98"/>
      <c r="Y344" s="98"/>
    </row>
    <row r="345" spans="1:25" ht="35" hidden="1" customHeight="1" thickBot="1" x14ac:dyDescent="0.25">
      <c r="A345" s="171" t="s">
        <v>1643</v>
      </c>
      <c r="B345" s="160"/>
      <c r="C345" s="98"/>
      <c r="D345" s="98"/>
      <c r="E345" s="98"/>
      <c r="F345" s="98"/>
      <c r="G345" s="98"/>
      <c r="H345" s="98"/>
      <c r="I345" s="98"/>
      <c r="J345" s="98"/>
      <c r="K345" s="98"/>
      <c r="L345" s="98"/>
      <c r="M345" s="98"/>
      <c r="N345" s="98"/>
      <c r="O345" s="98"/>
      <c r="P345" s="98"/>
      <c r="Q345" s="98"/>
      <c r="R345" s="98"/>
      <c r="S345" s="98"/>
      <c r="T345" s="98"/>
      <c r="U345" s="98"/>
      <c r="V345" s="98"/>
      <c r="W345" s="98"/>
      <c r="X345" s="98"/>
      <c r="Y345" s="98"/>
    </row>
    <row r="346" spans="1:25" ht="35" hidden="1" customHeight="1" thickBot="1" x14ac:dyDescent="0.25">
      <c r="A346" s="171" t="s">
        <v>1644</v>
      </c>
      <c r="B346" s="160"/>
      <c r="C346" s="98"/>
      <c r="D346" s="98"/>
      <c r="E346" s="98"/>
      <c r="F346" s="98"/>
      <c r="G346" s="98"/>
      <c r="H346" s="98"/>
      <c r="I346" s="98"/>
      <c r="J346" s="98"/>
      <c r="K346" s="98"/>
      <c r="L346" s="98"/>
      <c r="M346" s="98"/>
      <c r="N346" s="98"/>
      <c r="O346" s="98"/>
      <c r="P346" s="98"/>
      <c r="Q346" s="98"/>
      <c r="R346" s="98"/>
      <c r="S346" s="98"/>
      <c r="T346" s="98"/>
      <c r="U346" s="98"/>
      <c r="V346" s="98"/>
      <c r="W346" s="98"/>
      <c r="X346" s="98"/>
      <c r="Y346" s="98"/>
    </row>
    <row r="347" spans="1:25" ht="35" hidden="1" customHeight="1" thickBot="1" x14ac:dyDescent="0.25">
      <c r="A347" s="171" t="s">
        <v>1645</v>
      </c>
      <c r="B347" s="160"/>
      <c r="C347" s="98"/>
      <c r="D347" s="98"/>
      <c r="E347" s="98"/>
      <c r="F347" s="98"/>
      <c r="G347" s="98"/>
      <c r="H347" s="98"/>
      <c r="I347" s="98"/>
      <c r="J347" s="98"/>
      <c r="K347" s="98"/>
      <c r="L347" s="98"/>
      <c r="M347" s="98"/>
      <c r="N347" s="98"/>
      <c r="O347" s="98"/>
      <c r="P347" s="98"/>
      <c r="Q347" s="98"/>
      <c r="R347" s="98"/>
      <c r="S347" s="98"/>
      <c r="T347" s="98"/>
      <c r="U347" s="98"/>
      <c r="V347" s="98"/>
      <c r="W347" s="98"/>
      <c r="X347" s="98"/>
      <c r="Y347" s="98"/>
    </row>
    <row r="348" spans="1:25" ht="35" hidden="1" customHeight="1" thickBot="1" x14ac:dyDescent="0.25">
      <c r="A348" s="171" t="s">
        <v>1646</v>
      </c>
      <c r="B348" s="160"/>
      <c r="C348" s="98"/>
      <c r="D348" s="98"/>
      <c r="E348" s="98"/>
      <c r="F348" s="98"/>
      <c r="G348" s="98"/>
      <c r="H348" s="98"/>
      <c r="I348" s="98"/>
      <c r="J348" s="98"/>
      <c r="K348" s="98"/>
      <c r="L348" s="98"/>
      <c r="M348" s="98"/>
      <c r="N348" s="98"/>
      <c r="O348" s="98"/>
      <c r="P348" s="98"/>
      <c r="Q348" s="98"/>
      <c r="R348" s="98"/>
      <c r="S348" s="98"/>
      <c r="T348" s="98"/>
      <c r="U348" s="98"/>
      <c r="V348" s="98"/>
      <c r="W348" s="98"/>
      <c r="X348" s="98"/>
      <c r="Y348" s="98"/>
    </row>
    <row r="349" spans="1:25" ht="35" hidden="1" customHeight="1" thickBot="1" x14ac:dyDescent="0.25">
      <c r="A349" s="171" t="s">
        <v>1647</v>
      </c>
      <c r="B349" s="160"/>
      <c r="C349" s="98"/>
      <c r="D349" s="98"/>
      <c r="E349" s="98"/>
      <c r="F349" s="98"/>
      <c r="G349" s="98"/>
      <c r="H349" s="98"/>
      <c r="I349" s="98"/>
      <c r="J349" s="98"/>
      <c r="K349" s="98"/>
      <c r="L349" s="98"/>
      <c r="M349" s="98"/>
      <c r="N349" s="98"/>
      <c r="O349" s="98"/>
      <c r="P349" s="98"/>
      <c r="Q349" s="98"/>
      <c r="R349" s="98"/>
      <c r="S349" s="98"/>
      <c r="T349" s="98"/>
      <c r="U349" s="98"/>
      <c r="V349" s="98"/>
      <c r="W349" s="98"/>
      <c r="X349" s="98"/>
      <c r="Y349" s="98"/>
    </row>
    <row r="350" spans="1:25" ht="35" hidden="1" customHeight="1" thickBot="1" x14ac:dyDescent="0.25">
      <c r="A350" s="171" t="s">
        <v>1648</v>
      </c>
      <c r="B350" s="160"/>
      <c r="C350" s="98"/>
      <c r="D350" s="98"/>
      <c r="E350" s="98"/>
      <c r="F350" s="98"/>
      <c r="G350" s="98"/>
      <c r="H350" s="98"/>
      <c r="I350" s="98"/>
      <c r="J350" s="98"/>
      <c r="K350" s="98"/>
      <c r="L350" s="98"/>
      <c r="M350" s="98"/>
      <c r="N350" s="98"/>
      <c r="O350" s="98"/>
      <c r="P350" s="98"/>
      <c r="Q350" s="98"/>
      <c r="R350" s="98"/>
      <c r="S350" s="98"/>
      <c r="T350" s="98"/>
      <c r="U350" s="98"/>
      <c r="V350" s="98"/>
      <c r="W350" s="98"/>
      <c r="X350" s="98"/>
      <c r="Y350" s="98"/>
    </row>
    <row r="351" spans="1:25" ht="35" hidden="1" customHeight="1" thickBot="1" x14ac:dyDescent="0.25">
      <c r="A351" s="171" t="s">
        <v>1649</v>
      </c>
      <c r="B351" s="160"/>
      <c r="C351" s="98"/>
      <c r="D351" s="98"/>
      <c r="E351" s="98"/>
      <c r="F351" s="98"/>
      <c r="G351" s="98"/>
      <c r="H351" s="98"/>
      <c r="I351" s="98"/>
      <c r="J351" s="98"/>
      <c r="K351" s="98"/>
      <c r="L351" s="98"/>
      <c r="M351" s="98"/>
      <c r="N351" s="98"/>
      <c r="O351" s="98"/>
      <c r="P351" s="98"/>
      <c r="Q351" s="98"/>
      <c r="R351" s="98"/>
      <c r="S351" s="98"/>
      <c r="T351" s="98"/>
      <c r="U351" s="98"/>
      <c r="V351" s="98"/>
      <c r="W351" s="98"/>
      <c r="X351" s="98"/>
      <c r="Y351" s="98"/>
    </row>
    <row r="352" spans="1:25" ht="35" hidden="1" customHeight="1" thickBot="1" x14ac:dyDescent="0.25">
      <c r="A352" s="171" t="s">
        <v>1650</v>
      </c>
      <c r="B352" s="160"/>
      <c r="C352" s="98"/>
      <c r="D352" s="98"/>
      <c r="E352" s="98"/>
      <c r="F352" s="98"/>
      <c r="G352" s="98"/>
      <c r="H352" s="98"/>
      <c r="I352" s="98"/>
      <c r="J352" s="98"/>
      <c r="K352" s="98"/>
      <c r="L352" s="98"/>
      <c r="M352" s="98"/>
      <c r="N352" s="98"/>
      <c r="O352" s="98"/>
      <c r="P352" s="98"/>
      <c r="Q352" s="98"/>
      <c r="R352" s="98"/>
      <c r="S352" s="98"/>
      <c r="T352" s="98"/>
      <c r="U352" s="98"/>
      <c r="V352" s="98"/>
      <c r="W352" s="98"/>
      <c r="X352" s="98"/>
      <c r="Y352" s="98"/>
    </row>
    <row r="353" spans="1:25" ht="52" hidden="1" customHeight="1" thickBot="1" x14ac:dyDescent="0.25">
      <c r="A353" s="171" t="s">
        <v>1651</v>
      </c>
      <c r="B353" s="160"/>
      <c r="C353" s="98"/>
      <c r="D353" s="98"/>
      <c r="E353" s="98"/>
      <c r="F353" s="98"/>
      <c r="G353" s="98"/>
      <c r="H353" s="98"/>
      <c r="I353" s="98"/>
      <c r="J353" s="98"/>
      <c r="K353" s="98"/>
      <c r="L353" s="98"/>
      <c r="M353" s="98"/>
      <c r="N353" s="98"/>
      <c r="O353" s="98"/>
      <c r="P353" s="98"/>
      <c r="Q353" s="98"/>
      <c r="R353" s="98"/>
      <c r="S353" s="98"/>
      <c r="T353" s="98"/>
      <c r="U353" s="98"/>
      <c r="V353" s="98"/>
      <c r="W353" s="98"/>
      <c r="X353" s="98"/>
      <c r="Y353" s="98"/>
    </row>
    <row r="354" spans="1:25" ht="35" hidden="1" customHeight="1" thickBot="1" x14ac:dyDescent="0.25">
      <c r="A354" s="171" t="s">
        <v>1652</v>
      </c>
      <c r="B354" s="160"/>
      <c r="C354" s="98"/>
      <c r="D354" s="98"/>
      <c r="E354" s="98"/>
      <c r="F354" s="98"/>
      <c r="G354" s="98"/>
      <c r="H354" s="98"/>
      <c r="I354" s="98"/>
      <c r="J354" s="98"/>
      <c r="K354" s="98"/>
      <c r="L354" s="98"/>
      <c r="M354" s="98"/>
      <c r="N354" s="98"/>
      <c r="O354" s="98"/>
      <c r="P354" s="98"/>
      <c r="Q354" s="98"/>
      <c r="R354" s="98"/>
      <c r="S354" s="98"/>
      <c r="T354" s="98"/>
      <c r="U354" s="98"/>
      <c r="V354" s="98"/>
      <c r="W354" s="98"/>
      <c r="X354" s="98"/>
      <c r="Y354" s="98"/>
    </row>
    <row r="355" spans="1:25" s="159" customFormat="1" ht="35" customHeight="1" thickBot="1" x14ac:dyDescent="0.25">
      <c r="A355" s="162" t="s">
        <v>1653</v>
      </c>
      <c r="B355" s="160"/>
      <c r="C355" s="100"/>
      <c r="D355" s="100"/>
      <c r="E355" s="100"/>
      <c r="F355" s="100"/>
      <c r="G355" s="100"/>
      <c r="H355" s="100">
        <v>10</v>
      </c>
      <c r="I355" s="100"/>
      <c r="J355" s="100"/>
      <c r="K355" s="100"/>
      <c r="L355" s="100"/>
      <c r="M355" s="100"/>
      <c r="N355" s="100"/>
      <c r="O355" s="100"/>
      <c r="P355" s="100"/>
      <c r="Q355" s="100"/>
      <c r="R355" s="100"/>
      <c r="S355" s="100"/>
      <c r="T355" s="100"/>
      <c r="U355" s="100"/>
      <c r="V355" s="100"/>
      <c r="W355" s="100"/>
      <c r="X355" s="100"/>
      <c r="Y355" s="100"/>
    </row>
    <row r="356" spans="1:25" ht="52" hidden="1" customHeight="1" thickBot="1" x14ac:dyDescent="0.25">
      <c r="A356" s="171" t="s">
        <v>1654</v>
      </c>
      <c r="B356" s="160"/>
      <c r="C356" s="98"/>
      <c r="D356" s="98"/>
      <c r="E356" s="98"/>
      <c r="F356" s="98"/>
      <c r="G356" s="98"/>
      <c r="H356" s="98"/>
      <c r="I356" s="98"/>
      <c r="J356" s="98"/>
      <c r="K356" s="98"/>
      <c r="L356" s="98"/>
      <c r="M356" s="98"/>
      <c r="N356" s="98"/>
      <c r="O356" s="98"/>
      <c r="P356" s="98"/>
      <c r="Q356" s="98"/>
      <c r="R356" s="98"/>
      <c r="S356" s="98"/>
      <c r="T356" s="98"/>
      <c r="U356" s="98"/>
      <c r="V356" s="98"/>
      <c r="W356" s="98"/>
      <c r="X356" s="98"/>
      <c r="Y356" s="98"/>
    </row>
    <row r="357" spans="1:25" ht="35" hidden="1" customHeight="1" thickBot="1" x14ac:dyDescent="0.25">
      <c r="A357" s="171" t="s">
        <v>1655</v>
      </c>
      <c r="B357" s="160"/>
      <c r="C357" s="98"/>
      <c r="D357" s="98"/>
      <c r="E357" s="98"/>
      <c r="F357" s="98"/>
      <c r="G357" s="98"/>
      <c r="H357" s="98"/>
      <c r="I357" s="98"/>
      <c r="J357" s="98"/>
      <c r="K357" s="98"/>
      <c r="L357" s="98"/>
      <c r="M357" s="98"/>
      <c r="N357" s="98"/>
      <c r="O357" s="98"/>
      <c r="P357" s="98"/>
      <c r="Q357" s="98"/>
      <c r="R357" s="98"/>
      <c r="S357" s="98"/>
      <c r="T357" s="98"/>
      <c r="U357" s="98"/>
      <c r="V357" s="98"/>
      <c r="W357" s="98"/>
      <c r="X357" s="98"/>
      <c r="Y357" s="98"/>
    </row>
    <row r="358" spans="1:25" ht="52" hidden="1" customHeight="1" thickBot="1" x14ac:dyDescent="0.25">
      <c r="A358" s="171" t="s">
        <v>1656</v>
      </c>
      <c r="B358" s="160"/>
      <c r="C358" s="98"/>
      <c r="D358" s="98"/>
      <c r="E358" s="98"/>
      <c r="F358" s="98"/>
      <c r="G358" s="98"/>
      <c r="H358" s="98"/>
      <c r="I358" s="98"/>
      <c r="J358" s="98"/>
      <c r="K358" s="98"/>
      <c r="L358" s="98"/>
      <c r="M358" s="98"/>
      <c r="N358" s="98"/>
      <c r="O358" s="98"/>
      <c r="P358" s="98"/>
      <c r="Q358" s="98"/>
      <c r="R358" s="98"/>
      <c r="S358" s="98"/>
      <c r="T358" s="98"/>
      <c r="U358" s="98"/>
      <c r="V358" s="98"/>
      <c r="W358" s="98"/>
      <c r="X358" s="98"/>
      <c r="Y358" s="98"/>
    </row>
    <row r="359" spans="1:25" ht="35" hidden="1" customHeight="1" thickBot="1" x14ac:dyDescent="0.25">
      <c r="A359" s="171" t="s">
        <v>1657</v>
      </c>
      <c r="B359" s="160"/>
      <c r="C359" s="98"/>
      <c r="D359" s="98"/>
      <c r="E359" s="98"/>
      <c r="F359" s="98"/>
      <c r="G359" s="98"/>
      <c r="H359" s="98"/>
      <c r="I359" s="98"/>
      <c r="J359" s="98"/>
      <c r="K359" s="98"/>
      <c r="L359" s="98"/>
      <c r="M359" s="98"/>
      <c r="N359" s="98"/>
      <c r="O359" s="98"/>
      <c r="P359" s="98"/>
      <c r="Q359" s="98"/>
      <c r="R359" s="98"/>
      <c r="S359" s="98"/>
      <c r="T359" s="98"/>
      <c r="U359" s="98"/>
      <c r="V359" s="98"/>
      <c r="W359" s="98"/>
      <c r="X359" s="98"/>
      <c r="Y359" s="98"/>
    </row>
    <row r="360" spans="1:25" ht="52" hidden="1" customHeight="1" thickBot="1" x14ac:dyDescent="0.25">
      <c r="A360" s="171" t="s">
        <v>1658</v>
      </c>
      <c r="B360" s="160"/>
      <c r="C360" s="98"/>
      <c r="D360" s="98"/>
      <c r="E360" s="98"/>
      <c r="F360" s="98"/>
      <c r="G360" s="98"/>
      <c r="H360" s="98"/>
      <c r="I360" s="98"/>
      <c r="J360" s="98"/>
      <c r="K360" s="98"/>
      <c r="L360" s="98"/>
      <c r="M360" s="98"/>
      <c r="N360" s="98"/>
      <c r="O360" s="98"/>
      <c r="P360" s="98"/>
      <c r="Q360" s="98"/>
      <c r="R360" s="98"/>
      <c r="S360" s="98"/>
      <c r="T360" s="98"/>
      <c r="U360" s="98"/>
      <c r="V360" s="98"/>
      <c r="W360" s="98"/>
      <c r="X360" s="98"/>
      <c r="Y360" s="98"/>
    </row>
    <row r="361" spans="1:25" ht="35" hidden="1" customHeight="1" thickBot="1" x14ac:dyDescent="0.25">
      <c r="A361" s="171" t="s">
        <v>1659</v>
      </c>
      <c r="B361" s="160"/>
      <c r="C361" s="98"/>
      <c r="D361" s="98"/>
      <c r="E361" s="98"/>
      <c r="F361" s="98"/>
      <c r="G361" s="98"/>
      <c r="H361" s="98"/>
      <c r="I361" s="98"/>
      <c r="J361" s="98"/>
      <c r="K361" s="98"/>
      <c r="L361" s="98"/>
      <c r="M361" s="98"/>
      <c r="N361" s="98"/>
      <c r="O361" s="98"/>
      <c r="P361" s="98"/>
      <c r="Q361" s="98"/>
      <c r="R361" s="98"/>
      <c r="S361" s="98"/>
      <c r="T361" s="98"/>
      <c r="U361" s="98"/>
      <c r="V361" s="98"/>
      <c r="W361" s="98"/>
      <c r="X361" s="98"/>
      <c r="Y361" s="98"/>
    </row>
    <row r="362" spans="1:25" ht="52" hidden="1" customHeight="1" thickBot="1" x14ac:dyDescent="0.25">
      <c r="A362" s="171" t="s">
        <v>1660</v>
      </c>
      <c r="B362" s="160"/>
      <c r="C362" s="98"/>
      <c r="D362" s="98"/>
      <c r="E362" s="98"/>
      <c r="F362" s="98"/>
      <c r="G362" s="98"/>
      <c r="H362" s="98"/>
      <c r="I362" s="98"/>
      <c r="J362" s="98"/>
      <c r="K362" s="98"/>
      <c r="L362" s="98"/>
      <c r="M362" s="98"/>
      <c r="N362" s="98"/>
      <c r="O362" s="98"/>
      <c r="P362" s="98"/>
      <c r="Q362" s="98"/>
      <c r="R362" s="98"/>
      <c r="S362" s="98"/>
      <c r="T362" s="98"/>
      <c r="U362" s="98"/>
      <c r="V362" s="98"/>
      <c r="W362" s="98"/>
      <c r="X362" s="98"/>
      <c r="Y362" s="98"/>
    </row>
    <row r="363" spans="1:25" ht="35" hidden="1" customHeight="1" thickBot="1" x14ac:dyDescent="0.25">
      <c r="A363" s="171" t="s">
        <v>1661</v>
      </c>
      <c r="B363" s="160"/>
      <c r="C363" s="98"/>
      <c r="D363" s="98"/>
      <c r="E363" s="98"/>
      <c r="F363" s="98"/>
      <c r="G363" s="98"/>
      <c r="H363" s="98"/>
      <c r="I363" s="98"/>
      <c r="J363" s="98"/>
      <c r="K363" s="98"/>
      <c r="L363" s="98"/>
      <c r="M363" s="98"/>
      <c r="N363" s="98"/>
      <c r="O363" s="98"/>
      <c r="P363" s="98"/>
      <c r="Q363" s="98"/>
      <c r="R363" s="98"/>
      <c r="S363" s="98"/>
      <c r="T363" s="98"/>
      <c r="U363" s="98"/>
      <c r="V363" s="98"/>
      <c r="W363" s="98"/>
      <c r="X363" s="98"/>
      <c r="Y363" s="98"/>
    </row>
    <row r="364" spans="1:25" ht="52" hidden="1" customHeight="1" thickBot="1" x14ac:dyDescent="0.25">
      <c r="A364" s="171" t="s">
        <v>1662</v>
      </c>
      <c r="B364" s="160"/>
      <c r="C364" s="98"/>
      <c r="D364" s="98"/>
      <c r="E364" s="98"/>
      <c r="F364" s="98"/>
      <c r="G364" s="98"/>
      <c r="H364" s="98"/>
      <c r="I364" s="98"/>
      <c r="J364" s="98"/>
      <c r="K364" s="98"/>
      <c r="L364" s="98"/>
      <c r="M364" s="98"/>
      <c r="N364" s="98"/>
      <c r="O364" s="98"/>
      <c r="P364" s="98"/>
      <c r="Q364" s="98"/>
      <c r="R364" s="98"/>
      <c r="S364" s="98"/>
      <c r="T364" s="98"/>
      <c r="U364" s="98"/>
      <c r="V364" s="98"/>
      <c r="W364" s="98"/>
      <c r="X364" s="98"/>
      <c r="Y364" s="98"/>
    </row>
    <row r="365" spans="1:25" ht="35" hidden="1" customHeight="1" thickBot="1" x14ac:dyDescent="0.25">
      <c r="A365" s="171" t="s">
        <v>1663</v>
      </c>
      <c r="B365" s="160"/>
      <c r="C365" s="98"/>
      <c r="D365" s="98"/>
      <c r="E365" s="98"/>
      <c r="F365" s="98"/>
      <c r="G365" s="98"/>
      <c r="H365" s="98"/>
      <c r="I365" s="98"/>
      <c r="J365" s="98"/>
      <c r="K365" s="98"/>
      <c r="L365" s="98"/>
      <c r="M365" s="98"/>
      <c r="N365" s="98"/>
      <c r="O365" s="98"/>
      <c r="P365" s="98"/>
      <c r="Q365" s="98"/>
      <c r="R365" s="98"/>
      <c r="S365" s="98"/>
      <c r="T365" s="98"/>
      <c r="U365" s="98"/>
      <c r="V365" s="98"/>
      <c r="W365" s="98"/>
      <c r="X365" s="98"/>
      <c r="Y365" s="98"/>
    </row>
    <row r="366" spans="1:25" ht="52" hidden="1" customHeight="1" thickBot="1" x14ac:dyDescent="0.25">
      <c r="A366" s="171" t="s">
        <v>1664</v>
      </c>
      <c r="B366" s="160"/>
      <c r="C366" s="98"/>
      <c r="D366" s="98"/>
      <c r="E366" s="98"/>
      <c r="F366" s="98"/>
      <c r="G366" s="98"/>
      <c r="H366" s="98"/>
      <c r="I366" s="98"/>
      <c r="J366" s="98"/>
      <c r="K366" s="98"/>
      <c r="L366" s="98"/>
      <c r="M366" s="98"/>
      <c r="N366" s="98"/>
      <c r="O366" s="98"/>
      <c r="P366" s="98"/>
      <c r="Q366" s="98"/>
      <c r="R366" s="98"/>
      <c r="S366" s="98"/>
      <c r="T366" s="98"/>
      <c r="U366" s="98"/>
      <c r="V366" s="98"/>
      <c r="W366" s="98"/>
      <c r="X366" s="98"/>
      <c r="Y366" s="98"/>
    </row>
    <row r="367" spans="1:25" ht="35" hidden="1" customHeight="1" thickBot="1" x14ac:dyDescent="0.25">
      <c r="A367" s="171" t="s">
        <v>1665</v>
      </c>
      <c r="B367" s="160"/>
      <c r="C367" s="98"/>
      <c r="D367" s="98"/>
      <c r="E367" s="98"/>
      <c r="F367" s="98"/>
      <c r="G367" s="98"/>
      <c r="H367" s="98"/>
      <c r="I367" s="98"/>
      <c r="J367" s="98"/>
      <c r="K367" s="98"/>
      <c r="L367" s="98"/>
      <c r="M367" s="98"/>
      <c r="N367" s="98"/>
      <c r="O367" s="98"/>
      <c r="P367" s="98"/>
      <c r="Q367" s="98"/>
      <c r="R367" s="98"/>
      <c r="S367" s="98"/>
      <c r="T367" s="98"/>
      <c r="U367" s="98"/>
      <c r="V367" s="98"/>
      <c r="W367" s="98"/>
      <c r="X367" s="98"/>
      <c r="Y367" s="98"/>
    </row>
    <row r="368" spans="1:25" ht="52" hidden="1" customHeight="1" thickBot="1" x14ac:dyDescent="0.25">
      <c r="A368" s="171" t="s">
        <v>1666</v>
      </c>
      <c r="B368" s="160"/>
      <c r="C368" s="98"/>
      <c r="D368" s="98"/>
      <c r="E368" s="98"/>
      <c r="F368" s="98"/>
      <c r="G368" s="98"/>
      <c r="H368" s="98"/>
      <c r="I368" s="98"/>
      <c r="J368" s="98"/>
      <c r="K368" s="98"/>
      <c r="L368" s="98"/>
      <c r="M368" s="98"/>
      <c r="N368" s="98"/>
      <c r="O368" s="98"/>
      <c r="P368" s="98"/>
      <c r="Q368" s="98"/>
      <c r="R368" s="98"/>
      <c r="S368" s="98"/>
      <c r="T368" s="98"/>
      <c r="U368" s="98"/>
      <c r="V368" s="98"/>
      <c r="W368" s="98"/>
      <c r="X368" s="98"/>
      <c r="Y368" s="98"/>
    </row>
    <row r="369" spans="1:25" ht="35" hidden="1" customHeight="1" thickBot="1" x14ac:dyDescent="0.25">
      <c r="A369" s="171" t="s">
        <v>1667</v>
      </c>
      <c r="B369" s="160"/>
      <c r="C369" s="98"/>
      <c r="D369" s="98"/>
      <c r="E369" s="98"/>
      <c r="F369" s="98"/>
      <c r="G369" s="98"/>
      <c r="H369" s="98"/>
      <c r="I369" s="98"/>
      <c r="J369" s="98"/>
      <c r="K369" s="98"/>
      <c r="L369" s="98"/>
      <c r="M369" s="98"/>
      <c r="N369" s="98"/>
      <c r="O369" s="98"/>
      <c r="P369" s="98"/>
      <c r="Q369" s="98"/>
      <c r="R369" s="98"/>
      <c r="S369" s="98"/>
      <c r="T369" s="98"/>
      <c r="U369" s="98"/>
      <c r="V369" s="98"/>
      <c r="W369" s="98"/>
      <c r="X369" s="98"/>
      <c r="Y369" s="98"/>
    </row>
    <row r="370" spans="1:25" ht="52" hidden="1" customHeight="1" thickBot="1" x14ac:dyDescent="0.25">
      <c r="A370" s="171" t="s">
        <v>1668</v>
      </c>
      <c r="B370" s="160"/>
      <c r="C370" s="98"/>
      <c r="D370" s="98"/>
      <c r="E370" s="98"/>
      <c r="F370" s="98"/>
      <c r="G370" s="98"/>
      <c r="H370" s="98"/>
      <c r="I370" s="98"/>
      <c r="J370" s="98"/>
      <c r="K370" s="98"/>
      <c r="L370" s="98"/>
      <c r="M370" s="98"/>
      <c r="N370" s="98"/>
      <c r="O370" s="98"/>
      <c r="P370" s="98"/>
      <c r="Q370" s="98"/>
      <c r="R370" s="98"/>
      <c r="S370" s="98"/>
      <c r="T370" s="98"/>
      <c r="U370" s="98"/>
      <c r="V370" s="98"/>
      <c r="W370" s="98"/>
      <c r="X370" s="98"/>
      <c r="Y370" s="98"/>
    </row>
    <row r="371" spans="1:25" ht="35" hidden="1" customHeight="1" thickBot="1" x14ac:dyDescent="0.25">
      <c r="A371" s="171" t="s">
        <v>1669</v>
      </c>
      <c r="B371" s="160"/>
      <c r="C371" s="98"/>
      <c r="D371" s="98"/>
      <c r="E371" s="98"/>
      <c r="F371" s="98"/>
      <c r="G371" s="98"/>
      <c r="H371" s="98"/>
      <c r="I371" s="98"/>
      <c r="J371" s="98"/>
      <c r="K371" s="98"/>
      <c r="L371" s="98"/>
      <c r="M371" s="98"/>
      <c r="N371" s="98"/>
      <c r="O371" s="98"/>
      <c r="P371" s="98"/>
      <c r="Q371" s="98"/>
      <c r="R371" s="98"/>
      <c r="S371" s="98"/>
      <c r="T371" s="98"/>
      <c r="U371" s="98"/>
      <c r="V371" s="98"/>
      <c r="W371" s="98"/>
      <c r="X371" s="98"/>
      <c r="Y371" s="98"/>
    </row>
    <row r="372" spans="1:25" ht="52" hidden="1" customHeight="1" thickBot="1" x14ac:dyDescent="0.25">
      <c r="A372" s="171" t="s">
        <v>1670</v>
      </c>
      <c r="B372" s="160"/>
      <c r="C372" s="98"/>
      <c r="D372" s="98"/>
      <c r="E372" s="98"/>
      <c r="F372" s="98"/>
      <c r="G372" s="98"/>
      <c r="H372" s="98"/>
      <c r="I372" s="98"/>
      <c r="J372" s="98"/>
      <c r="K372" s="98"/>
      <c r="L372" s="98"/>
      <c r="M372" s="98"/>
      <c r="N372" s="98"/>
      <c r="O372" s="98"/>
      <c r="P372" s="98"/>
      <c r="Q372" s="98"/>
      <c r="R372" s="98"/>
      <c r="S372" s="98"/>
      <c r="T372" s="98"/>
      <c r="U372" s="98"/>
      <c r="V372" s="98"/>
      <c r="W372" s="98"/>
      <c r="X372" s="98"/>
      <c r="Y372" s="98"/>
    </row>
    <row r="373" spans="1:25" ht="35" hidden="1" customHeight="1" thickBot="1" x14ac:dyDescent="0.25">
      <c r="A373" s="171" t="s">
        <v>1671</v>
      </c>
      <c r="B373" s="160"/>
      <c r="C373" s="98"/>
      <c r="D373" s="98"/>
      <c r="E373" s="98"/>
      <c r="F373" s="98"/>
      <c r="G373" s="98"/>
      <c r="H373" s="98"/>
      <c r="I373" s="98"/>
      <c r="J373" s="98"/>
      <c r="K373" s="98"/>
      <c r="L373" s="98"/>
      <c r="M373" s="98"/>
      <c r="N373" s="98"/>
      <c r="O373" s="98"/>
      <c r="P373" s="98"/>
      <c r="Q373" s="98"/>
      <c r="R373" s="98"/>
      <c r="S373" s="98"/>
      <c r="T373" s="98"/>
      <c r="U373" s="98"/>
      <c r="V373" s="98"/>
      <c r="W373" s="98"/>
      <c r="X373" s="98"/>
      <c r="Y373" s="98"/>
    </row>
    <row r="374" spans="1:25" ht="52" hidden="1" customHeight="1" thickBot="1" x14ac:dyDescent="0.25">
      <c r="A374" s="171" t="s">
        <v>1672</v>
      </c>
      <c r="B374" s="160"/>
      <c r="C374" s="98"/>
      <c r="D374" s="98"/>
      <c r="E374" s="98"/>
      <c r="F374" s="98"/>
      <c r="G374" s="98"/>
      <c r="H374" s="98"/>
      <c r="I374" s="98"/>
      <c r="J374" s="98"/>
      <c r="K374" s="98"/>
      <c r="L374" s="98"/>
      <c r="M374" s="98"/>
      <c r="N374" s="98"/>
      <c r="O374" s="98"/>
      <c r="P374" s="98"/>
      <c r="Q374" s="98"/>
      <c r="R374" s="98"/>
      <c r="S374" s="98"/>
      <c r="T374" s="98"/>
      <c r="U374" s="98"/>
      <c r="V374" s="98"/>
      <c r="W374" s="98"/>
      <c r="X374" s="98"/>
      <c r="Y374" s="98"/>
    </row>
    <row r="375" spans="1:25" ht="35" hidden="1" customHeight="1" thickBot="1" x14ac:dyDescent="0.25">
      <c r="A375" s="171" t="s">
        <v>1673</v>
      </c>
      <c r="B375" s="160"/>
      <c r="C375" s="98"/>
      <c r="D375" s="98"/>
      <c r="E375" s="98"/>
      <c r="F375" s="98"/>
      <c r="G375" s="98"/>
      <c r="H375" s="98"/>
      <c r="I375" s="98"/>
      <c r="J375" s="98"/>
      <c r="K375" s="98"/>
      <c r="L375" s="98"/>
      <c r="M375" s="98"/>
      <c r="N375" s="98"/>
      <c r="O375" s="98"/>
      <c r="P375" s="98"/>
      <c r="Q375" s="98"/>
      <c r="R375" s="98"/>
      <c r="S375" s="98"/>
      <c r="T375" s="98"/>
      <c r="U375" s="98"/>
      <c r="V375" s="98"/>
      <c r="W375" s="98"/>
      <c r="X375" s="98"/>
      <c r="Y375" s="98"/>
    </row>
    <row r="376" spans="1:25" ht="52" hidden="1" customHeight="1" thickBot="1" x14ac:dyDescent="0.25">
      <c r="A376" s="171" t="s">
        <v>1674</v>
      </c>
      <c r="B376" s="160"/>
      <c r="C376" s="98"/>
      <c r="D376" s="98"/>
      <c r="E376" s="98"/>
      <c r="F376" s="98"/>
      <c r="G376" s="98"/>
      <c r="H376" s="98"/>
      <c r="I376" s="98"/>
      <c r="J376" s="98"/>
      <c r="K376" s="98"/>
      <c r="L376" s="98"/>
      <c r="M376" s="98"/>
      <c r="N376" s="98"/>
      <c r="O376" s="98"/>
      <c r="P376" s="98"/>
      <c r="Q376" s="98"/>
      <c r="R376" s="98"/>
      <c r="S376" s="98"/>
      <c r="T376" s="98"/>
      <c r="U376" s="98"/>
      <c r="V376" s="98"/>
      <c r="W376" s="98"/>
      <c r="X376" s="98"/>
      <c r="Y376" s="98"/>
    </row>
    <row r="377" spans="1:25" ht="35" hidden="1" customHeight="1" thickBot="1" x14ac:dyDescent="0.25">
      <c r="A377" s="171" t="s">
        <v>1675</v>
      </c>
      <c r="B377" s="160"/>
      <c r="C377" s="98"/>
      <c r="D377" s="98"/>
      <c r="E377" s="98"/>
      <c r="F377" s="98"/>
      <c r="G377" s="98"/>
      <c r="H377" s="98"/>
      <c r="I377" s="98"/>
      <c r="J377" s="98"/>
      <c r="K377" s="98"/>
      <c r="L377" s="98"/>
      <c r="M377" s="98"/>
      <c r="N377" s="98"/>
      <c r="O377" s="98"/>
      <c r="P377" s="98"/>
      <c r="Q377" s="98"/>
      <c r="R377" s="98"/>
      <c r="S377" s="98"/>
      <c r="T377" s="98"/>
      <c r="U377" s="98"/>
      <c r="V377" s="98"/>
      <c r="W377" s="98"/>
      <c r="X377" s="98"/>
      <c r="Y377" s="98"/>
    </row>
    <row r="378" spans="1:25" ht="52" hidden="1" customHeight="1" thickBot="1" x14ac:dyDescent="0.25">
      <c r="A378" s="171" t="s">
        <v>1676</v>
      </c>
      <c r="B378" s="160"/>
      <c r="C378" s="98"/>
      <c r="D378" s="98"/>
      <c r="E378" s="98"/>
      <c r="F378" s="98"/>
      <c r="G378" s="98"/>
      <c r="H378" s="98"/>
      <c r="I378" s="98"/>
      <c r="J378" s="98"/>
      <c r="K378" s="98"/>
      <c r="L378" s="98"/>
      <c r="M378" s="98"/>
      <c r="N378" s="98"/>
      <c r="O378" s="98"/>
      <c r="P378" s="98"/>
      <c r="Q378" s="98"/>
      <c r="R378" s="98"/>
      <c r="S378" s="98"/>
      <c r="T378" s="98"/>
      <c r="U378" s="98"/>
      <c r="V378" s="98"/>
      <c r="W378" s="98"/>
      <c r="X378" s="98"/>
      <c r="Y378" s="98"/>
    </row>
    <row r="379" spans="1:25" ht="52" hidden="1" customHeight="1" thickBot="1" x14ac:dyDescent="0.25">
      <c r="A379" s="171" t="s">
        <v>1677</v>
      </c>
      <c r="B379" s="160"/>
      <c r="C379" s="98"/>
      <c r="D379" s="98"/>
      <c r="E379" s="98"/>
      <c r="F379" s="98"/>
      <c r="G379" s="98"/>
      <c r="H379" s="98"/>
      <c r="I379" s="98"/>
      <c r="J379" s="98"/>
      <c r="K379" s="98"/>
      <c r="L379" s="98"/>
      <c r="M379" s="98"/>
      <c r="N379" s="98"/>
      <c r="O379" s="98"/>
      <c r="P379" s="98"/>
      <c r="Q379" s="98"/>
      <c r="R379" s="98"/>
      <c r="S379" s="98"/>
      <c r="T379" s="98"/>
      <c r="U379" s="98"/>
      <c r="V379" s="98"/>
      <c r="W379" s="98"/>
      <c r="X379" s="98"/>
      <c r="Y379" s="98"/>
    </row>
    <row r="380" spans="1:25" s="159" customFormat="1" ht="52" customHeight="1" thickBot="1" x14ac:dyDescent="0.25">
      <c r="A380" s="162" t="s">
        <v>1678</v>
      </c>
      <c r="B380" s="16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row>
    <row r="381" spans="1:25" ht="35" customHeight="1" thickBot="1" x14ac:dyDescent="0.25">
      <c r="A381" s="171" t="s">
        <v>1679</v>
      </c>
      <c r="B381" s="160"/>
      <c r="C381" s="98"/>
      <c r="D381" s="98">
        <v>35</v>
      </c>
      <c r="E381" s="98">
        <v>35</v>
      </c>
      <c r="F381" s="98">
        <v>35</v>
      </c>
      <c r="G381" s="98">
        <v>35</v>
      </c>
      <c r="H381" s="98">
        <v>25</v>
      </c>
      <c r="I381" s="98">
        <v>40</v>
      </c>
      <c r="J381" s="98">
        <v>67</v>
      </c>
      <c r="K381" s="98">
        <v>25</v>
      </c>
      <c r="L381" s="98">
        <v>0</v>
      </c>
      <c r="M381" s="98">
        <v>25</v>
      </c>
      <c r="N381" s="98"/>
      <c r="O381" s="98">
        <v>0</v>
      </c>
      <c r="P381" s="98"/>
      <c r="Q381" s="98"/>
      <c r="R381" s="98"/>
      <c r="S381" s="98"/>
      <c r="T381" s="98"/>
      <c r="U381" s="98"/>
      <c r="V381" s="98"/>
      <c r="W381" s="98"/>
      <c r="X381" s="98"/>
      <c r="Y381" s="98"/>
    </row>
    <row r="382" spans="1:25" ht="35" customHeight="1" thickBot="1" x14ac:dyDescent="0.25">
      <c r="A382" s="171" t="s">
        <v>1680</v>
      </c>
      <c r="B382" s="160"/>
      <c r="C382" s="98"/>
      <c r="D382" s="98">
        <v>35</v>
      </c>
      <c r="E382" s="98">
        <v>35</v>
      </c>
      <c r="F382" s="98">
        <v>35</v>
      </c>
      <c r="G382" s="98">
        <v>35</v>
      </c>
      <c r="H382" s="98">
        <v>25</v>
      </c>
      <c r="I382" s="98">
        <v>40</v>
      </c>
      <c r="J382" s="98">
        <v>67</v>
      </c>
      <c r="K382" s="98">
        <v>25</v>
      </c>
      <c r="L382" s="98">
        <v>0</v>
      </c>
      <c r="M382" s="98">
        <v>25</v>
      </c>
      <c r="N382" s="98"/>
      <c r="O382" s="98">
        <v>0</v>
      </c>
      <c r="P382" s="98"/>
      <c r="Q382" s="98"/>
      <c r="R382" s="98"/>
      <c r="S382" s="98"/>
      <c r="T382" s="98"/>
      <c r="U382" s="98"/>
      <c r="V382" s="98"/>
      <c r="W382" s="98"/>
      <c r="X382" s="98"/>
      <c r="Y382" s="98"/>
    </row>
    <row r="383" spans="1:25" ht="35" hidden="1" customHeight="1" thickBot="1" x14ac:dyDescent="0.25">
      <c r="A383" s="171" t="s">
        <v>1681</v>
      </c>
      <c r="B383" s="160"/>
      <c r="C383" s="98"/>
      <c r="D383" s="98"/>
      <c r="E383" s="98"/>
      <c r="F383" s="98"/>
      <c r="G383" s="98"/>
      <c r="H383" s="98"/>
      <c r="I383" s="98"/>
      <c r="J383" s="98"/>
      <c r="K383" s="98"/>
      <c r="L383" s="98"/>
      <c r="M383" s="98"/>
      <c r="N383" s="98"/>
      <c r="O383" s="98"/>
      <c r="P383" s="98"/>
      <c r="Q383" s="98"/>
      <c r="R383" s="98"/>
      <c r="S383" s="98"/>
      <c r="T383" s="98"/>
      <c r="U383" s="98"/>
      <c r="V383" s="98"/>
      <c r="W383" s="98"/>
      <c r="X383" s="98"/>
      <c r="Y383" s="98"/>
    </row>
    <row r="384" spans="1:25" ht="35" hidden="1" customHeight="1" thickBot="1" x14ac:dyDescent="0.25">
      <c r="A384" s="171" t="s">
        <v>1682</v>
      </c>
      <c r="B384" s="160"/>
      <c r="C384" s="98"/>
      <c r="D384" s="98"/>
      <c r="E384" s="98"/>
      <c r="F384" s="98"/>
      <c r="G384" s="98"/>
      <c r="H384" s="98"/>
      <c r="I384" s="98"/>
      <c r="J384" s="98"/>
      <c r="K384" s="98"/>
      <c r="L384" s="98"/>
      <c r="M384" s="98"/>
      <c r="N384" s="98"/>
      <c r="O384" s="98"/>
      <c r="P384" s="98"/>
      <c r="Q384" s="98"/>
      <c r="R384" s="98"/>
      <c r="S384" s="98"/>
      <c r="T384" s="98"/>
      <c r="U384" s="98"/>
      <c r="V384" s="98"/>
      <c r="W384" s="98"/>
      <c r="X384" s="98"/>
      <c r="Y384" s="98"/>
    </row>
    <row r="385" spans="1:25" ht="35" hidden="1" customHeight="1" thickBot="1" x14ac:dyDescent="0.25">
      <c r="A385" s="171" t="s">
        <v>1683</v>
      </c>
      <c r="B385" s="160"/>
      <c r="C385" s="98"/>
      <c r="D385" s="98"/>
      <c r="E385" s="98"/>
      <c r="F385" s="98"/>
      <c r="G385" s="98"/>
      <c r="H385" s="98"/>
      <c r="I385" s="98"/>
      <c r="J385" s="98"/>
      <c r="K385" s="98"/>
      <c r="L385" s="98"/>
      <c r="M385" s="98"/>
      <c r="N385" s="98"/>
      <c r="O385" s="98"/>
      <c r="P385" s="98"/>
      <c r="Q385" s="98"/>
      <c r="R385" s="98"/>
      <c r="S385" s="98"/>
      <c r="T385" s="98"/>
      <c r="U385" s="98"/>
      <c r="V385" s="98"/>
      <c r="W385" s="98"/>
      <c r="X385" s="98"/>
      <c r="Y385" s="98"/>
    </row>
    <row r="386" spans="1:25" ht="35" hidden="1" customHeight="1" thickBot="1" x14ac:dyDescent="0.25">
      <c r="A386" s="171" t="s">
        <v>1684</v>
      </c>
      <c r="B386" s="160"/>
      <c r="C386" s="98"/>
      <c r="D386" s="98"/>
      <c r="E386" s="98"/>
      <c r="F386" s="98"/>
      <c r="G386" s="98"/>
      <c r="H386" s="98"/>
      <c r="I386" s="98"/>
      <c r="J386" s="98"/>
      <c r="K386" s="98"/>
      <c r="L386" s="98"/>
      <c r="M386" s="98"/>
      <c r="N386" s="98"/>
      <c r="O386" s="98"/>
      <c r="P386" s="98"/>
      <c r="Q386" s="98"/>
      <c r="R386" s="98"/>
      <c r="S386" s="98"/>
      <c r="T386" s="98"/>
      <c r="U386" s="98"/>
      <c r="V386" s="98"/>
      <c r="W386" s="98"/>
      <c r="X386" s="98"/>
      <c r="Y386" s="98"/>
    </row>
    <row r="387" spans="1:25" ht="35" hidden="1" customHeight="1" thickBot="1" x14ac:dyDescent="0.25">
      <c r="A387" s="171" t="s">
        <v>1685</v>
      </c>
      <c r="B387" s="160"/>
      <c r="C387" s="98"/>
      <c r="D387" s="98"/>
      <c r="E387" s="98"/>
      <c r="F387" s="98"/>
      <c r="G387" s="98"/>
      <c r="H387" s="98"/>
      <c r="I387" s="98"/>
      <c r="J387" s="98"/>
      <c r="K387" s="98"/>
      <c r="L387" s="98"/>
      <c r="M387" s="98"/>
      <c r="N387" s="98"/>
      <c r="O387" s="98"/>
      <c r="P387" s="98"/>
      <c r="Q387" s="98"/>
      <c r="R387" s="98"/>
      <c r="S387" s="98"/>
      <c r="T387" s="98"/>
      <c r="U387" s="98"/>
      <c r="V387" s="98"/>
      <c r="W387" s="98"/>
      <c r="X387" s="98"/>
      <c r="Y387" s="98"/>
    </row>
    <row r="388" spans="1:25" ht="35" hidden="1" customHeight="1" thickBot="1" x14ac:dyDescent="0.25">
      <c r="A388" s="171" t="s">
        <v>1686</v>
      </c>
      <c r="B388" s="160"/>
      <c r="C388" s="98"/>
      <c r="D388" s="98"/>
      <c r="E388" s="98"/>
      <c r="F388" s="98"/>
      <c r="G388" s="98"/>
      <c r="H388" s="98"/>
      <c r="I388" s="98"/>
      <c r="J388" s="98"/>
      <c r="K388" s="98"/>
      <c r="L388" s="98"/>
      <c r="M388" s="98"/>
      <c r="N388" s="98"/>
      <c r="O388" s="98"/>
      <c r="P388" s="98"/>
      <c r="Q388" s="98"/>
      <c r="R388" s="98"/>
      <c r="S388" s="98"/>
      <c r="T388" s="98"/>
      <c r="U388" s="98"/>
      <c r="V388" s="98"/>
      <c r="W388" s="98"/>
      <c r="X388" s="98"/>
      <c r="Y388" s="98"/>
    </row>
    <row r="389" spans="1:25" ht="35" hidden="1" customHeight="1" thickBot="1" x14ac:dyDescent="0.25">
      <c r="A389" s="171" t="s">
        <v>1687</v>
      </c>
      <c r="B389" s="160"/>
      <c r="C389" s="98"/>
      <c r="D389" s="98"/>
      <c r="E389" s="98"/>
      <c r="F389" s="98"/>
      <c r="G389" s="98"/>
      <c r="H389" s="98"/>
      <c r="I389" s="98"/>
      <c r="J389" s="98"/>
      <c r="K389" s="98"/>
      <c r="L389" s="98"/>
      <c r="M389" s="98"/>
      <c r="N389" s="98"/>
      <c r="O389" s="98"/>
      <c r="P389" s="98"/>
      <c r="Q389" s="98"/>
      <c r="R389" s="98"/>
      <c r="S389" s="98"/>
      <c r="T389" s="98"/>
      <c r="U389" s="98"/>
      <c r="V389" s="98"/>
      <c r="W389" s="98"/>
      <c r="X389" s="98"/>
      <c r="Y389" s="98"/>
    </row>
    <row r="390" spans="1:25" ht="35" hidden="1" customHeight="1" thickBot="1" x14ac:dyDescent="0.25">
      <c r="A390" s="171" t="s">
        <v>1688</v>
      </c>
      <c r="B390" s="160"/>
      <c r="C390" s="98"/>
      <c r="D390" s="98"/>
      <c r="E390" s="98"/>
      <c r="F390" s="98"/>
      <c r="G390" s="98"/>
      <c r="H390" s="98"/>
      <c r="I390" s="98"/>
      <c r="J390" s="98"/>
      <c r="K390" s="98"/>
      <c r="L390" s="98"/>
      <c r="M390" s="98"/>
      <c r="N390" s="98"/>
      <c r="O390" s="98"/>
      <c r="P390" s="98"/>
      <c r="Q390" s="98"/>
      <c r="R390" s="98"/>
      <c r="S390" s="98"/>
      <c r="T390" s="98"/>
      <c r="U390" s="98"/>
      <c r="V390" s="98"/>
      <c r="W390" s="98"/>
      <c r="X390" s="98"/>
      <c r="Y390" s="98"/>
    </row>
    <row r="391" spans="1:25" ht="35" hidden="1" customHeight="1" thickBot="1" x14ac:dyDescent="0.25">
      <c r="A391" s="171" t="s">
        <v>1689</v>
      </c>
      <c r="B391" s="160"/>
      <c r="C391" s="98"/>
      <c r="D391" s="98"/>
      <c r="E391" s="98"/>
      <c r="F391" s="98"/>
      <c r="G391" s="98"/>
      <c r="H391" s="98"/>
      <c r="I391" s="98"/>
      <c r="J391" s="98"/>
      <c r="K391" s="98"/>
      <c r="L391" s="98"/>
      <c r="M391" s="98"/>
      <c r="N391" s="98"/>
      <c r="O391" s="98"/>
      <c r="P391" s="98"/>
      <c r="Q391" s="98"/>
      <c r="R391" s="98"/>
      <c r="S391" s="98"/>
      <c r="T391" s="98"/>
      <c r="U391" s="98"/>
      <c r="V391" s="98"/>
      <c r="W391" s="98"/>
      <c r="X391" s="98"/>
      <c r="Y391" s="98"/>
    </row>
    <row r="392" spans="1:25" ht="35" hidden="1" customHeight="1" thickBot="1" x14ac:dyDescent="0.25">
      <c r="A392" s="171" t="s">
        <v>1690</v>
      </c>
      <c r="B392" s="160"/>
      <c r="C392" s="98"/>
      <c r="D392" s="98"/>
      <c r="E392" s="98"/>
      <c r="F392" s="98"/>
      <c r="G392" s="98"/>
      <c r="H392" s="98"/>
      <c r="I392" s="98"/>
      <c r="J392" s="98"/>
      <c r="K392" s="98"/>
      <c r="L392" s="98"/>
      <c r="M392" s="98"/>
      <c r="N392" s="98"/>
      <c r="O392" s="98"/>
      <c r="P392" s="98"/>
      <c r="Q392" s="98"/>
      <c r="R392" s="98"/>
      <c r="S392" s="98"/>
      <c r="T392" s="98"/>
      <c r="U392" s="98"/>
      <c r="V392" s="98"/>
      <c r="W392" s="98"/>
      <c r="X392" s="98"/>
      <c r="Y392" s="98"/>
    </row>
    <row r="393" spans="1:25" ht="35" hidden="1" customHeight="1" thickBot="1" x14ac:dyDescent="0.25">
      <c r="A393" s="171" t="s">
        <v>1691</v>
      </c>
      <c r="B393" s="160"/>
      <c r="C393" s="98"/>
      <c r="D393" s="98"/>
      <c r="E393" s="98"/>
      <c r="F393" s="98"/>
      <c r="G393" s="98"/>
      <c r="H393" s="98"/>
      <c r="I393" s="98"/>
      <c r="J393" s="98"/>
      <c r="K393" s="98"/>
      <c r="L393" s="98"/>
      <c r="M393" s="98"/>
      <c r="N393" s="98"/>
      <c r="O393" s="98"/>
      <c r="P393" s="98"/>
      <c r="Q393" s="98"/>
      <c r="R393" s="98"/>
      <c r="S393" s="98"/>
      <c r="T393" s="98"/>
      <c r="U393" s="98"/>
      <c r="V393" s="98"/>
      <c r="W393" s="98"/>
      <c r="X393" s="98"/>
      <c r="Y393" s="98"/>
    </row>
    <row r="394" spans="1:25" ht="35" hidden="1" customHeight="1" thickBot="1" x14ac:dyDescent="0.25">
      <c r="A394" s="171" t="s">
        <v>1692</v>
      </c>
      <c r="B394" s="160"/>
      <c r="C394" s="98"/>
      <c r="D394" s="98"/>
      <c r="E394" s="98"/>
      <c r="F394" s="98"/>
      <c r="G394" s="98"/>
      <c r="H394" s="98"/>
      <c r="I394" s="98"/>
      <c r="J394" s="98"/>
      <c r="K394" s="98"/>
      <c r="L394" s="98"/>
      <c r="M394" s="98"/>
      <c r="N394" s="98"/>
      <c r="O394" s="98"/>
      <c r="P394" s="98"/>
      <c r="Q394" s="98"/>
      <c r="R394" s="98"/>
      <c r="S394" s="98"/>
      <c r="T394" s="98"/>
      <c r="U394" s="98"/>
      <c r="V394" s="98"/>
      <c r="W394" s="98"/>
      <c r="X394" s="98"/>
      <c r="Y394" s="98"/>
    </row>
    <row r="395" spans="1:25" ht="35" hidden="1" customHeight="1" thickBot="1" x14ac:dyDescent="0.25">
      <c r="A395" s="171" t="s">
        <v>1693</v>
      </c>
      <c r="B395" s="160"/>
      <c r="C395" s="98"/>
      <c r="D395" s="98"/>
      <c r="E395" s="98"/>
      <c r="F395" s="98"/>
      <c r="G395" s="98"/>
      <c r="H395" s="98"/>
      <c r="I395" s="98"/>
      <c r="J395" s="98"/>
      <c r="K395" s="98"/>
      <c r="L395" s="98"/>
      <c r="M395" s="98"/>
      <c r="N395" s="98"/>
      <c r="O395" s="98"/>
      <c r="P395" s="98"/>
      <c r="Q395" s="98"/>
      <c r="R395" s="98"/>
      <c r="S395" s="98"/>
      <c r="T395" s="98"/>
      <c r="U395" s="98"/>
      <c r="V395" s="98"/>
      <c r="W395" s="98"/>
      <c r="X395" s="98"/>
      <c r="Y395" s="98"/>
    </row>
    <row r="396" spans="1:25" ht="35" hidden="1" customHeight="1" thickBot="1" x14ac:dyDescent="0.25">
      <c r="A396" s="171" t="s">
        <v>1694</v>
      </c>
      <c r="B396" s="160"/>
      <c r="C396" s="98"/>
      <c r="D396" s="98"/>
      <c r="E396" s="98"/>
      <c r="F396" s="98"/>
      <c r="G396" s="98"/>
      <c r="H396" s="98"/>
      <c r="I396" s="98"/>
      <c r="J396" s="98"/>
      <c r="K396" s="98"/>
      <c r="L396" s="98"/>
      <c r="M396" s="98"/>
      <c r="N396" s="98"/>
      <c r="O396" s="98"/>
      <c r="P396" s="98"/>
      <c r="Q396" s="98"/>
      <c r="R396" s="98"/>
      <c r="S396" s="98"/>
      <c r="T396" s="98"/>
      <c r="U396" s="98"/>
      <c r="V396" s="98"/>
      <c r="W396" s="98"/>
      <c r="X396" s="98"/>
      <c r="Y396" s="98"/>
    </row>
    <row r="397" spans="1:25" ht="35" hidden="1" customHeight="1" thickBot="1" x14ac:dyDescent="0.25">
      <c r="A397" s="171" t="s">
        <v>1695</v>
      </c>
      <c r="B397" s="160"/>
      <c r="C397" s="98"/>
      <c r="D397" s="98"/>
      <c r="E397" s="98"/>
      <c r="F397" s="98"/>
      <c r="G397" s="98"/>
      <c r="H397" s="98"/>
      <c r="I397" s="98"/>
      <c r="J397" s="98"/>
      <c r="K397" s="98"/>
      <c r="L397" s="98"/>
      <c r="M397" s="98"/>
      <c r="N397" s="98"/>
      <c r="O397" s="98"/>
      <c r="P397" s="98"/>
      <c r="Q397" s="98"/>
      <c r="R397" s="98"/>
      <c r="S397" s="98"/>
      <c r="T397" s="98"/>
      <c r="U397" s="98"/>
      <c r="V397" s="98"/>
      <c r="W397" s="98"/>
      <c r="X397" s="98"/>
      <c r="Y397" s="98"/>
    </row>
    <row r="398" spans="1:25" ht="35" hidden="1" customHeight="1" thickBot="1" x14ac:dyDescent="0.25">
      <c r="A398" s="171" t="s">
        <v>1696</v>
      </c>
      <c r="B398" s="160"/>
      <c r="C398" s="98"/>
      <c r="D398" s="98"/>
      <c r="E398" s="98"/>
      <c r="F398" s="98"/>
      <c r="G398" s="98"/>
      <c r="H398" s="98"/>
      <c r="I398" s="98"/>
      <c r="J398" s="98"/>
      <c r="K398" s="98"/>
      <c r="L398" s="98"/>
      <c r="M398" s="98"/>
      <c r="N398" s="98"/>
      <c r="O398" s="98"/>
      <c r="P398" s="98"/>
      <c r="Q398" s="98"/>
      <c r="R398" s="98"/>
      <c r="S398" s="98"/>
      <c r="T398" s="98"/>
      <c r="U398" s="98"/>
      <c r="V398" s="98"/>
      <c r="W398" s="98"/>
      <c r="X398" s="98"/>
      <c r="Y398" s="98"/>
    </row>
    <row r="399" spans="1:25" ht="35" hidden="1" customHeight="1" thickBot="1" x14ac:dyDescent="0.25">
      <c r="A399" s="171" t="s">
        <v>1697</v>
      </c>
      <c r="B399" s="160"/>
      <c r="C399" s="98"/>
      <c r="D399" s="98"/>
      <c r="E399" s="98"/>
      <c r="F399" s="98"/>
      <c r="G399" s="98"/>
      <c r="H399" s="98"/>
      <c r="I399" s="98"/>
      <c r="J399" s="98"/>
      <c r="K399" s="98"/>
      <c r="L399" s="98"/>
      <c r="M399" s="98"/>
      <c r="N399" s="98"/>
      <c r="O399" s="98"/>
      <c r="P399" s="98"/>
      <c r="Q399" s="98"/>
      <c r="R399" s="98"/>
      <c r="S399" s="98"/>
      <c r="T399" s="98"/>
      <c r="U399" s="98"/>
      <c r="V399" s="98"/>
      <c r="W399" s="98"/>
      <c r="X399" s="98"/>
      <c r="Y399" s="98"/>
    </row>
    <row r="400" spans="1:25" ht="35" hidden="1" customHeight="1" thickBot="1" x14ac:dyDescent="0.25">
      <c r="A400" s="171" t="s">
        <v>1698</v>
      </c>
      <c r="B400" s="160"/>
      <c r="C400" s="98"/>
      <c r="D400" s="98"/>
      <c r="E400" s="98"/>
      <c r="F400" s="98"/>
      <c r="G400" s="98"/>
      <c r="H400" s="98"/>
      <c r="I400" s="98"/>
      <c r="J400" s="98"/>
      <c r="K400" s="98"/>
      <c r="L400" s="98"/>
      <c r="M400" s="98"/>
      <c r="N400" s="98"/>
      <c r="O400" s="98"/>
      <c r="P400" s="98"/>
      <c r="Q400" s="98"/>
      <c r="R400" s="98"/>
      <c r="S400" s="98"/>
      <c r="T400" s="98"/>
      <c r="U400" s="98"/>
      <c r="V400" s="98"/>
      <c r="W400" s="98"/>
      <c r="X400" s="98"/>
      <c r="Y400" s="98"/>
    </row>
    <row r="401" spans="1:25" ht="35" customHeight="1" thickBot="1" x14ac:dyDescent="0.25">
      <c r="A401" s="171" t="s">
        <v>1699</v>
      </c>
      <c r="B401" s="160"/>
      <c r="C401" s="98">
        <v>1E-3</v>
      </c>
      <c r="D401" s="98"/>
      <c r="E401" s="98"/>
      <c r="F401" s="98"/>
      <c r="G401" s="98"/>
      <c r="H401" s="98"/>
      <c r="I401" s="98"/>
      <c r="J401" s="98"/>
      <c r="K401" s="98"/>
      <c r="L401" s="98"/>
      <c r="M401" s="98"/>
      <c r="N401" s="98"/>
      <c r="O401" s="98"/>
      <c r="P401" s="98"/>
      <c r="Q401" s="98"/>
      <c r="R401" s="98"/>
      <c r="S401" s="98"/>
      <c r="T401" s="98"/>
      <c r="U401" s="98"/>
      <c r="V401" s="98"/>
      <c r="W401" s="98"/>
      <c r="X401" s="98"/>
      <c r="Y401" s="98"/>
    </row>
    <row r="402" spans="1:25" ht="35" customHeight="1" thickBot="1" x14ac:dyDescent="0.25">
      <c r="A402" s="171" t="s">
        <v>1700</v>
      </c>
      <c r="B402" s="160"/>
      <c r="C402" s="98">
        <v>16.981999999999999</v>
      </c>
      <c r="D402" s="98"/>
      <c r="E402" s="98"/>
      <c r="F402" s="98"/>
      <c r="G402" s="98"/>
      <c r="H402" s="98"/>
      <c r="I402" s="98"/>
      <c r="J402" s="98"/>
      <c r="K402" s="98"/>
      <c r="L402" s="98"/>
      <c r="M402" s="98"/>
      <c r="N402" s="98"/>
      <c r="O402" s="98"/>
      <c r="P402" s="98"/>
      <c r="Q402" s="98"/>
      <c r="R402" s="98"/>
      <c r="S402" s="98"/>
      <c r="T402" s="98"/>
      <c r="U402" s="98"/>
      <c r="V402" s="98"/>
      <c r="W402" s="98"/>
      <c r="X402" s="98"/>
      <c r="Y402" s="98"/>
    </row>
    <row r="403" spans="1:25" ht="52" hidden="1" customHeight="1" thickBot="1" x14ac:dyDescent="0.25">
      <c r="A403" s="171" t="s">
        <v>1701</v>
      </c>
      <c r="B403" s="160"/>
      <c r="C403" s="98"/>
      <c r="D403" s="98"/>
      <c r="E403" s="98"/>
      <c r="F403" s="98"/>
      <c r="G403" s="98"/>
      <c r="H403" s="98"/>
      <c r="I403" s="98"/>
      <c r="J403" s="98"/>
      <c r="K403" s="98"/>
      <c r="L403" s="98"/>
      <c r="M403" s="98"/>
      <c r="N403" s="98"/>
      <c r="O403" s="98"/>
      <c r="P403" s="98"/>
      <c r="Q403" s="98"/>
      <c r="R403" s="98"/>
      <c r="S403" s="98"/>
      <c r="T403" s="98"/>
      <c r="U403" s="98"/>
      <c r="V403" s="98"/>
      <c r="W403" s="98"/>
      <c r="X403" s="98"/>
      <c r="Y403" s="98"/>
    </row>
    <row r="404" spans="1:25" ht="35" hidden="1" customHeight="1" thickBot="1" x14ac:dyDescent="0.25">
      <c r="A404" s="171" t="s">
        <v>1702</v>
      </c>
      <c r="B404" s="160"/>
      <c r="C404" s="98"/>
      <c r="D404" s="98"/>
      <c r="E404" s="98"/>
      <c r="F404" s="98"/>
      <c r="G404" s="98"/>
      <c r="H404" s="98"/>
      <c r="I404" s="98"/>
      <c r="J404" s="98"/>
      <c r="K404" s="98"/>
      <c r="L404" s="98"/>
      <c r="M404" s="98"/>
      <c r="N404" s="98"/>
      <c r="O404" s="98"/>
      <c r="P404" s="98"/>
      <c r="Q404" s="98"/>
      <c r="R404" s="98"/>
      <c r="S404" s="98"/>
      <c r="T404" s="98"/>
      <c r="U404" s="98"/>
      <c r="V404" s="98"/>
      <c r="W404" s="98"/>
      <c r="X404" s="98"/>
      <c r="Y404" s="98"/>
    </row>
    <row r="405" spans="1:25" s="159" customFormat="1" ht="35" customHeight="1" thickBot="1" x14ac:dyDescent="0.25">
      <c r="A405" s="162" t="s">
        <v>1703</v>
      </c>
      <c r="B405" s="160"/>
      <c r="C405" s="100">
        <v>16.981999999999999</v>
      </c>
      <c r="D405" s="100">
        <v>35</v>
      </c>
      <c r="E405" s="100">
        <v>35</v>
      </c>
      <c r="F405" s="100">
        <v>35</v>
      </c>
      <c r="G405" s="100">
        <v>35</v>
      </c>
      <c r="H405" s="100">
        <v>25</v>
      </c>
      <c r="I405" s="100">
        <v>40</v>
      </c>
      <c r="J405" s="100">
        <v>67</v>
      </c>
      <c r="K405" s="100">
        <v>25</v>
      </c>
      <c r="L405" s="100"/>
      <c r="M405" s="100">
        <v>25</v>
      </c>
      <c r="N405" s="100"/>
      <c r="O405" s="100"/>
      <c r="P405" s="100"/>
      <c r="Q405" s="100"/>
      <c r="R405" s="100"/>
      <c r="S405" s="100"/>
      <c r="T405" s="100"/>
      <c r="U405" s="100"/>
      <c r="V405" s="100"/>
      <c r="W405" s="100"/>
      <c r="X405" s="100"/>
      <c r="Y405" s="100"/>
    </row>
    <row r="406" spans="1:25" ht="52" hidden="1" customHeight="1" thickBot="1" x14ac:dyDescent="0.25">
      <c r="A406" s="171" t="s">
        <v>1704</v>
      </c>
      <c r="B406" s="160"/>
      <c r="C406" s="98"/>
      <c r="D406" s="98"/>
      <c r="E406" s="98"/>
      <c r="F406" s="98"/>
      <c r="G406" s="98"/>
      <c r="H406" s="98"/>
      <c r="I406" s="98"/>
      <c r="J406" s="98"/>
      <c r="K406" s="98"/>
      <c r="L406" s="98"/>
      <c r="M406" s="98"/>
      <c r="N406" s="98"/>
      <c r="O406" s="98"/>
      <c r="P406" s="98"/>
      <c r="Q406" s="98"/>
      <c r="R406" s="98"/>
      <c r="S406" s="98"/>
      <c r="T406" s="98"/>
      <c r="U406" s="98"/>
      <c r="V406" s="98"/>
      <c r="W406" s="98"/>
      <c r="X406" s="98"/>
      <c r="Y406" s="98"/>
    </row>
    <row r="407" spans="1:25" ht="35" hidden="1" customHeight="1" thickBot="1" x14ac:dyDescent="0.25">
      <c r="A407" s="171" t="s">
        <v>1705</v>
      </c>
      <c r="B407" s="160"/>
      <c r="C407" s="98"/>
      <c r="D407" s="98"/>
      <c r="E407" s="98"/>
      <c r="F407" s="98"/>
      <c r="G407" s="98"/>
      <c r="H407" s="98"/>
      <c r="I407" s="98"/>
      <c r="J407" s="98"/>
      <c r="K407" s="98"/>
      <c r="L407" s="98"/>
      <c r="M407" s="98"/>
      <c r="N407" s="98"/>
      <c r="O407" s="98"/>
      <c r="P407" s="98"/>
      <c r="Q407" s="98"/>
      <c r="R407" s="98"/>
      <c r="S407" s="98"/>
      <c r="T407" s="98"/>
      <c r="U407" s="98"/>
      <c r="V407" s="98"/>
      <c r="W407" s="98"/>
      <c r="X407" s="98"/>
      <c r="Y407" s="98"/>
    </row>
    <row r="408" spans="1:25" ht="52" hidden="1" customHeight="1" thickBot="1" x14ac:dyDescent="0.25">
      <c r="A408" s="171" t="s">
        <v>1706</v>
      </c>
      <c r="B408" s="160"/>
      <c r="C408" s="98"/>
      <c r="D408" s="98"/>
      <c r="E408" s="98"/>
      <c r="F408" s="98"/>
      <c r="G408" s="98"/>
      <c r="H408" s="98"/>
      <c r="I408" s="98"/>
      <c r="J408" s="98"/>
      <c r="K408" s="98"/>
      <c r="L408" s="98"/>
      <c r="M408" s="98"/>
      <c r="N408" s="98"/>
      <c r="O408" s="98"/>
      <c r="P408" s="98"/>
      <c r="Q408" s="98"/>
      <c r="R408" s="98"/>
      <c r="S408" s="98"/>
      <c r="T408" s="98"/>
      <c r="U408" s="98"/>
      <c r="V408" s="98"/>
      <c r="W408" s="98"/>
      <c r="X408" s="98"/>
      <c r="Y408" s="98"/>
    </row>
    <row r="409" spans="1:25" ht="35" hidden="1" customHeight="1" thickBot="1" x14ac:dyDescent="0.25">
      <c r="A409" s="171" t="s">
        <v>1707</v>
      </c>
      <c r="B409" s="160"/>
      <c r="C409" s="98"/>
      <c r="D409" s="98"/>
      <c r="E409" s="98"/>
      <c r="F409" s="98"/>
      <c r="G409" s="98"/>
      <c r="H409" s="98"/>
      <c r="I409" s="98"/>
      <c r="J409" s="98"/>
      <c r="K409" s="98"/>
      <c r="L409" s="98"/>
      <c r="M409" s="98"/>
      <c r="N409" s="98"/>
      <c r="O409" s="98"/>
      <c r="P409" s="98"/>
      <c r="Q409" s="98"/>
      <c r="R409" s="98"/>
      <c r="S409" s="98"/>
      <c r="T409" s="98"/>
      <c r="U409" s="98"/>
      <c r="V409" s="98"/>
      <c r="W409" s="98"/>
      <c r="X409" s="98"/>
      <c r="Y409" s="98"/>
    </row>
    <row r="410" spans="1:25" ht="52" hidden="1" customHeight="1" thickBot="1" x14ac:dyDescent="0.25">
      <c r="A410" s="171" t="s">
        <v>1708</v>
      </c>
      <c r="B410" s="160"/>
      <c r="C410" s="98"/>
      <c r="D410" s="98"/>
      <c r="E410" s="98"/>
      <c r="F410" s="98"/>
      <c r="G410" s="98"/>
      <c r="H410" s="98"/>
      <c r="I410" s="98"/>
      <c r="J410" s="98"/>
      <c r="K410" s="98"/>
      <c r="L410" s="98"/>
      <c r="M410" s="98"/>
      <c r="N410" s="98"/>
      <c r="O410" s="98"/>
      <c r="P410" s="98"/>
      <c r="Q410" s="98"/>
      <c r="R410" s="98"/>
      <c r="S410" s="98"/>
      <c r="T410" s="98"/>
      <c r="U410" s="98"/>
      <c r="V410" s="98"/>
      <c r="W410" s="98"/>
      <c r="X410" s="98"/>
      <c r="Y410" s="98"/>
    </row>
    <row r="411" spans="1:25" ht="35" hidden="1" customHeight="1" thickBot="1" x14ac:dyDescent="0.25">
      <c r="A411" s="171" t="s">
        <v>1709</v>
      </c>
      <c r="B411" s="160"/>
      <c r="C411" s="98"/>
      <c r="D411" s="98"/>
      <c r="E411" s="98"/>
      <c r="F411" s="98"/>
      <c r="G411" s="98"/>
      <c r="H411" s="98"/>
      <c r="I411" s="98"/>
      <c r="J411" s="98"/>
      <c r="K411" s="98"/>
      <c r="L411" s="98"/>
      <c r="M411" s="98"/>
      <c r="N411" s="98"/>
      <c r="O411" s="98"/>
      <c r="P411" s="98"/>
      <c r="Q411" s="98"/>
      <c r="R411" s="98"/>
      <c r="S411" s="98"/>
      <c r="T411" s="98"/>
      <c r="U411" s="98"/>
      <c r="V411" s="98"/>
      <c r="W411" s="98"/>
      <c r="X411" s="98"/>
      <c r="Y411" s="98"/>
    </row>
    <row r="412" spans="1:25" ht="52" hidden="1" customHeight="1" thickBot="1" x14ac:dyDescent="0.25">
      <c r="A412" s="171" t="s">
        <v>1710</v>
      </c>
      <c r="B412" s="160"/>
      <c r="C412" s="98"/>
      <c r="D412" s="98"/>
      <c r="E412" s="98"/>
      <c r="F412" s="98"/>
      <c r="G412" s="98"/>
      <c r="H412" s="98"/>
      <c r="I412" s="98"/>
      <c r="J412" s="98"/>
      <c r="K412" s="98"/>
      <c r="L412" s="98"/>
      <c r="M412" s="98"/>
      <c r="N412" s="98"/>
      <c r="O412" s="98"/>
      <c r="P412" s="98"/>
      <c r="Q412" s="98"/>
      <c r="R412" s="98"/>
      <c r="S412" s="98"/>
      <c r="T412" s="98"/>
      <c r="U412" s="98"/>
      <c r="V412" s="98"/>
      <c r="W412" s="98"/>
      <c r="X412" s="98"/>
      <c r="Y412" s="98"/>
    </row>
    <row r="413" spans="1:25" ht="35" hidden="1" customHeight="1" thickBot="1" x14ac:dyDescent="0.25">
      <c r="A413" s="171" t="s">
        <v>1711</v>
      </c>
      <c r="B413" s="160"/>
      <c r="C413" s="98"/>
      <c r="D413" s="98"/>
      <c r="E413" s="98"/>
      <c r="F413" s="98"/>
      <c r="G413" s="98"/>
      <c r="H413" s="98"/>
      <c r="I413" s="98"/>
      <c r="J413" s="98"/>
      <c r="K413" s="98"/>
      <c r="L413" s="98"/>
      <c r="M413" s="98"/>
      <c r="N413" s="98"/>
      <c r="O413" s="98"/>
      <c r="P413" s="98"/>
      <c r="Q413" s="98"/>
      <c r="R413" s="98"/>
      <c r="S413" s="98"/>
      <c r="T413" s="98"/>
      <c r="U413" s="98"/>
      <c r="V413" s="98"/>
      <c r="W413" s="98"/>
      <c r="X413" s="98"/>
      <c r="Y413" s="98"/>
    </row>
    <row r="414" spans="1:25" ht="52" hidden="1" customHeight="1" thickBot="1" x14ac:dyDescent="0.25">
      <c r="A414" s="171" t="s">
        <v>1712</v>
      </c>
      <c r="B414" s="160"/>
      <c r="C414" s="98"/>
      <c r="D414" s="98"/>
      <c r="E414" s="98"/>
      <c r="F414" s="98"/>
      <c r="G414" s="98"/>
      <c r="H414" s="98"/>
      <c r="I414" s="98"/>
      <c r="J414" s="98"/>
      <c r="K414" s="98"/>
      <c r="L414" s="98"/>
      <c r="M414" s="98"/>
      <c r="N414" s="98"/>
      <c r="O414" s="98"/>
      <c r="P414" s="98"/>
      <c r="Q414" s="98"/>
      <c r="R414" s="98"/>
      <c r="S414" s="98"/>
      <c r="T414" s="98"/>
      <c r="U414" s="98"/>
      <c r="V414" s="98"/>
      <c r="W414" s="98"/>
      <c r="X414" s="98"/>
      <c r="Y414" s="98"/>
    </row>
    <row r="415" spans="1:25" ht="35" hidden="1" customHeight="1" thickBot="1" x14ac:dyDescent="0.25">
      <c r="A415" s="171" t="s">
        <v>1713</v>
      </c>
      <c r="B415" s="160"/>
      <c r="C415" s="98"/>
      <c r="D415" s="98"/>
      <c r="E415" s="98"/>
      <c r="F415" s="98"/>
      <c r="G415" s="98"/>
      <c r="H415" s="98"/>
      <c r="I415" s="98"/>
      <c r="J415" s="98"/>
      <c r="K415" s="98"/>
      <c r="L415" s="98"/>
      <c r="M415" s="98"/>
      <c r="N415" s="98"/>
      <c r="O415" s="98"/>
      <c r="P415" s="98"/>
      <c r="Q415" s="98"/>
      <c r="R415" s="98"/>
      <c r="S415" s="98"/>
      <c r="T415" s="98"/>
      <c r="U415" s="98"/>
      <c r="V415" s="98"/>
      <c r="W415" s="98"/>
      <c r="X415" s="98"/>
      <c r="Y415" s="98"/>
    </row>
    <row r="416" spans="1:25" ht="52" hidden="1" customHeight="1" thickBot="1" x14ac:dyDescent="0.25">
      <c r="A416" s="171" t="s">
        <v>1714</v>
      </c>
      <c r="B416" s="160"/>
      <c r="C416" s="98"/>
      <c r="D416" s="98"/>
      <c r="E416" s="98"/>
      <c r="F416" s="98"/>
      <c r="G416" s="98"/>
      <c r="H416" s="98"/>
      <c r="I416" s="98"/>
      <c r="J416" s="98"/>
      <c r="K416" s="98"/>
      <c r="L416" s="98"/>
      <c r="M416" s="98"/>
      <c r="N416" s="98"/>
      <c r="O416" s="98"/>
      <c r="P416" s="98"/>
      <c r="Q416" s="98"/>
      <c r="R416" s="98"/>
      <c r="S416" s="98"/>
      <c r="T416" s="98"/>
      <c r="U416" s="98"/>
      <c r="V416" s="98"/>
      <c r="W416" s="98"/>
      <c r="X416" s="98"/>
      <c r="Y416" s="98"/>
    </row>
    <row r="417" spans="1:25" ht="35" hidden="1" customHeight="1" thickBot="1" x14ac:dyDescent="0.25">
      <c r="A417" s="171" t="s">
        <v>1715</v>
      </c>
      <c r="B417" s="160"/>
      <c r="C417" s="98"/>
      <c r="D417" s="98"/>
      <c r="E417" s="98"/>
      <c r="F417" s="98"/>
      <c r="G417" s="98"/>
      <c r="H417" s="98"/>
      <c r="I417" s="98"/>
      <c r="J417" s="98"/>
      <c r="K417" s="98"/>
      <c r="L417" s="98"/>
      <c r="M417" s="98"/>
      <c r="N417" s="98"/>
      <c r="O417" s="98"/>
      <c r="P417" s="98"/>
      <c r="Q417" s="98"/>
      <c r="R417" s="98"/>
      <c r="S417" s="98"/>
      <c r="T417" s="98"/>
      <c r="U417" s="98"/>
      <c r="V417" s="98"/>
      <c r="W417" s="98"/>
      <c r="X417" s="98"/>
      <c r="Y417" s="98"/>
    </row>
    <row r="418" spans="1:25" ht="52" hidden="1" customHeight="1" thickBot="1" x14ac:dyDescent="0.25">
      <c r="A418" s="171" t="s">
        <v>1716</v>
      </c>
      <c r="B418" s="160"/>
      <c r="C418" s="98"/>
      <c r="D418" s="98"/>
      <c r="E418" s="98"/>
      <c r="F418" s="98"/>
      <c r="G418" s="98"/>
      <c r="H418" s="98"/>
      <c r="I418" s="98"/>
      <c r="J418" s="98"/>
      <c r="K418" s="98"/>
      <c r="L418" s="98"/>
      <c r="M418" s="98"/>
      <c r="N418" s="98"/>
      <c r="O418" s="98"/>
      <c r="P418" s="98"/>
      <c r="Q418" s="98"/>
      <c r="R418" s="98"/>
      <c r="S418" s="98"/>
      <c r="T418" s="98"/>
      <c r="U418" s="98"/>
      <c r="V418" s="98"/>
      <c r="W418" s="98"/>
      <c r="X418" s="98"/>
      <c r="Y418" s="98"/>
    </row>
    <row r="419" spans="1:25" ht="35" hidden="1" customHeight="1" thickBot="1" x14ac:dyDescent="0.25">
      <c r="A419" s="171" t="s">
        <v>1717</v>
      </c>
      <c r="B419" s="160"/>
      <c r="C419" s="98"/>
      <c r="D419" s="98"/>
      <c r="E419" s="98"/>
      <c r="F419" s="98"/>
      <c r="G419" s="98"/>
      <c r="H419" s="98"/>
      <c r="I419" s="98"/>
      <c r="J419" s="98"/>
      <c r="K419" s="98"/>
      <c r="L419" s="98"/>
      <c r="M419" s="98"/>
      <c r="N419" s="98"/>
      <c r="O419" s="98"/>
      <c r="P419" s="98"/>
      <c r="Q419" s="98"/>
      <c r="R419" s="98"/>
      <c r="S419" s="98"/>
      <c r="T419" s="98"/>
      <c r="U419" s="98"/>
      <c r="V419" s="98"/>
      <c r="W419" s="98"/>
      <c r="X419" s="98"/>
      <c r="Y419" s="98"/>
    </row>
    <row r="420" spans="1:25" ht="52" hidden="1" customHeight="1" thickBot="1" x14ac:dyDescent="0.25">
      <c r="A420" s="171" t="s">
        <v>1718</v>
      </c>
      <c r="B420" s="160"/>
      <c r="C420" s="98"/>
      <c r="D420" s="98"/>
      <c r="E420" s="98"/>
      <c r="F420" s="98"/>
      <c r="G420" s="98"/>
      <c r="H420" s="98"/>
      <c r="I420" s="98"/>
      <c r="J420" s="98"/>
      <c r="K420" s="98"/>
      <c r="L420" s="98"/>
      <c r="M420" s="98"/>
      <c r="N420" s="98"/>
      <c r="O420" s="98"/>
      <c r="P420" s="98"/>
      <c r="Q420" s="98"/>
      <c r="R420" s="98"/>
      <c r="S420" s="98"/>
      <c r="T420" s="98"/>
      <c r="U420" s="98"/>
      <c r="V420" s="98"/>
      <c r="W420" s="98"/>
      <c r="X420" s="98"/>
      <c r="Y420" s="98"/>
    </row>
    <row r="421" spans="1:25" ht="35" hidden="1" customHeight="1" thickBot="1" x14ac:dyDescent="0.25">
      <c r="A421" s="171" t="s">
        <v>1719</v>
      </c>
      <c r="B421" s="160"/>
      <c r="C421" s="98"/>
      <c r="D421" s="98"/>
      <c r="E421" s="98"/>
      <c r="F421" s="98"/>
      <c r="G421" s="98"/>
      <c r="H421" s="98"/>
      <c r="I421" s="98"/>
      <c r="J421" s="98"/>
      <c r="K421" s="98"/>
      <c r="L421" s="98"/>
      <c r="M421" s="98"/>
      <c r="N421" s="98"/>
      <c r="O421" s="98"/>
      <c r="P421" s="98"/>
      <c r="Q421" s="98"/>
      <c r="R421" s="98"/>
      <c r="S421" s="98"/>
      <c r="T421" s="98"/>
      <c r="U421" s="98"/>
      <c r="V421" s="98"/>
      <c r="W421" s="98"/>
      <c r="X421" s="98"/>
      <c r="Y421" s="98"/>
    </row>
    <row r="422" spans="1:25" ht="52" hidden="1" customHeight="1" thickBot="1" x14ac:dyDescent="0.25">
      <c r="A422" s="171" t="s">
        <v>1720</v>
      </c>
      <c r="B422" s="160"/>
      <c r="C422" s="98"/>
      <c r="D422" s="98"/>
      <c r="E422" s="98"/>
      <c r="F422" s="98"/>
      <c r="G422" s="98"/>
      <c r="H422" s="98"/>
      <c r="I422" s="98"/>
      <c r="J422" s="98"/>
      <c r="K422" s="98"/>
      <c r="L422" s="98"/>
      <c r="M422" s="98"/>
      <c r="N422" s="98"/>
      <c r="O422" s="98"/>
      <c r="P422" s="98"/>
      <c r="Q422" s="98"/>
      <c r="R422" s="98"/>
      <c r="S422" s="98"/>
      <c r="T422" s="98"/>
      <c r="U422" s="98"/>
      <c r="V422" s="98"/>
      <c r="W422" s="98"/>
      <c r="X422" s="98"/>
      <c r="Y422" s="98"/>
    </row>
    <row r="423" spans="1:25" ht="35" hidden="1" customHeight="1" thickBot="1" x14ac:dyDescent="0.25">
      <c r="A423" s="171" t="s">
        <v>1721</v>
      </c>
      <c r="B423" s="160"/>
      <c r="C423" s="98"/>
      <c r="D423" s="98"/>
      <c r="E423" s="98"/>
      <c r="F423" s="98"/>
      <c r="G423" s="98"/>
      <c r="H423" s="98"/>
      <c r="I423" s="98"/>
      <c r="J423" s="98"/>
      <c r="K423" s="98"/>
      <c r="L423" s="98"/>
      <c r="M423" s="98"/>
      <c r="N423" s="98"/>
      <c r="O423" s="98"/>
      <c r="P423" s="98"/>
      <c r="Q423" s="98"/>
      <c r="R423" s="98"/>
      <c r="S423" s="98"/>
      <c r="T423" s="98"/>
      <c r="U423" s="98"/>
      <c r="V423" s="98"/>
      <c r="W423" s="98"/>
      <c r="X423" s="98"/>
      <c r="Y423" s="98"/>
    </row>
    <row r="424" spans="1:25" ht="52" hidden="1" customHeight="1" thickBot="1" x14ac:dyDescent="0.25">
      <c r="A424" s="171" t="s">
        <v>1722</v>
      </c>
      <c r="B424" s="160"/>
      <c r="C424" s="98"/>
      <c r="D424" s="98"/>
      <c r="E424" s="98"/>
      <c r="F424" s="98"/>
      <c r="G424" s="98"/>
      <c r="H424" s="98"/>
      <c r="I424" s="98"/>
      <c r="J424" s="98"/>
      <c r="K424" s="98"/>
      <c r="L424" s="98"/>
      <c r="M424" s="98"/>
      <c r="N424" s="98"/>
      <c r="O424" s="98"/>
      <c r="P424" s="98"/>
      <c r="Q424" s="98"/>
      <c r="R424" s="98"/>
      <c r="S424" s="98"/>
      <c r="T424" s="98"/>
      <c r="U424" s="98"/>
      <c r="V424" s="98"/>
      <c r="W424" s="98"/>
      <c r="X424" s="98"/>
      <c r="Y424" s="98"/>
    </row>
    <row r="425" spans="1:25" ht="35" hidden="1" customHeight="1" thickBot="1" x14ac:dyDescent="0.25">
      <c r="A425" s="171" t="s">
        <v>1723</v>
      </c>
      <c r="B425" s="160"/>
      <c r="C425" s="98"/>
      <c r="D425" s="98"/>
      <c r="E425" s="98"/>
      <c r="F425" s="98"/>
      <c r="G425" s="98"/>
      <c r="H425" s="98"/>
      <c r="I425" s="98"/>
      <c r="J425" s="98"/>
      <c r="K425" s="98"/>
      <c r="L425" s="98"/>
      <c r="M425" s="98"/>
      <c r="N425" s="98"/>
      <c r="O425" s="98"/>
      <c r="P425" s="98"/>
      <c r="Q425" s="98"/>
      <c r="R425" s="98"/>
      <c r="S425" s="98"/>
      <c r="T425" s="98"/>
      <c r="U425" s="98"/>
      <c r="V425" s="98"/>
      <c r="W425" s="98"/>
      <c r="X425" s="98"/>
      <c r="Y425" s="98"/>
    </row>
    <row r="426" spans="1:25" ht="52" hidden="1" customHeight="1" thickBot="1" x14ac:dyDescent="0.25">
      <c r="A426" s="171" t="s">
        <v>1724</v>
      </c>
      <c r="B426" s="160"/>
      <c r="C426" s="98"/>
      <c r="D426" s="98"/>
      <c r="E426" s="98"/>
      <c r="F426" s="98"/>
      <c r="G426" s="98"/>
      <c r="H426" s="98"/>
      <c r="I426" s="98"/>
      <c r="J426" s="98"/>
      <c r="K426" s="98"/>
      <c r="L426" s="98"/>
      <c r="M426" s="98"/>
      <c r="N426" s="98"/>
      <c r="O426" s="98"/>
      <c r="P426" s="98"/>
      <c r="Q426" s="98"/>
      <c r="R426" s="98"/>
      <c r="S426" s="98"/>
      <c r="T426" s="98"/>
      <c r="U426" s="98"/>
      <c r="V426" s="98"/>
      <c r="W426" s="98"/>
      <c r="X426" s="98"/>
      <c r="Y426" s="98"/>
    </row>
    <row r="427" spans="1:25" ht="35" hidden="1" customHeight="1" thickBot="1" x14ac:dyDescent="0.25">
      <c r="A427" s="171" t="s">
        <v>1725</v>
      </c>
      <c r="B427" s="160"/>
      <c r="C427" s="98"/>
      <c r="D427" s="98"/>
      <c r="E427" s="98"/>
      <c r="F427" s="98"/>
      <c r="G427" s="98"/>
      <c r="H427" s="98"/>
      <c r="I427" s="98"/>
      <c r="J427" s="98"/>
      <c r="K427" s="98"/>
      <c r="L427" s="98"/>
      <c r="M427" s="98"/>
      <c r="N427" s="98"/>
      <c r="O427" s="98"/>
      <c r="P427" s="98"/>
      <c r="Q427" s="98"/>
      <c r="R427" s="98"/>
      <c r="S427" s="98"/>
      <c r="T427" s="98"/>
      <c r="U427" s="98"/>
      <c r="V427" s="98"/>
      <c r="W427" s="98"/>
      <c r="X427" s="98"/>
      <c r="Y427" s="98"/>
    </row>
    <row r="428" spans="1:25" ht="52" hidden="1" customHeight="1" thickBot="1" x14ac:dyDescent="0.25">
      <c r="A428" s="171" t="s">
        <v>1726</v>
      </c>
      <c r="B428" s="160"/>
      <c r="C428" s="98"/>
      <c r="D428" s="98"/>
      <c r="E428" s="98"/>
      <c r="F428" s="98"/>
      <c r="G428" s="98"/>
      <c r="H428" s="98"/>
      <c r="I428" s="98"/>
      <c r="J428" s="98"/>
      <c r="K428" s="98"/>
      <c r="L428" s="98"/>
      <c r="M428" s="98"/>
      <c r="N428" s="98"/>
      <c r="O428" s="98"/>
      <c r="P428" s="98"/>
      <c r="Q428" s="98"/>
      <c r="R428" s="98"/>
      <c r="S428" s="98"/>
      <c r="T428" s="98"/>
      <c r="U428" s="98"/>
      <c r="V428" s="98"/>
      <c r="W428" s="98"/>
      <c r="X428" s="98"/>
      <c r="Y428" s="98"/>
    </row>
    <row r="429" spans="1:25" ht="52" hidden="1" customHeight="1" thickBot="1" x14ac:dyDescent="0.25">
      <c r="A429" s="171" t="s">
        <v>1727</v>
      </c>
      <c r="B429" s="160"/>
      <c r="C429" s="98"/>
      <c r="D429" s="98"/>
      <c r="E429" s="98"/>
      <c r="F429" s="98"/>
      <c r="G429" s="98"/>
      <c r="H429" s="98"/>
      <c r="I429" s="98"/>
      <c r="J429" s="98"/>
      <c r="K429" s="98"/>
      <c r="L429" s="98"/>
      <c r="M429" s="98"/>
      <c r="N429" s="98"/>
      <c r="O429" s="98"/>
      <c r="P429" s="98"/>
      <c r="Q429" s="98"/>
      <c r="R429" s="98"/>
      <c r="S429" s="98"/>
      <c r="T429" s="98"/>
      <c r="U429" s="98"/>
      <c r="V429" s="98"/>
      <c r="W429" s="98"/>
      <c r="X429" s="98"/>
      <c r="Y429" s="98"/>
    </row>
    <row r="430" spans="1:25" s="159" customFormat="1" ht="52" customHeight="1" thickBot="1" x14ac:dyDescent="0.25">
      <c r="A430" s="162" t="s">
        <v>1728</v>
      </c>
      <c r="B430" s="16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row>
    <row r="431" spans="1:25" ht="35" customHeight="1" thickBot="1" x14ac:dyDescent="0.25">
      <c r="A431" s="171" t="s">
        <v>1729</v>
      </c>
      <c r="B431" s="160"/>
      <c r="C431" s="98"/>
      <c r="D431" s="98"/>
      <c r="E431" s="98"/>
      <c r="F431" s="98"/>
      <c r="G431" s="98"/>
      <c r="H431" s="98"/>
      <c r="I431" s="98"/>
      <c r="J431" s="98"/>
      <c r="K431" s="98">
        <v>40</v>
      </c>
      <c r="L431" s="98">
        <v>110</v>
      </c>
      <c r="M431" s="98">
        <v>195</v>
      </c>
      <c r="N431" s="98">
        <v>134</v>
      </c>
      <c r="O431" s="98">
        <v>110</v>
      </c>
      <c r="P431" s="98">
        <v>322</v>
      </c>
      <c r="Q431" s="98"/>
      <c r="R431" s="98"/>
      <c r="S431" s="98"/>
      <c r="T431" s="98"/>
      <c r="U431" s="98"/>
      <c r="V431" s="98"/>
      <c r="W431" s="98"/>
      <c r="X431" s="98"/>
      <c r="Y431" s="98"/>
    </row>
    <row r="432" spans="1:25" ht="35" customHeight="1" thickBot="1" x14ac:dyDescent="0.25">
      <c r="A432" s="171" t="s">
        <v>1730</v>
      </c>
      <c r="B432" s="160"/>
      <c r="C432" s="98"/>
      <c r="D432" s="98"/>
      <c r="E432" s="98"/>
      <c r="F432" s="98"/>
      <c r="G432" s="98"/>
      <c r="H432" s="98"/>
      <c r="I432" s="98"/>
      <c r="J432" s="98"/>
      <c r="K432" s="98">
        <v>40</v>
      </c>
      <c r="L432" s="98">
        <v>110</v>
      </c>
      <c r="M432" s="98">
        <v>195</v>
      </c>
      <c r="N432" s="98">
        <v>134</v>
      </c>
      <c r="O432" s="98">
        <v>110</v>
      </c>
      <c r="P432" s="98">
        <v>322</v>
      </c>
      <c r="Q432" s="98"/>
      <c r="R432" s="98"/>
      <c r="S432" s="98"/>
      <c r="T432" s="98"/>
      <c r="U432" s="98"/>
      <c r="V432" s="98"/>
      <c r="W432" s="98"/>
      <c r="X432" s="98"/>
      <c r="Y432" s="98"/>
    </row>
    <row r="433" spans="1:25" ht="35" hidden="1" customHeight="1" thickBot="1" x14ac:dyDescent="0.25">
      <c r="A433" s="171" t="s">
        <v>1731</v>
      </c>
      <c r="B433" s="160"/>
      <c r="C433" s="98"/>
      <c r="D433" s="98"/>
      <c r="E433" s="98"/>
      <c r="F433" s="98"/>
      <c r="G433" s="98"/>
      <c r="H433" s="98"/>
      <c r="I433" s="98"/>
      <c r="J433" s="98"/>
      <c r="K433" s="98"/>
      <c r="L433" s="98"/>
      <c r="M433" s="98"/>
      <c r="N433" s="98"/>
      <c r="O433" s="98"/>
      <c r="P433" s="98"/>
      <c r="Q433" s="98"/>
      <c r="R433" s="98"/>
      <c r="S433" s="98"/>
      <c r="T433" s="98"/>
      <c r="U433" s="98"/>
      <c r="V433" s="98"/>
      <c r="W433" s="98"/>
      <c r="X433" s="98"/>
      <c r="Y433" s="98"/>
    </row>
    <row r="434" spans="1:25" ht="35" hidden="1" customHeight="1" thickBot="1" x14ac:dyDescent="0.25">
      <c r="A434" s="171" t="s">
        <v>1732</v>
      </c>
      <c r="B434" s="160"/>
      <c r="C434" s="98"/>
      <c r="D434" s="98"/>
      <c r="E434" s="98"/>
      <c r="F434" s="98"/>
      <c r="G434" s="98"/>
      <c r="H434" s="98"/>
      <c r="I434" s="98"/>
      <c r="J434" s="98"/>
      <c r="K434" s="98"/>
      <c r="L434" s="98"/>
      <c r="M434" s="98"/>
      <c r="N434" s="98"/>
      <c r="O434" s="98"/>
      <c r="P434" s="98"/>
      <c r="Q434" s="98"/>
      <c r="R434" s="98"/>
      <c r="S434" s="98"/>
      <c r="T434" s="98"/>
      <c r="U434" s="98"/>
      <c r="V434" s="98"/>
      <c r="W434" s="98"/>
      <c r="X434" s="98"/>
      <c r="Y434" s="98"/>
    </row>
    <row r="435" spans="1:25" ht="35" hidden="1" customHeight="1" thickBot="1" x14ac:dyDescent="0.25">
      <c r="A435" s="171" t="s">
        <v>1733</v>
      </c>
      <c r="B435" s="160"/>
      <c r="C435" s="98"/>
      <c r="D435" s="98"/>
      <c r="E435" s="98"/>
      <c r="F435" s="98"/>
      <c r="G435" s="98"/>
      <c r="H435" s="98"/>
      <c r="I435" s="98"/>
      <c r="J435" s="98"/>
      <c r="K435" s="98"/>
      <c r="L435" s="98"/>
      <c r="M435" s="98"/>
      <c r="N435" s="98"/>
      <c r="O435" s="98"/>
      <c r="P435" s="98"/>
      <c r="Q435" s="98"/>
      <c r="R435" s="98"/>
      <c r="S435" s="98"/>
      <c r="T435" s="98"/>
      <c r="U435" s="98"/>
      <c r="V435" s="98"/>
      <c r="W435" s="98"/>
      <c r="X435" s="98"/>
      <c r="Y435" s="98"/>
    </row>
    <row r="436" spans="1:25" ht="35" hidden="1" customHeight="1" thickBot="1" x14ac:dyDescent="0.25">
      <c r="A436" s="171" t="s">
        <v>1734</v>
      </c>
      <c r="B436" s="160"/>
      <c r="C436" s="98"/>
      <c r="D436" s="98"/>
      <c r="E436" s="98"/>
      <c r="F436" s="98"/>
      <c r="G436" s="98"/>
      <c r="H436" s="98"/>
      <c r="I436" s="98"/>
      <c r="J436" s="98"/>
      <c r="K436" s="98"/>
      <c r="L436" s="98"/>
      <c r="M436" s="98"/>
      <c r="N436" s="98"/>
      <c r="O436" s="98"/>
      <c r="P436" s="98"/>
      <c r="Q436" s="98"/>
      <c r="R436" s="98"/>
      <c r="S436" s="98"/>
      <c r="T436" s="98"/>
      <c r="U436" s="98"/>
      <c r="V436" s="98"/>
      <c r="W436" s="98"/>
      <c r="X436" s="98"/>
      <c r="Y436" s="98"/>
    </row>
    <row r="437" spans="1:25" ht="35" hidden="1" customHeight="1" thickBot="1" x14ac:dyDescent="0.25">
      <c r="A437" s="171" t="s">
        <v>1735</v>
      </c>
      <c r="B437" s="160"/>
      <c r="C437" s="98"/>
      <c r="D437" s="98"/>
      <c r="E437" s="98"/>
      <c r="F437" s="98"/>
      <c r="G437" s="98"/>
      <c r="H437" s="98"/>
      <c r="I437" s="98"/>
      <c r="J437" s="98"/>
      <c r="K437" s="98"/>
      <c r="L437" s="98"/>
      <c r="M437" s="98"/>
      <c r="N437" s="98"/>
      <c r="O437" s="98"/>
      <c r="P437" s="98"/>
      <c r="Q437" s="98"/>
      <c r="R437" s="98"/>
      <c r="S437" s="98"/>
      <c r="T437" s="98"/>
      <c r="U437" s="98"/>
      <c r="V437" s="98"/>
      <c r="W437" s="98"/>
      <c r="X437" s="98"/>
      <c r="Y437" s="98"/>
    </row>
    <row r="438" spans="1:25" ht="35" hidden="1" customHeight="1" thickBot="1" x14ac:dyDescent="0.25">
      <c r="A438" s="171" t="s">
        <v>1736</v>
      </c>
      <c r="B438" s="160"/>
      <c r="C438" s="98"/>
      <c r="D438" s="98"/>
      <c r="E438" s="98"/>
      <c r="F438" s="98"/>
      <c r="G438" s="98"/>
      <c r="H438" s="98"/>
      <c r="I438" s="98"/>
      <c r="J438" s="98"/>
      <c r="K438" s="98"/>
      <c r="L438" s="98"/>
      <c r="M438" s="98"/>
      <c r="N438" s="98"/>
      <c r="O438" s="98"/>
      <c r="P438" s="98"/>
      <c r="Q438" s="98"/>
      <c r="R438" s="98"/>
      <c r="S438" s="98"/>
      <c r="T438" s="98"/>
      <c r="U438" s="98"/>
      <c r="V438" s="98"/>
      <c r="W438" s="98"/>
      <c r="X438" s="98"/>
      <c r="Y438" s="98"/>
    </row>
    <row r="439" spans="1:25" ht="35" hidden="1" customHeight="1" thickBot="1" x14ac:dyDescent="0.25">
      <c r="A439" s="171" t="s">
        <v>1737</v>
      </c>
      <c r="B439" s="160"/>
      <c r="C439" s="98"/>
      <c r="D439" s="98"/>
      <c r="E439" s="98"/>
      <c r="F439" s="98"/>
      <c r="G439" s="98"/>
      <c r="H439" s="98"/>
      <c r="I439" s="98"/>
      <c r="J439" s="98"/>
      <c r="K439" s="98"/>
      <c r="L439" s="98"/>
      <c r="M439" s="98"/>
      <c r="N439" s="98"/>
      <c r="O439" s="98"/>
      <c r="P439" s="98"/>
      <c r="Q439" s="98"/>
      <c r="R439" s="98"/>
      <c r="S439" s="98"/>
      <c r="T439" s="98"/>
      <c r="U439" s="98"/>
      <c r="V439" s="98"/>
      <c r="W439" s="98"/>
      <c r="X439" s="98"/>
      <c r="Y439" s="98"/>
    </row>
    <row r="440" spans="1:25" ht="35" hidden="1" customHeight="1" thickBot="1" x14ac:dyDescent="0.25">
      <c r="A440" s="171" t="s">
        <v>1738</v>
      </c>
      <c r="B440" s="160"/>
      <c r="C440" s="98"/>
      <c r="D440" s="98"/>
      <c r="E440" s="98"/>
      <c r="F440" s="98"/>
      <c r="G440" s="98"/>
      <c r="H440" s="98"/>
      <c r="I440" s="98"/>
      <c r="J440" s="98"/>
      <c r="K440" s="98"/>
      <c r="L440" s="98"/>
      <c r="M440" s="98"/>
      <c r="N440" s="98"/>
      <c r="O440" s="98"/>
      <c r="P440" s="98"/>
      <c r="Q440" s="98"/>
      <c r="R440" s="98"/>
      <c r="S440" s="98"/>
      <c r="T440" s="98"/>
      <c r="U440" s="98"/>
      <c r="V440" s="98"/>
      <c r="W440" s="98"/>
      <c r="X440" s="98"/>
      <c r="Y440" s="98"/>
    </row>
    <row r="441" spans="1:25" ht="35" hidden="1" customHeight="1" thickBot="1" x14ac:dyDescent="0.25">
      <c r="A441" s="171" t="s">
        <v>1739</v>
      </c>
      <c r="B441" s="160"/>
      <c r="C441" s="98"/>
      <c r="D441" s="98"/>
      <c r="E441" s="98"/>
      <c r="F441" s="98"/>
      <c r="G441" s="98"/>
      <c r="H441" s="98"/>
      <c r="I441" s="98"/>
      <c r="J441" s="98"/>
      <c r="K441" s="98"/>
      <c r="L441" s="98"/>
      <c r="M441" s="98"/>
      <c r="N441" s="98"/>
      <c r="O441" s="98"/>
      <c r="P441" s="98"/>
      <c r="Q441" s="98"/>
      <c r="R441" s="98"/>
      <c r="S441" s="98"/>
      <c r="T441" s="98"/>
      <c r="U441" s="98"/>
      <c r="V441" s="98"/>
      <c r="W441" s="98"/>
      <c r="X441" s="98"/>
      <c r="Y441" s="98"/>
    </row>
    <row r="442" spans="1:25" ht="35" hidden="1" customHeight="1" thickBot="1" x14ac:dyDescent="0.25">
      <c r="A442" s="171" t="s">
        <v>1740</v>
      </c>
      <c r="B442" s="160"/>
      <c r="C442" s="98"/>
      <c r="D442" s="98"/>
      <c r="E442" s="98"/>
      <c r="F442" s="98"/>
      <c r="G442" s="98"/>
      <c r="H442" s="98"/>
      <c r="I442" s="98"/>
      <c r="J442" s="98"/>
      <c r="K442" s="98"/>
      <c r="L442" s="98"/>
      <c r="M442" s="98"/>
      <c r="N442" s="98"/>
      <c r="O442" s="98"/>
      <c r="P442" s="98"/>
      <c r="Q442" s="98"/>
      <c r="R442" s="98"/>
      <c r="S442" s="98"/>
      <c r="T442" s="98"/>
      <c r="U442" s="98"/>
      <c r="V442" s="98"/>
      <c r="W442" s="98"/>
      <c r="X442" s="98"/>
      <c r="Y442" s="98"/>
    </row>
    <row r="443" spans="1:25" ht="35" hidden="1" customHeight="1" thickBot="1" x14ac:dyDescent="0.25">
      <c r="A443" s="171" t="s">
        <v>1741</v>
      </c>
      <c r="B443" s="160"/>
      <c r="C443" s="98"/>
      <c r="D443" s="98"/>
      <c r="E443" s="98"/>
      <c r="F443" s="98"/>
      <c r="G443" s="98"/>
      <c r="H443" s="98"/>
      <c r="I443" s="98"/>
      <c r="J443" s="98"/>
      <c r="K443" s="98"/>
      <c r="L443" s="98"/>
      <c r="M443" s="98"/>
      <c r="N443" s="98"/>
      <c r="O443" s="98"/>
      <c r="P443" s="98"/>
      <c r="Q443" s="98"/>
      <c r="R443" s="98"/>
      <c r="S443" s="98"/>
      <c r="T443" s="98"/>
      <c r="U443" s="98"/>
      <c r="V443" s="98"/>
      <c r="W443" s="98"/>
      <c r="X443" s="98"/>
      <c r="Y443" s="98"/>
    </row>
    <row r="444" spans="1:25" ht="35" hidden="1" customHeight="1" thickBot="1" x14ac:dyDescent="0.25">
      <c r="A444" s="171" t="s">
        <v>1742</v>
      </c>
      <c r="B444" s="160"/>
      <c r="C444" s="98"/>
      <c r="D444" s="98"/>
      <c r="E444" s="98"/>
      <c r="F444" s="98"/>
      <c r="G444" s="98"/>
      <c r="H444" s="98"/>
      <c r="I444" s="98"/>
      <c r="J444" s="98"/>
      <c r="K444" s="98"/>
      <c r="L444" s="98"/>
      <c r="M444" s="98"/>
      <c r="N444" s="98"/>
      <c r="O444" s="98"/>
      <c r="P444" s="98"/>
      <c r="Q444" s="98"/>
      <c r="R444" s="98"/>
      <c r="S444" s="98"/>
      <c r="T444" s="98"/>
      <c r="U444" s="98"/>
      <c r="V444" s="98"/>
      <c r="W444" s="98"/>
      <c r="X444" s="98"/>
      <c r="Y444" s="98"/>
    </row>
    <row r="445" spans="1:25" ht="35" hidden="1" customHeight="1" thickBot="1" x14ac:dyDescent="0.25">
      <c r="A445" s="171" t="s">
        <v>1743</v>
      </c>
      <c r="B445" s="160"/>
      <c r="C445" s="98"/>
      <c r="D445" s="98"/>
      <c r="E445" s="98"/>
      <c r="F445" s="98"/>
      <c r="G445" s="98"/>
      <c r="H445" s="98"/>
      <c r="I445" s="98"/>
      <c r="J445" s="98"/>
      <c r="K445" s="98"/>
      <c r="L445" s="98"/>
      <c r="M445" s="98"/>
      <c r="N445" s="98"/>
      <c r="O445" s="98"/>
      <c r="P445" s="98"/>
      <c r="Q445" s="98"/>
      <c r="R445" s="98"/>
      <c r="S445" s="98"/>
      <c r="T445" s="98"/>
      <c r="U445" s="98"/>
      <c r="V445" s="98"/>
      <c r="W445" s="98"/>
      <c r="X445" s="98"/>
      <c r="Y445" s="98"/>
    </row>
    <row r="446" spans="1:25" ht="35" hidden="1" customHeight="1" thickBot="1" x14ac:dyDescent="0.25">
      <c r="A446" s="171" t="s">
        <v>1744</v>
      </c>
      <c r="B446" s="160"/>
      <c r="C446" s="98"/>
      <c r="D446" s="98"/>
      <c r="E446" s="98"/>
      <c r="F446" s="98"/>
      <c r="G446" s="98"/>
      <c r="H446" s="98"/>
      <c r="I446" s="98"/>
      <c r="J446" s="98"/>
      <c r="K446" s="98"/>
      <c r="L446" s="98"/>
      <c r="M446" s="98"/>
      <c r="N446" s="98"/>
      <c r="O446" s="98"/>
      <c r="P446" s="98"/>
      <c r="Q446" s="98"/>
      <c r="R446" s="98"/>
      <c r="S446" s="98"/>
      <c r="T446" s="98"/>
      <c r="U446" s="98"/>
      <c r="V446" s="98"/>
      <c r="W446" s="98"/>
      <c r="X446" s="98"/>
      <c r="Y446" s="98"/>
    </row>
    <row r="447" spans="1:25" ht="35" hidden="1" customHeight="1" thickBot="1" x14ac:dyDescent="0.25">
      <c r="A447" s="171" t="s">
        <v>1745</v>
      </c>
      <c r="B447" s="160"/>
      <c r="C447" s="98"/>
      <c r="D447" s="98"/>
      <c r="E447" s="98"/>
      <c r="F447" s="98"/>
      <c r="G447" s="98"/>
      <c r="H447" s="98"/>
      <c r="I447" s="98"/>
      <c r="J447" s="98"/>
      <c r="K447" s="98"/>
      <c r="L447" s="98"/>
      <c r="M447" s="98"/>
      <c r="N447" s="98"/>
      <c r="O447" s="98"/>
      <c r="P447" s="98"/>
      <c r="Q447" s="98"/>
      <c r="R447" s="98"/>
      <c r="S447" s="98"/>
      <c r="T447" s="98"/>
      <c r="U447" s="98"/>
      <c r="V447" s="98"/>
      <c r="W447" s="98"/>
      <c r="X447" s="98"/>
      <c r="Y447" s="98"/>
    </row>
    <row r="448" spans="1:25" ht="35" hidden="1" customHeight="1" thickBot="1" x14ac:dyDescent="0.25">
      <c r="A448" s="171" t="s">
        <v>1746</v>
      </c>
      <c r="B448" s="160"/>
      <c r="C448" s="98"/>
      <c r="D448" s="98"/>
      <c r="E448" s="98"/>
      <c r="F448" s="98"/>
      <c r="G448" s="98"/>
      <c r="H448" s="98"/>
      <c r="I448" s="98"/>
      <c r="J448" s="98"/>
      <c r="K448" s="98"/>
      <c r="L448" s="98"/>
      <c r="M448" s="98"/>
      <c r="N448" s="98"/>
      <c r="O448" s="98"/>
      <c r="P448" s="98"/>
      <c r="Q448" s="98"/>
      <c r="R448" s="98"/>
      <c r="S448" s="98"/>
      <c r="T448" s="98"/>
      <c r="U448" s="98"/>
      <c r="V448" s="98"/>
      <c r="W448" s="98"/>
      <c r="X448" s="98"/>
      <c r="Y448" s="98"/>
    </row>
    <row r="449" spans="1:25" ht="35" hidden="1" customHeight="1" thickBot="1" x14ac:dyDescent="0.25">
      <c r="A449" s="171" t="s">
        <v>1747</v>
      </c>
      <c r="B449" s="160"/>
      <c r="C449" s="98"/>
      <c r="D449" s="98"/>
      <c r="E449" s="98"/>
      <c r="F449" s="98"/>
      <c r="G449" s="98"/>
      <c r="H449" s="98"/>
      <c r="I449" s="98"/>
      <c r="J449" s="98"/>
      <c r="K449" s="98"/>
      <c r="L449" s="98"/>
      <c r="M449" s="98"/>
      <c r="N449" s="98"/>
      <c r="O449" s="98"/>
      <c r="P449" s="98"/>
      <c r="Q449" s="98"/>
      <c r="R449" s="98"/>
      <c r="S449" s="98"/>
      <c r="T449" s="98"/>
      <c r="U449" s="98"/>
      <c r="V449" s="98"/>
      <c r="W449" s="98"/>
      <c r="X449" s="98"/>
      <c r="Y449" s="98"/>
    </row>
    <row r="450" spans="1:25" ht="35" hidden="1" customHeight="1" thickBot="1" x14ac:dyDescent="0.25">
      <c r="A450" s="171" t="s">
        <v>1748</v>
      </c>
      <c r="B450" s="160"/>
      <c r="C450" s="98"/>
      <c r="D450" s="98"/>
      <c r="E450" s="98"/>
      <c r="F450" s="98"/>
      <c r="G450" s="98"/>
      <c r="H450" s="98"/>
      <c r="I450" s="98"/>
      <c r="J450" s="98"/>
      <c r="K450" s="98"/>
      <c r="L450" s="98"/>
      <c r="M450" s="98"/>
      <c r="N450" s="98"/>
      <c r="O450" s="98"/>
      <c r="P450" s="98"/>
      <c r="Q450" s="98"/>
      <c r="R450" s="98"/>
      <c r="S450" s="98"/>
      <c r="T450" s="98"/>
      <c r="U450" s="98"/>
      <c r="V450" s="98"/>
      <c r="W450" s="98"/>
      <c r="X450" s="98"/>
      <c r="Y450" s="98"/>
    </row>
    <row r="451" spans="1:25" ht="35" hidden="1" customHeight="1" thickBot="1" x14ac:dyDescent="0.25">
      <c r="A451" s="171" t="s">
        <v>1749</v>
      </c>
      <c r="B451" s="160"/>
      <c r="C451" s="98"/>
      <c r="D451" s="98"/>
      <c r="E451" s="98"/>
      <c r="F451" s="98"/>
      <c r="G451" s="98"/>
      <c r="H451" s="98"/>
      <c r="I451" s="98"/>
      <c r="J451" s="98"/>
      <c r="K451" s="98"/>
      <c r="L451" s="98"/>
      <c r="M451" s="98"/>
      <c r="N451" s="98"/>
      <c r="O451" s="98"/>
      <c r="P451" s="98"/>
      <c r="Q451" s="98"/>
      <c r="R451" s="98"/>
      <c r="S451" s="98"/>
      <c r="T451" s="98"/>
      <c r="U451" s="98"/>
      <c r="V451" s="98"/>
      <c r="W451" s="98"/>
      <c r="X451" s="98"/>
      <c r="Y451" s="98"/>
    </row>
    <row r="452" spans="1:25" ht="35" hidden="1" customHeight="1" thickBot="1" x14ac:dyDescent="0.25">
      <c r="A452" s="171" t="s">
        <v>1750</v>
      </c>
      <c r="B452" s="160"/>
      <c r="C452" s="98"/>
      <c r="D452" s="98"/>
      <c r="E452" s="98"/>
      <c r="F452" s="98"/>
      <c r="G452" s="98"/>
      <c r="H452" s="98"/>
      <c r="I452" s="98"/>
      <c r="J452" s="98"/>
      <c r="K452" s="98"/>
      <c r="L452" s="98"/>
      <c r="M452" s="98"/>
      <c r="N452" s="98"/>
      <c r="O452" s="98"/>
      <c r="P452" s="98"/>
      <c r="Q452" s="98"/>
      <c r="R452" s="98"/>
      <c r="S452" s="98"/>
      <c r="T452" s="98"/>
      <c r="U452" s="98"/>
      <c r="V452" s="98"/>
      <c r="W452" s="98"/>
      <c r="X452" s="98"/>
      <c r="Y452" s="98"/>
    </row>
    <row r="453" spans="1:25" ht="52" hidden="1" customHeight="1" thickBot="1" x14ac:dyDescent="0.25">
      <c r="A453" s="171" t="s">
        <v>1751</v>
      </c>
      <c r="B453" s="160"/>
      <c r="C453" s="98"/>
      <c r="D453" s="98"/>
      <c r="E453" s="98"/>
      <c r="F453" s="98"/>
      <c r="G453" s="98"/>
      <c r="H453" s="98"/>
      <c r="I453" s="98"/>
      <c r="J453" s="98"/>
      <c r="K453" s="98"/>
      <c r="L453" s="98"/>
      <c r="M453" s="98"/>
      <c r="N453" s="98"/>
      <c r="O453" s="98"/>
      <c r="P453" s="98"/>
      <c r="Q453" s="98"/>
      <c r="R453" s="98"/>
      <c r="S453" s="98"/>
      <c r="T453" s="98"/>
      <c r="U453" s="98"/>
      <c r="V453" s="98"/>
      <c r="W453" s="98"/>
      <c r="X453" s="98"/>
      <c r="Y453" s="98"/>
    </row>
    <row r="454" spans="1:25" ht="35" hidden="1" customHeight="1" thickBot="1" x14ac:dyDescent="0.25">
      <c r="A454" s="171" t="s">
        <v>1752</v>
      </c>
      <c r="B454" s="160"/>
      <c r="C454" s="98"/>
      <c r="D454" s="98"/>
      <c r="E454" s="98"/>
      <c r="F454" s="98"/>
      <c r="G454" s="98"/>
      <c r="H454" s="98"/>
      <c r="I454" s="98"/>
      <c r="J454" s="98"/>
      <c r="K454" s="98"/>
      <c r="L454" s="98"/>
      <c r="M454" s="98"/>
      <c r="N454" s="98"/>
      <c r="O454" s="98"/>
      <c r="P454" s="98"/>
      <c r="Q454" s="98"/>
      <c r="R454" s="98"/>
      <c r="S454" s="98"/>
      <c r="T454" s="98"/>
      <c r="U454" s="98"/>
      <c r="V454" s="98"/>
      <c r="W454" s="98"/>
      <c r="X454" s="98"/>
      <c r="Y454" s="98"/>
    </row>
    <row r="455" spans="1:25" s="157" customFormat="1" ht="35" customHeight="1" thickBot="1" x14ac:dyDescent="0.25">
      <c r="A455" s="162" t="s">
        <v>1753</v>
      </c>
      <c r="B455" s="158"/>
      <c r="C455" s="156"/>
      <c r="D455" s="156"/>
      <c r="E455" s="156"/>
      <c r="F455" s="156"/>
      <c r="G455" s="156"/>
      <c r="H455" s="156"/>
      <c r="I455" s="156"/>
      <c r="J455" s="156"/>
      <c r="K455" s="156">
        <v>40</v>
      </c>
      <c r="L455" s="156">
        <v>110</v>
      </c>
      <c r="M455" s="156">
        <v>195</v>
      </c>
      <c r="N455" s="156">
        <v>134</v>
      </c>
      <c r="O455" s="156">
        <v>110</v>
      </c>
      <c r="P455" s="156">
        <v>322</v>
      </c>
      <c r="Q455" s="156"/>
      <c r="R455" s="156"/>
      <c r="S455" s="156"/>
      <c r="T455" s="156"/>
      <c r="U455" s="156"/>
      <c r="V455" s="156"/>
      <c r="W455" s="156"/>
      <c r="X455" s="156"/>
      <c r="Y455" s="156"/>
    </row>
    <row r="456" spans="1:25" ht="35" hidden="1" customHeight="1" thickBot="1" x14ac:dyDescent="0.25">
      <c r="A456" s="171" t="s">
        <v>1754</v>
      </c>
      <c r="B456" s="160"/>
      <c r="C456" s="98"/>
      <c r="D456" s="98"/>
      <c r="E456" s="98"/>
      <c r="F456" s="98"/>
      <c r="G456" s="98"/>
      <c r="H456" s="98"/>
      <c r="I456" s="98"/>
      <c r="J456" s="98"/>
      <c r="K456" s="98"/>
      <c r="L456" s="98"/>
      <c r="M456" s="98"/>
      <c r="N456" s="98"/>
      <c r="O456" s="98"/>
      <c r="P456" s="98"/>
      <c r="Q456" s="98"/>
      <c r="R456" s="98"/>
      <c r="S456" s="98"/>
      <c r="T456" s="98"/>
      <c r="U456" s="98"/>
      <c r="V456" s="98"/>
      <c r="W456" s="98"/>
      <c r="X456" s="98"/>
      <c r="Y456" s="98"/>
    </row>
    <row r="457" spans="1:25" ht="35" hidden="1" customHeight="1" thickBot="1" x14ac:dyDescent="0.25">
      <c r="A457" s="171" t="s">
        <v>1755</v>
      </c>
      <c r="B457" s="160"/>
      <c r="C457" s="98"/>
      <c r="D457" s="98"/>
      <c r="E457" s="98"/>
      <c r="F457" s="98"/>
      <c r="G457" s="98"/>
      <c r="H457" s="98"/>
      <c r="I457" s="98"/>
      <c r="J457" s="98"/>
      <c r="K457" s="98"/>
      <c r="L457" s="98"/>
      <c r="M457" s="98"/>
      <c r="N457" s="98"/>
      <c r="O457" s="98"/>
      <c r="P457" s="98"/>
      <c r="Q457" s="98"/>
      <c r="R457" s="98"/>
      <c r="S457" s="98"/>
      <c r="T457" s="98"/>
      <c r="U457" s="98"/>
      <c r="V457" s="98"/>
      <c r="W457" s="98"/>
      <c r="X457" s="98"/>
      <c r="Y457" s="98"/>
    </row>
    <row r="458" spans="1:25" ht="35" hidden="1" customHeight="1" thickBot="1" x14ac:dyDescent="0.25">
      <c r="A458" s="171" t="s">
        <v>1756</v>
      </c>
      <c r="B458" s="160"/>
      <c r="C458" s="98"/>
      <c r="D458" s="98"/>
      <c r="E458" s="98"/>
      <c r="F458" s="98"/>
      <c r="G458" s="98"/>
      <c r="H458" s="98"/>
      <c r="I458" s="98"/>
      <c r="J458" s="98"/>
      <c r="K458" s="98"/>
      <c r="L458" s="98"/>
      <c r="M458" s="98"/>
      <c r="N458" s="98"/>
      <c r="O458" s="98"/>
      <c r="P458" s="98"/>
      <c r="Q458" s="98"/>
      <c r="R458" s="98"/>
      <c r="S458" s="98"/>
      <c r="T458" s="98"/>
      <c r="U458" s="98"/>
      <c r="V458" s="98"/>
      <c r="W458" s="98"/>
      <c r="X458" s="98"/>
      <c r="Y458" s="98"/>
    </row>
    <row r="459" spans="1:25" ht="35" hidden="1" customHeight="1" thickBot="1" x14ac:dyDescent="0.25">
      <c r="A459" s="171" t="s">
        <v>1757</v>
      </c>
      <c r="B459" s="160"/>
      <c r="C459" s="98"/>
      <c r="D459" s="98"/>
      <c r="E459" s="98"/>
      <c r="F459" s="98"/>
      <c r="G459" s="98"/>
      <c r="H459" s="98"/>
      <c r="I459" s="98"/>
      <c r="J459" s="98"/>
      <c r="K459" s="98"/>
      <c r="L459" s="98"/>
      <c r="M459" s="98"/>
      <c r="N459" s="98"/>
      <c r="O459" s="98"/>
      <c r="P459" s="98"/>
      <c r="Q459" s="98"/>
      <c r="R459" s="98"/>
      <c r="S459" s="98"/>
      <c r="T459" s="98"/>
      <c r="U459" s="98"/>
      <c r="V459" s="98"/>
      <c r="W459" s="98"/>
      <c r="X459" s="98"/>
      <c r="Y459" s="98"/>
    </row>
    <row r="460" spans="1:25" ht="35" hidden="1" customHeight="1" thickBot="1" x14ac:dyDescent="0.25">
      <c r="A460" s="171" t="s">
        <v>1758</v>
      </c>
      <c r="B460" s="160"/>
      <c r="C460" s="98"/>
      <c r="D460" s="98"/>
      <c r="E460" s="98"/>
      <c r="F460" s="98"/>
      <c r="G460" s="98"/>
      <c r="H460" s="98"/>
      <c r="I460" s="98"/>
      <c r="J460" s="98"/>
      <c r="K460" s="98"/>
      <c r="L460" s="98"/>
      <c r="M460" s="98"/>
      <c r="N460" s="98"/>
      <c r="O460" s="98"/>
      <c r="P460" s="98"/>
      <c r="Q460" s="98"/>
      <c r="R460" s="98"/>
      <c r="S460" s="98"/>
      <c r="T460" s="98"/>
      <c r="U460" s="98"/>
      <c r="V460" s="98"/>
      <c r="W460" s="98"/>
      <c r="X460" s="98"/>
      <c r="Y460" s="98"/>
    </row>
    <row r="461" spans="1:25" ht="35" hidden="1" customHeight="1" thickBot="1" x14ac:dyDescent="0.25">
      <c r="A461" s="171" t="s">
        <v>1759</v>
      </c>
      <c r="B461" s="160"/>
      <c r="C461" s="98"/>
      <c r="D461" s="98"/>
      <c r="E461" s="98"/>
      <c r="F461" s="98"/>
      <c r="G461" s="98"/>
      <c r="H461" s="98"/>
      <c r="I461" s="98"/>
      <c r="J461" s="98"/>
      <c r="K461" s="98"/>
      <c r="L461" s="98"/>
      <c r="M461" s="98"/>
      <c r="N461" s="98"/>
      <c r="O461" s="98"/>
      <c r="P461" s="98"/>
      <c r="Q461" s="98"/>
      <c r="R461" s="98"/>
      <c r="S461" s="98"/>
      <c r="T461" s="98"/>
      <c r="U461" s="98"/>
      <c r="V461" s="98"/>
      <c r="W461" s="98"/>
      <c r="X461" s="98"/>
      <c r="Y461" s="98"/>
    </row>
    <row r="462" spans="1:25" ht="35" hidden="1" customHeight="1" thickBot="1" x14ac:dyDescent="0.25">
      <c r="A462" s="171" t="s">
        <v>1760</v>
      </c>
      <c r="B462" s="160"/>
      <c r="C462" s="98"/>
      <c r="D462" s="98"/>
      <c r="E462" s="98"/>
      <c r="F462" s="98"/>
      <c r="G462" s="98"/>
      <c r="H462" s="98"/>
      <c r="I462" s="98"/>
      <c r="J462" s="98"/>
      <c r="K462" s="98"/>
      <c r="L462" s="98"/>
      <c r="M462" s="98"/>
      <c r="N462" s="98"/>
      <c r="O462" s="98"/>
      <c r="P462" s="98"/>
      <c r="Q462" s="98"/>
      <c r="R462" s="98"/>
      <c r="S462" s="98"/>
      <c r="T462" s="98"/>
      <c r="U462" s="98"/>
      <c r="V462" s="98"/>
      <c r="W462" s="98"/>
      <c r="X462" s="98"/>
      <c r="Y462" s="98"/>
    </row>
    <row r="463" spans="1:25" ht="35" hidden="1" customHeight="1" thickBot="1" x14ac:dyDescent="0.25">
      <c r="A463" s="171" t="s">
        <v>1761</v>
      </c>
      <c r="B463" s="160"/>
      <c r="C463" s="98"/>
      <c r="D463" s="98"/>
      <c r="E463" s="98"/>
      <c r="F463" s="98"/>
      <c r="G463" s="98"/>
      <c r="H463" s="98"/>
      <c r="I463" s="98"/>
      <c r="J463" s="98"/>
      <c r="K463" s="98"/>
      <c r="L463" s="98"/>
      <c r="M463" s="98"/>
      <c r="N463" s="98"/>
      <c r="O463" s="98"/>
      <c r="P463" s="98"/>
      <c r="Q463" s="98"/>
      <c r="R463" s="98"/>
      <c r="S463" s="98"/>
      <c r="T463" s="98"/>
      <c r="U463" s="98"/>
      <c r="V463" s="98"/>
      <c r="W463" s="98"/>
      <c r="X463" s="98"/>
      <c r="Y463" s="98"/>
    </row>
    <row r="464" spans="1:25" ht="35" hidden="1" customHeight="1" thickBot="1" x14ac:dyDescent="0.25">
      <c r="A464" s="171" t="s">
        <v>1762</v>
      </c>
      <c r="B464" s="160"/>
      <c r="C464" s="98"/>
      <c r="D464" s="98"/>
      <c r="E464" s="98"/>
      <c r="F464" s="98"/>
      <c r="G464" s="98"/>
      <c r="H464" s="98"/>
      <c r="I464" s="98"/>
      <c r="J464" s="98"/>
      <c r="K464" s="98"/>
      <c r="L464" s="98"/>
      <c r="M464" s="98"/>
      <c r="N464" s="98"/>
      <c r="O464" s="98"/>
      <c r="P464" s="98"/>
      <c r="Q464" s="98"/>
      <c r="R464" s="98"/>
      <c r="S464" s="98"/>
      <c r="T464" s="98"/>
      <c r="U464" s="98"/>
      <c r="V464" s="98"/>
      <c r="W464" s="98"/>
      <c r="X464" s="98"/>
      <c r="Y464" s="98"/>
    </row>
    <row r="465" spans="1:25" ht="35" hidden="1" customHeight="1" thickBot="1" x14ac:dyDescent="0.25">
      <c r="A465" s="171" t="s">
        <v>1763</v>
      </c>
      <c r="B465" s="160"/>
      <c r="C465" s="98"/>
      <c r="D465" s="98"/>
      <c r="E465" s="98"/>
      <c r="F465" s="98"/>
      <c r="G465" s="98"/>
      <c r="H465" s="98"/>
      <c r="I465" s="98"/>
      <c r="J465" s="98"/>
      <c r="K465" s="98"/>
      <c r="L465" s="98"/>
      <c r="M465" s="98"/>
      <c r="N465" s="98"/>
      <c r="O465" s="98"/>
      <c r="P465" s="98"/>
      <c r="Q465" s="98"/>
      <c r="R465" s="98"/>
      <c r="S465" s="98"/>
      <c r="T465" s="98"/>
      <c r="U465" s="98"/>
      <c r="V465" s="98"/>
      <c r="W465" s="98"/>
      <c r="X465" s="98"/>
      <c r="Y465" s="98"/>
    </row>
    <row r="466" spans="1:25" ht="35" hidden="1" customHeight="1" thickBot="1" x14ac:dyDescent="0.25">
      <c r="A466" s="171" t="s">
        <v>1764</v>
      </c>
      <c r="B466" s="160"/>
      <c r="C466" s="98"/>
      <c r="D466" s="98"/>
      <c r="E466" s="98"/>
      <c r="F466" s="98"/>
      <c r="G466" s="98"/>
      <c r="H466" s="98"/>
      <c r="I466" s="98"/>
      <c r="J466" s="98"/>
      <c r="K466" s="98"/>
      <c r="L466" s="98"/>
      <c r="M466" s="98"/>
      <c r="N466" s="98"/>
      <c r="O466" s="98"/>
      <c r="P466" s="98"/>
      <c r="Q466" s="98"/>
      <c r="R466" s="98"/>
      <c r="S466" s="98"/>
      <c r="T466" s="98"/>
      <c r="U466" s="98"/>
      <c r="V466" s="98"/>
      <c r="W466" s="98"/>
      <c r="X466" s="98"/>
      <c r="Y466" s="98"/>
    </row>
    <row r="467" spans="1:25" ht="35" hidden="1" customHeight="1" thickBot="1" x14ac:dyDescent="0.25">
      <c r="A467" s="171" t="s">
        <v>1765</v>
      </c>
      <c r="B467" s="160"/>
      <c r="C467" s="98"/>
      <c r="D467" s="98"/>
      <c r="E467" s="98"/>
      <c r="F467" s="98"/>
      <c r="G467" s="98"/>
      <c r="H467" s="98"/>
      <c r="I467" s="98"/>
      <c r="J467" s="98"/>
      <c r="K467" s="98"/>
      <c r="L467" s="98"/>
      <c r="M467" s="98"/>
      <c r="N467" s="98"/>
      <c r="O467" s="98"/>
      <c r="P467" s="98"/>
      <c r="Q467" s="98"/>
      <c r="R467" s="98"/>
      <c r="S467" s="98"/>
      <c r="T467" s="98"/>
      <c r="U467" s="98"/>
      <c r="V467" s="98"/>
      <c r="W467" s="98"/>
      <c r="X467" s="98"/>
      <c r="Y467" s="98"/>
    </row>
    <row r="468" spans="1:25" ht="35" hidden="1" customHeight="1" thickBot="1" x14ac:dyDescent="0.25">
      <c r="A468" s="171" t="s">
        <v>1766</v>
      </c>
      <c r="B468" s="160"/>
      <c r="C468" s="98"/>
      <c r="D468" s="98"/>
      <c r="E468" s="98"/>
      <c r="F468" s="98"/>
      <c r="G468" s="98"/>
      <c r="H468" s="98"/>
      <c r="I468" s="98"/>
      <c r="J468" s="98"/>
      <c r="K468" s="98"/>
      <c r="L468" s="98"/>
      <c r="M468" s="98"/>
      <c r="N468" s="98"/>
      <c r="O468" s="98"/>
      <c r="P468" s="98"/>
      <c r="Q468" s="98"/>
      <c r="R468" s="98"/>
      <c r="S468" s="98"/>
      <c r="T468" s="98"/>
      <c r="U468" s="98"/>
      <c r="V468" s="98"/>
      <c r="W468" s="98"/>
      <c r="X468" s="98"/>
      <c r="Y468" s="98"/>
    </row>
    <row r="469" spans="1:25" ht="35" hidden="1" customHeight="1" thickBot="1" x14ac:dyDescent="0.25">
      <c r="A469" s="171" t="s">
        <v>1767</v>
      </c>
      <c r="B469" s="160"/>
      <c r="C469" s="98"/>
      <c r="D469" s="98"/>
      <c r="E469" s="98"/>
      <c r="F469" s="98"/>
      <c r="G469" s="98"/>
      <c r="H469" s="98"/>
      <c r="I469" s="98"/>
      <c r="J469" s="98"/>
      <c r="K469" s="98"/>
      <c r="L469" s="98"/>
      <c r="M469" s="98"/>
      <c r="N469" s="98"/>
      <c r="O469" s="98"/>
      <c r="P469" s="98"/>
      <c r="Q469" s="98"/>
      <c r="R469" s="98"/>
      <c r="S469" s="98"/>
      <c r="T469" s="98"/>
      <c r="U469" s="98"/>
      <c r="V469" s="98"/>
      <c r="W469" s="98"/>
      <c r="X469" s="98"/>
      <c r="Y469" s="98"/>
    </row>
    <row r="470" spans="1:25" ht="35" hidden="1" customHeight="1" thickBot="1" x14ac:dyDescent="0.25">
      <c r="A470" s="171" t="s">
        <v>1768</v>
      </c>
      <c r="B470" s="160"/>
      <c r="C470" s="98"/>
      <c r="D470" s="98"/>
      <c r="E470" s="98"/>
      <c r="F470" s="98"/>
      <c r="G470" s="98"/>
      <c r="H470" s="98"/>
      <c r="I470" s="98"/>
      <c r="J470" s="98"/>
      <c r="K470" s="98"/>
      <c r="L470" s="98"/>
      <c r="M470" s="98"/>
      <c r="N470" s="98"/>
      <c r="O470" s="98"/>
      <c r="P470" s="98"/>
      <c r="Q470" s="98"/>
      <c r="R470" s="98"/>
      <c r="S470" s="98"/>
      <c r="T470" s="98"/>
      <c r="U470" s="98"/>
      <c r="V470" s="98"/>
      <c r="W470" s="98"/>
      <c r="X470" s="98"/>
      <c r="Y470" s="98"/>
    </row>
    <row r="471" spans="1:25" ht="35" hidden="1" customHeight="1" thickBot="1" x14ac:dyDescent="0.25">
      <c r="A471" s="171" t="s">
        <v>1769</v>
      </c>
      <c r="B471" s="160"/>
      <c r="C471" s="98"/>
      <c r="D471" s="98"/>
      <c r="E471" s="98"/>
      <c r="F471" s="98"/>
      <c r="G471" s="98"/>
      <c r="H471" s="98"/>
      <c r="I471" s="98"/>
      <c r="J471" s="98"/>
      <c r="K471" s="98"/>
      <c r="L471" s="98"/>
      <c r="M471" s="98"/>
      <c r="N471" s="98"/>
      <c r="O471" s="98"/>
      <c r="P471" s="98"/>
      <c r="Q471" s="98"/>
      <c r="R471" s="98"/>
      <c r="S471" s="98"/>
      <c r="T471" s="98"/>
      <c r="U471" s="98"/>
      <c r="V471" s="98"/>
      <c r="W471" s="98"/>
      <c r="X471" s="98"/>
      <c r="Y471" s="98"/>
    </row>
    <row r="472" spans="1:25" ht="35" hidden="1" customHeight="1" thickBot="1" x14ac:dyDescent="0.25">
      <c r="A472" s="171" t="s">
        <v>1770</v>
      </c>
      <c r="B472" s="160"/>
      <c r="C472" s="98"/>
      <c r="D472" s="98"/>
      <c r="E472" s="98"/>
      <c r="F472" s="98"/>
      <c r="G472" s="98"/>
      <c r="H472" s="98"/>
      <c r="I472" s="98"/>
      <c r="J472" s="98"/>
      <c r="K472" s="98"/>
      <c r="L472" s="98"/>
      <c r="M472" s="98"/>
      <c r="N472" s="98"/>
      <c r="O472" s="98"/>
      <c r="P472" s="98"/>
      <c r="Q472" s="98"/>
      <c r="R472" s="98"/>
      <c r="S472" s="98"/>
      <c r="T472" s="98"/>
      <c r="U472" s="98"/>
      <c r="V472" s="98"/>
      <c r="W472" s="98"/>
      <c r="X472" s="98"/>
      <c r="Y472" s="98"/>
    </row>
    <row r="473" spans="1:25" ht="35" hidden="1" customHeight="1" thickBot="1" x14ac:dyDescent="0.25">
      <c r="A473" s="171" t="s">
        <v>1771</v>
      </c>
      <c r="B473" s="160"/>
      <c r="C473" s="98"/>
      <c r="D473" s="98"/>
      <c r="E473" s="98"/>
      <c r="F473" s="98"/>
      <c r="G473" s="98"/>
      <c r="H473" s="98"/>
      <c r="I473" s="98"/>
      <c r="J473" s="98"/>
      <c r="K473" s="98"/>
      <c r="L473" s="98"/>
      <c r="M473" s="98"/>
      <c r="N473" s="98"/>
      <c r="O473" s="98"/>
      <c r="P473" s="98"/>
      <c r="Q473" s="98"/>
      <c r="R473" s="98"/>
      <c r="S473" s="98"/>
      <c r="T473" s="98"/>
      <c r="U473" s="98"/>
      <c r="V473" s="98"/>
      <c r="W473" s="98"/>
      <c r="X473" s="98"/>
      <c r="Y473" s="98"/>
    </row>
    <row r="474" spans="1:25" ht="35" hidden="1" customHeight="1" thickBot="1" x14ac:dyDescent="0.25">
      <c r="A474" s="171" t="s">
        <v>1772</v>
      </c>
      <c r="B474" s="160"/>
      <c r="C474" s="98"/>
      <c r="D474" s="98"/>
      <c r="E474" s="98"/>
      <c r="F474" s="98"/>
      <c r="G474" s="98"/>
      <c r="H474" s="98"/>
      <c r="I474" s="98"/>
      <c r="J474" s="98"/>
      <c r="K474" s="98"/>
      <c r="L474" s="98"/>
      <c r="M474" s="98"/>
      <c r="N474" s="98"/>
      <c r="O474" s="98"/>
      <c r="P474" s="98"/>
      <c r="Q474" s="98"/>
      <c r="R474" s="98"/>
      <c r="S474" s="98"/>
      <c r="T474" s="98"/>
      <c r="U474" s="98"/>
      <c r="V474" s="98"/>
      <c r="W474" s="98"/>
      <c r="X474" s="98"/>
      <c r="Y474" s="98"/>
    </row>
    <row r="475" spans="1:25" ht="35" hidden="1" customHeight="1" thickBot="1" x14ac:dyDescent="0.25">
      <c r="A475" s="171" t="s">
        <v>1773</v>
      </c>
      <c r="B475" s="160"/>
      <c r="C475" s="98"/>
      <c r="D475" s="98"/>
      <c r="E475" s="98"/>
      <c r="F475" s="98"/>
      <c r="G475" s="98"/>
      <c r="H475" s="98"/>
      <c r="I475" s="98"/>
      <c r="J475" s="98"/>
      <c r="K475" s="98"/>
      <c r="L475" s="98"/>
      <c r="M475" s="98"/>
      <c r="N475" s="98"/>
      <c r="O475" s="98"/>
      <c r="P475" s="98"/>
      <c r="Q475" s="98"/>
      <c r="R475" s="98"/>
      <c r="S475" s="98"/>
      <c r="T475" s="98"/>
      <c r="U475" s="98"/>
      <c r="V475" s="98"/>
      <c r="W475" s="98"/>
      <c r="X475" s="98"/>
      <c r="Y475" s="98"/>
    </row>
    <row r="476" spans="1:25" ht="35" hidden="1" customHeight="1" thickBot="1" x14ac:dyDescent="0.25">
      <c r="A476" s="171" t="s">
        <v>1774</v>
      </c>
      <c r="B476" s="160"/>
      <c r="C476" s="98"/>
      <c r="D476" s="98"/>
      <c r="E476" s="98"/>
      <c r="F476" s="98"/>
      <c r="G476" s="98"/>
      <c r="H476" s="98"/>
      <c r="I476" s="98"/>
      <c r="J476" s="98"/>
      <c r="K476" s="98"/>
      <c r="L476" s="98"/>
      <c r="M476" s="98"/>
      <c r="N476" s="98"/>
      <c r="O476" s="98"/>
      <c r="P476" s="98"/>
      <c r="Q476" s="98"/>
      <c r="R476" s="98"/>
      <c r="S476" s="98"/>
      <c r="T476" s="98"/>
      <c r="U476" s="98"/>
      <c r="V476" s="98"/>
      <c r="W476" s="98"/>
      <c r="X476" s="98"/>
      <c r="Y476" s="98"/>
    </row>
    <row r="477" spans="1:25" ht="35" hidden="1" customHeight="1" thickBot="1" x14ac:dyDescent="0.25">
      <c r="A477" s="171" t="s">
        <v>1775</v>
      </c>
      <c r="B477" s="160"/>
      <c r="C477" s="98"/>
      <c r="D477" s="98"/>
      <c r="E477" s="98"/>
      <c r="F477" s="98"/>
      <c r="G477" s="98"/>
      <c r="H477" s="98"/>
      <c r="I477" s="98"/>
      <c r="J477" s="98"/>
      <c r="K477" s="98"/>
      <c r="L477" s="98"/>
      <c r="M477" s="98"/>
      <c r="N477" s="98"/>
      <c r="O477" s="98"/>
      <c r="P477" s="98"/>
      <c r="Q477" s="98"/>
      <c r="R477" s="98"/>
      <c r="S477" s="98"/>
      <c r="T477" s="98"/>
      <c r="U477" s="98"/>
      <c r="V477" s="98"/>
      <c r="W477" s="98"/>
      <c r="X477" s="98"/>
      <c r="Y477" s="98"/>
    </row>
    <row r="478" spans="1:25" ht="52" hidden="1" customHeight="1" thickBot="1" x14ac:dyDescent="0.25">
      <c r="A478" s="171" t="s">
        <v>1776</v>
      </c>
      <c r="B478" s="160"/>
      <c r="C478" s="98"/>
      <c r="D478" s="98"/>
      <c r="E478" s="98"/>
      <c r="F478" s="98"/>
      <c r="G478" s="98"/>
      <c r="H478" s="98"/>
      <c r="I478" s="98"/>
      <c r="J478" s="98"/>
      <c r="K478" s="98"/>
      <c r="L478" s="98"/>
      <c r="M478" s="98"/>
      <c r="N478" s="98"/>
      <c r="O478" s="98"/>
      <c r="P478" s="98"/>
      <c r="Q478" s="98"/>
      <c r="R478" s="98"/>
      <c r="S478" s="98"/>
      <c r="T478" s="98"/>
      <c r="U478" s="98"/>
      <c r="V478" s="98"/>
      <c r="W478" s="98"/>
      <c r="X478" s="98"/>
      <c r="Y478" s="98"/>
    </row>
    <row r="479" spans="1:25" ht="35" hidden="1" customHeight="1" thickBot="1" x14ac:dyDescent="0.25">
      <c r="A479" s="171" t="s">
        <v>1777</v>
      </c>
      <c r="B479" s="160"/>
      <c r="C479" s="98"/>
      <c r="D479" s="98"/>
      <c r="E479" s="98"/>
      <c r="F479" s="98"/>
      <c r="G479" s="98"/>
      <c r="H479" s="98"/>
      <c r="I479" s="98"/>
      <c r="J479" s="98"/>
      <c r="K479" s="98"/>
      <c r="L479" s="98"/>
      <c r="M479" s="98"/>
      <c r="N479" s="98"/>
      <c r="O479" s="98"/>
      <c r="P479" s="98"/>
      <c r="Q479" s="98"/>
      <c r="R479" s="98"/>
      <c r="S479" s="98"/>
      <c r="T479" s="98"/>
      <c r="U479" s="98"/>
      <c r="V479" s="98"/>
      <c r="W479" s="98"/>
      <c r="X479" s="98"/>
      <c r="Y479" s="98"/>
    </row>
    <row r="480" spans="1:25" s="157" customFormat="1" ht="35" customHeight="1" thickBot="1" x14ac:dyDescent="0.25">
      <c r="A480" s="162" t="s">
        <v>1778</v>
      </c>
      <c r="B480" s="158"/>
      <c r="C480" s="156"/>
      <c r="D480" s="156"/>
      <c r="E480" s="156"/>
      <c r="F480" s="156"/>
      <c r="G480" s="156"/>
      <c r="H480" s="156"/>
      <c r="I480" s="156"/>
      <c r="J480" s="156"/>
      <c r="K480" s="156"/>
      <c r="L480" s="156"/>
      <c r="M480" s="156"/>
      <c r="N480" s="156"/>
      <c r="O480" s="156"/>
      <c r="P480" s="156"/>
      <c r="Q480" s="156"/>
      <c r="R480" s="156"/>
      <c r="S480" s="156"/>
      <c r="T480" s="156"/>
      <c r="U480" s="156"/>
      <c r="V480" s="156"/>
      <c r="W480" s="156"/>
      <c r="X480" s="156"/>
      <c r="Y480" s="156"/>
    </row>
    <row r="481" spans="1:25" ht="52" hidden="1" customHeight="1" thickBot="1" x14ac:dyDescent="0.25">
      <c r="A481" s="171" t="s">
        <v>1779</v>
      </c>
      <c r="B481" s="160"/>
      <c r="C481" s="98"/>
      <c r="D481" s="98"/>
      <c r="E481" s="98"/>
      <c r="F481" s="98"/>
      <c r="G481" s="98"/>
      <c r="H481" s="98"/>
      <c r="I481" s="98"/>
      <c r="J481" s="98"/>
      <c r="K481" s="98"/>
      <c r="L481" s="98"/>
      <c r="M481" s="98"/>
      <c r="N481" s="98"/>
      <c r="O481" s="98"/>
      <c r="P481" s="98"/>
      <c r="Q481" s="98"/>
      <c r="R481" s="98"/>
      <c r="S481" s="98"/>
      <c r="T481" s="98"/>
      <c r="U481" s="98"/>
      <c r="V481" s="98"/>
      <c r="W481" s="98"/>
      <c r="X481" s="98"/>
      <c r="Y481" s="98"/>
    </row>
    <row r="482" spans="1:25" ht="52" hidden="1" customHeight="1" thickBot="1" x14ac:dyDescent="0.25">
      <c r="A482" s="171" t="s">
        <v>1780</v>
      </c>
      <c r="B482" s="160"/>
      <c r="C482" s="98"/>
      <c r="D482" s="98"/>
      <c r="E482" s="98"/>
      <c r="F482" s="98"/>
      <c r="G482" s="98"/>
      <c r="H482" s="98"/>
      <c r="I482" s="98"/>
      <c r="J482" s="98"/>
      <c r="K482" s="98"/>
      <c r="L482" s="98"/>
      <c r="M482" s="98"/>
      <c r="N482" s="98"/>
      <c r="O482" s="98"/>
      <c r="P482" s="98"/>
      <c r="Q482" s="98"/>
      <c r="R482" s="98"/>
      <c r="S482" s="98"/>
      <c r="T482" s="98"/>
      <c r="U482" s="98"/>
      <c r="V482" s="98"/>
      <c r="W482" s="98"/>
      <c r="X482" s="98"/>
      <c r="Y482" s="98"/>
    </row>
    <row r="483" spans="1:25" ht="52" hidden="1" customHeight="1" thickBot="1" x14ac:dyDescent="0.25">
      <c r="A483" s="171" t="s">
        <v>1781</v>
      </c>
      <c r="B483" s="160"/>
      <c r="C483" s="98"/>
      <c r="D483" s="98"/>
      <c r="E483" s="98"/>
      <c r="F483" s="98"/>
      <c r="G483" s="98"/>
      <c r="H483" s="98"/>
      <c r="I483" s="98"/>
      <c r="J483" s="98"/>
      <c r="K483" s="98"/>
      <c r="L483" s="98"/>
      <c r="M483" s="98"/>
      <c r="N483" s="98"/>
      <c r="O483" s="98"/>
      <c r="P483" s="98"/>
      <c r="Q483" s="98"/>
      <c r="R483" s="98"/>
      <c r="S483" s="98"/>
      <c r="T483" s="98"/>
      <c r="U483" s="98"/>
      <c r="V483" s="98"/>
      <c r="W483" s="98"/>
      <c r="X483" s="98"/>
      <c r="Y483" s="98"/>
    </row>
    <row r="484" spans="1:25" ht="52" hidden="1" customHeight="1" thickBot="1" x14ac:dyDescent="0.25">
      <c r="A484" s="171" t="s">
        <v>1782</v>
      </c>
      <c r="B484" s="160"/>
      <c r="C484" s="98"/>
      <c r="D484" s="98"/>
      <c r="E484" s="98"/>
      <c r="F484" s="98"/>
      <c r="G484" s="98"/>
      <c r="H484" s="98"/>
      <c r="I484" s="98"/>
      <c r="J484" s="98"/>
      <c r="K484" s="98"/>
      <c r="L484" s="98"/>
      <c r="M484" s="98"/>
      <c r="N484" s="98"/>
      <c r="O484" s="98"/>
      <c r="P484" s="98"/>
      <c r="Q484" s="98"/>
      <c r="R484" s="98"/>
      <c r="S484" s="98"/>
      <c r="T484" s="98"/>
      <c r="U484" s="98"/>
      <c r="V484" s="98"/>
      <c r="W484" s="98"/>
      <c r="X484" s="98"/>
      <c r="Y484" s="98"/>
    </row>
    <row r="485" spans="1:25" ht="52" hidden="1" customHeight="1" thickBot="1" x14ac:dyDescent="0.25">
      <c r="A485" s="171" t="s">
        <v>1783</v>
      </c>
      <c r="B485" s="160"/>
      <c r="C485" s="98"/>
      <c r="D485" s="98"/>
      <c r="E485" s="98"/>
      <c r="F485" s="98"/>
      <c r="G485" s="98"/>
      <c r="H485" s="98"/>
      <c r="I485" s="98"/>
      <c r="J485" s="98"/>
      <c r="K485" s="98"/>
      <c r="L485" s="98"/>
      <c r="M485" s="98"/>
      <c r="N485" s="98"/>
      <c r="O485" s="98"/>
      <c r="P485" s="98"/>
      <c r="Q485" s="98"/>
      <c r="R485" s="98"/>
      <c r="S485" s="98"/>
      <c r="T485" s="98"/>
      <c r="U485" s="98"/>
      <c r="V485" s="98"/>
      <c r="W485" s="98"/>
      <c r="X485" s="98"/>
      <c r="Y485" s="98"/>
    </row>
    <row r="486" spans="1:25" ht="52" hidden="1" customHeight="1" thickBot="1" x14ac:dyDescent="0.25">
      <c r="A486" s="171" t="s">
        <v>1784</v>
      </c>
      <c r="B486" s="160"/>
      <c r="C486" s="98"/>
      <c r="D486" s="98"/>
      <c r="E486" s="98"/>
      <c r="F486" s="98"/>
      <c r="G486" s="98"/>
      <c r="H486" s="98"/>
      <c r="I486" s="98"/>
      <c r="J486" s="98"/>
      <c r="K486" s="98"/>
      <c r="L486" s="98"/>
      <c r="M486" s="98"/>
      <c r="N486" s="98"/>
      <c r="O486" s="98"/>
      <c r="P486" s="98"/>
      <c r="Q486" s="98"/>
      <c r="R486" s="98"/>
      <c r="S486" s="98"/>
      <c r="T486" s="98"/>
      <c r="U486" s="98"/>
      <c r="V486" s="98"/>
      <c r="W486" s="98"/>
      <c r="X486" s="98"/>
      <c r="Y486" s="98"/>
    </row>
    <row r="487" spans="1:25" ht="52" hidden="1" customHeight="1" thickBot="1" x14ac:dyDescent="0.25">
      <c r="A487" s="171" t="s">
        <v>1785</v>
      </c>
      <c r="B487" s="160"/>
      <c r="C487" s="98"/>
      <c r="D487" s="98"/>
      <c r="E487" s="98"/>
      <c r="F487" s="98"/>
      <c r="G487" s="98"/>
      <c r="H487" s="98"/>
      <c r="I487" s="98"/>
      <c r="J487" s="98"/>
      <c r="K487" s="98"/>
      <c r="L487" s="98"/>
      <c r="M487" s="98"/>
      <c r="N487" s="98"/>
      <c r="O487" s="98"/>
      <c r="P487" s="98"/>
      <c r="Q487" s="98"/>
      <c r="R487" s="98"/>
      <c r="S487" s="98"/>
      <c r="T487" s="98"/>
      <c r="U487" s="98"/>
      <c r="V487" s="98"/>
      <c r="W487" s="98"/>
      <c r="X487" s="98"/>
      <c r="Y487" s="98"/>
    </row>
    <row r="488" spans="1:25" ht="52" hidden="1" customHeight="1" thickBot="1" x14ac:dyDescent="0.25">
      <c r="A488" s="171" t="s">
        <v>1786</v>
      </c>
      <c r="B488" s="160"/>
      <c r="C488" s="98"/>
      <c r="D488" s="98"/>
      <c r="E488" s="98"/>
      <c r="F488" s="98"/>
      <c r="G488" s="98"/>
      <c r="H488" s="98"/>
      <c r="I488" s="98"/>
      <c r="J488" s="98"/>
      <c r="K488" s="98"/>
      <c r="L488" s="98"/>
      <c r="M488" s="98"/>
      <c r="N488" s="98"/>
      <c r="O488" s="98"/>
      <c r="P488" s="98"/>
      <c r="Q488" s="98"/>
      <c r="R488" s="98"/>
      <c r="S488" s="98"/>
      <c r="T488" s="98"/>
      <c r="U488" s="98"/>
      <c r="V488" s="98"/>
      <c r="W488" s="98"/>
      <c r="X488" s="98"/>
      <c r="Y488" s="98"/>
    </row>
    <row r="489" spans="1:25" ht="52" hidden="1" customHeight="1" thickBot="1" x14ac:dyDescent="0.25">
      <c r="A489" s="171" t="s">
        <v>1787</v>
      </c>
      <c r="B489" s="160"/>
      <c r="C489" s="98"/>
      <c r="D489" s="98"/>
      <c r="E489" s="98"/>
      <c r="F489" s="98"/>
      <c r="G489" s="98"/>
      <c r="H489" s="98"/>
      <c r="I489" s="98"/>
      <c r="J489" s="98"/>
      <c r="K489" s="98"/>
      <c r="L489" s="98"/>
      <c r="M489" s="98"/>
      <c r="N489" s="98"/>
      <c r="O489" s="98"/>
      <c r="P489" s="98"/>
      <c r="Q489" s="98"/>
      <c r="R489" s="98"/>
      <c r="S489" s="98"/>
      <c r="T489" s="98"/>
      <c r="U489" s="98"/>
      <c r="V489" s="98"/>
      <c r="W489" s="98"/>
      <c r="X489" s="98"/>
      <c r="Y489" s="98"/>
    </row>
    <row r="490" spans="1:25" ht="52" hidden="1" customHeight="1" thickBot="1" x14ac:dyDescent="0.25">
      <c r="A490" s="171" t="s">
        <v>1788</v>
      </c>
      <c r="B490" s="160"/>
      <c r="C490" s="98"/>
      <c r="D490" s="98"/>
      <c r="E490" s="98"/>
      <c r="F490" s="98"/>
      <c r="G490" s="98"/>
      <c r="H490" s="98"/>
      <c r="I490" s="98"/>
      <c r="J490" s="98"/>
      <c r="K490" s="98"/>
      <c r="L490" s="98"/>
      <c r="M490" s="98"/>
      <c r="N490" s="98"/>
      <c r="O490" s="98"/>
      <c r="P490" s="98"/>
      <c r="Q490" s="98"/>
      <c r="R490" s="98"/>
      <c r="S490" s="98"/>
      <c r="T490" s="98"/>
      <c r="U490" s="98"/>
      <c r="V490" s="98"/>
      <c r="W490" s="98"/>
      <c r="X490" s="98"/>
      <c r="Y490" s="98"/>
    </row>
    <row r="491" spans="1:25" ht="52" hidden="1" customHeight="1" thickBot="1" x14ac:dyDescent="0.25">
      <c r="A491" s="171" t="s">
        <v>1789</v>
      </c>
      <c r="B491" s="160"/>
      <c r="C491" s="98"/>
      <c r="D491" s="98"/>
      <c r="E491" s="98"/>
      <c r="F491" s="98"/>
      <c r="G491" s="98"/>
      <c r="H491" s="98"/>
      <c r="I491" s="98"/>
      <c r="J491" s="98"/>
      <c r="K491" s="98"/>
      <c r="L491" s="98"/>
      <c r="M491" s="98"/>
      <c r="N491" s="98"/>
      <c r="O491" s="98"/>
      <c r="P491" s="98"/>
      <c r="Q491" s="98"/>
      <c r="R491" s="98"/>
      <c r="S491" s="98"/>
      <c r="T491" s="98"/>
      <c r="U491" s="98"/>
      <c r="V491" s="98"/>
      <c r="W491" s="98"/>
      <c r="X491" s="98"/>
      <c r="Y491" s="98"/>
    </row>
    <row r="492" spans="1:25" ht="52" hidden="1" customHeight="1" thickBot="1" x14ac:dyDescent="0.25">
      <c r="A492" s="171" t="s">
        <v>1790</v>
      </c>
      <c r="B492" s="160"/>
      <c r="C492" s="98"/>
      <c r="D492" s="98"/>
      <c r="E492" s="98"/>
      <c r="F492" s="98"/>
      <c r="G492" s="98"/>
      <c r="H492" s="98"/>
      <c r="I492" s="98"/>
      <c r="J492" s="98"/>
      <c r="K492" s="98"/>
      <c r="L492" s="98"/>
      <c r="M492" s="98"/>
      <c r="N492" s="98"/>
      <c r="O492" s="98"/>
      <c r="P492" s="98"/>
      <c r="Q492" s="98"/>
      <c r="R492" s="98"/>
      <c r="S492" s="98"/>
      <c r="T492" s="98"/>
      <c r="U492" s="98"/>
      <c r="V492" s="98"/>
      <c r="W492" s="98"/>
      <c r="X492" s="98"/>
      <c r="Y492" s="98"/>
    </row>
    <row r="493" spans="1:25" ht="52" hidden="1" customHeight="1" thickBot="1" x14ac:dyDescent="0.25">
      <c r="A493" s="171" t="s">
        <v>1791</v>
      </c>
      <c r="B493" s="160"/>
      <c r="C493" s="98"/>
      <c r="D493" s="98"/>
      <c r="E493" s="98"/>
      <c r="F493" s="98"/>
      <c r="G493" s="98"/>
      <c r="H493" s="98"/>
      <c r="I493" s="98"/>
      <c r="J493" s="98"/>
      <c r="K493" s="98"/>
      <c r="L493" s="98"/>
      <c r="M493" s="98"/>
      <c r="N493" s="98"/>
      <c r="O493" s="98"/>
      <c r="P493" s="98"/>
      <c r="Q493" s="98"/>
      <c r="R493" s="98"/>
      <c r="S493" s="98"/>
      <c r="T493" s="98"/>
      <c r="U493" s="98"/>
      <c r="V493" s="98"/>
      <c r="W493" s="98"/>
      <c r="X493" s="98"/>
      <c r="Y493" s="98"/>
    </row>
    <row r="494" spans="1:25" ht="52" hidden="1" customHeight="1" thickBot="1" x14ac:dyDescent="0.25">
      <c r="A494" s="171" t="s">
        <v>1792</v>
      </c>
      <c r="B494" s="160"/>
      <c r="C494" s="98"/>
      <c r="D494" s="98"/>
      <c r="E494" s="98"/>
      <c r="F494" s="98"/>
      <c r="G494" s="98"/>
      <c r="H494" s="98"/>
      <c r="I494" s="98"/>
      <c r="J494" s="98"/>
      <c r="K494" s="98"/>
      <c r="L494" s="98"/>
      <c r="M494" s="98"/>
      <c r="N494" s="98"/>
      <c r="O494" s="98"/>
      <c r="P494" s="98"/>
      <c r="Q494" s="98"/>
      <c r="R494" s="98"/>
      <c r="S494" s="98"/>
      <c r="T494" s="98"/>
      <c r="U494" s="98"/>
      <c r="V494" s="98"/>
      <c r="W494" s="98"/>
      <c r="X494" s="98"/>
      <c r="Y494" s="98"/>
    </row>
    <row r="495" spans="1:25" ht="52" hidden="1" customHeight="1" thickBot="1" x14ac:dyDescent="0.25">
      <c r="A495" s="171" t="s">
        <v>1793</v>
      </c>
      <c r="B495" s="160"/>
      <c r="C495" s="98"/>
      <c r="D495" s="98"/>
      <c r="E495" s="98"/>
      <c r="F495" s="98"/>
      <c r="G495" s="98"/>
      <c r="H495" s="98"/>
      <c r="I495" s="98"/>
      <c r="J495" s="98"/>
      <c r="K495" s="98"/>
      <c r="L495" s="98"/>
      <c r="M495" s="98"/>
      <c r="N495" s="98"/>
      <c r="O495" s="98"/>
      <c r="P495" s="98"/>
      <c r="Q495" s="98"/>
      <c r="R495" s="98"/>
      <c r="S495" s="98"/>
      <c r="T495" s="98"/>
      <c r="U495" s="98"/>
      <c r="V495" s="98"/>
      <c r="W495" s="98"/>
      <c r="X495" s="98"/>
      <c r="Y495" s="98"/>
    </row>
    <row r="496" spans="1:25" ht="52" hidden="1" customHeight="1" thickBot="1" x14ac:dyDescent="0.25">
      <c r="A496" s="171" t="s">
        <v>1794</v>
      </c>
      <c r="B496" s="160"/>
      <c r="C496" s="98"/>
      <c r="D496" s="98"/>
      <c r="E496" s="98"/>
      <c r="F496" s="98"/>
      <c r="G496" s="98"/>
      <c r="H496" s="98"/>
      <c r="I496" s="98"/>
      <c r="J496" s="98"/>
      <c r="K496" s="98"/>
      <c r="L496" s="98"/>
      <c r="M496" s="98"/>
      <c r="N496" s="98"/>
      <c r="O496" s="98"/>
      <c r="P496" s="98"/>
      <c r="Q496" s="98"/>
      <c r="R496" s="98"/>
      <c r="S496" s="98"/>
      <c r="T496" s="98"/>
      <c r="U496" s="98"/>
      <c r="V496" s="98"/>
      <c r="W496" s="98"/>
      <c r="X496" s="98"/>
      <c r="Y496" s="98"/>
    </row>
    <row r="497" spans="1:25" ht="52" hidden="1" customHeight="1" thickBot="1" x14ac:dyDescent="0.25">
      <c r="A497" s="171" t="s">
        <v>1795</v>
      </c>
      <c r="B497" s="160"/>
      <c r="C497" s="98"/>
      <c r="D497" s="98"/>
      <c r="E497" s="98"/>
      <c r="F497" s="98"/>
      <c r="G497" s="98"/>
      <c r="H497" s="98"/>
      <c r="I497" s="98"/>
      <c r="J497" s="98"/>
      <c r="K497" s="98"/>
      <c r="L497" s="98"/>
      <c r="M497" s="98"/>
      <c r="N497" s="98"/>
      <c r="O497" s="98"/>
      <c r="P497" s="98"/>
      <c r="Q497" s="98"/>
      <c r="R497" s="98"/>
      <c r="S497" s="98"/>
      <c r="T497" s="98"/>
      <c r="U497" s="98"/>
      <c r="V497" s="98"/>
      <c r="W497" s="98"/>
      <c r="X497" s="98"/>
      <c r="Y497" s="98"/>
    </row>
    <row r="498" spans="1:25" ht="52" hidden="1" customHeight="1" thickBot="1" x14ac:dyDescent="0.25">
      <c r="A498" s="171" t="s">
        <v>1796</v>
      </c>
      <c r="B498" s="160"/>
      <c r="C498" s="98"/>
      <c r="D498" s="98"/>
      <c r="E498" s="98"/>
      <c r="F498" s="98"/>
      <c r="G498" s="98"/>
      <c r="H498" s="98"/>
      <c r="I498" s="98"/>
      <c r="J498" s="98"/>
      <c r="K498" s="98"/>
      <c r="L498" s="98"/>
      <c r="M498" s="98"/>
      <c r="N498" s="98"/>
      <c r="O498" s="98"/>
      <c r="P498" s="98"/>
      <c r="Q498" s="98"/>
      <c r="R498" s="98"/>
      <c r="S498" s="98"/>
      <c r="T498" s="98"/>
      <c r="U498" s="98"/>
      <c r="V498" s="98"/>
      <c r="W498" s="98"/>
      <c r="X498" s="98"/>
      <c r="Y498" s="98"/>
    </row>
    <row r="499" spans="1:25" ht="52" hidden="1" customHeight="1" thickBot="1" x14ac:dyDescent="0.25">
      <c r="A499" s="171" t="s">
        <v>1797</v>
      </c>
      <c r="B499" s="160"/>
      <c r="C499" s="98"/>
      <c r="D499" s="98"/>
      <c r="E499" s="98"/>
      <c r="F499" s="98"/>
      <c r="G499" s="98"/>
      <c r="H499" s="98"/>
      <c r="I499" s="98"/>
      <c r="J499" s="98"/>
      <c r="K499" s="98"/>
      <c r="L499" s="98"/>
      <c r="M499" s="98"/>
      <c r="N499" s="98"/>
      <c r="O499" s="98"/>
      <c r="P499" s="98"/>
      <c r="Q499" s="98"/>
      <c r="R499" s="98"/>
      <c r="S499" s="98"/>
      <c r="T499" s="98"/>
      <c r="U499" s="98"/>
      <c r="V499" s="98"/>
      <c r="W499" s="98"/>
      <c r="X499" s="98"/>
      <c r="Y499" s="98"/>
    </row>
    <row r="500" spans="1:25" ht="52" hidden="1" customHeight="1" thickBot="1" x14ac:dyDescent="0.25">
      <c r="A500" s="171" t="s">
        <v>1798</v>
      </c>
      <c r="B500" s="160"/>
      <c r="C500" s="98"/>
      <c r="D500" s="98"/>
      <c r="E500" s="98"/>
      <c r="F500" s="98"/>
      <c r="G500" s="98"/>
      <c r="H500" s="98"/>
      <c r="I500" s="98"/>
      <c r="J500" s="98"/>
      <c r="K500" s="98"/>
      <c r="L500" s="98"/>
      <c r="M500" s="98"/>
      <c r="N500" s="98"/>
      <c r="O500" s="98"/>
      <c r="P500" s="98"/>
      <c r="Q500" s="98"/>
      <c r="R500" s="98"/>
      <c r="S500" s="98"/>
      <c r="T500" s="98"/>
      <c r="U500" s="98"/>
      <c r="V500" s="98"/>
      <c r="W500" s="98"/>
      <c r="X500" s="98"/>
      <c r="Y500" s="98"/>
    </row>
    <row r="501" spans="1:25" ht="52" hidden="1" customHeight="1" thickBot="1" x14ac:dyDescent="0.25">
      <c r="A501" s="171" t="s">
        <v>1799</v>
      </c>
      <c r="B501" s="160"/>
      <c r="C501" s="98"/>
      <c r="D501" s="98"/>
      <c r="E501" s="98"/>
      <c r="F501" s="98"/>
      <c r="G501" s="98"/>
      <c r="H501" s="98"/>
      <c r="I501" s="98"/>
      <c r="J501" s="98"/>
      <c r="K501" s="98"/>
      <c r="L501" s="98"/>
      <c r="M501" s="98"/>
      <c r="N501" s="98"/>
      <c r="O501" s="98"/>
      <c r="P501" s="98"/>
      <c r="Q501" s="98"/>
      <c r="R501" s="98"/>
      <c r="S501" s="98"/>
      <c r="T501" s="98"/>
      <c r="U501" s="98"/>
      <c r="V501" s="98"/>
      <c r="W501" s="98"/>
      <c r="X501" s="98"/>
      <c r="Y501" s="98"/>
    </row>
    <row r="502" spans="1:25" ht="52" hidden="1" customHeight="1" thickBot="1" x14ac:dyDescent="0.25">
      <c r="A502" s="171" t="s">
        <v>1800</v>
      </c>
      <c r="B502" s="160"/>
      <c r="C502" s="98"/>
      <c r="D502" s="98"/>
      <c r="E502" s="98"/>
      <c r="F502" s="98"/>
      <c r="G502" s="98"/>
      <c r="H502" s="98"/>
      <c r="I502" s="98"/>
      <c r="J502" s="98"/>
      <c r="K502" s="98"/>
      <c r="L502" s="98"/>
      <c r="M502" s="98"/>
      <c r="N502" s="98"/>
      <c r="O502" s="98"/>
      <c r="P502" s="98"/>
      <c r="Q502" s="98"/>
      <c r="R502" s="98"/>
      <c r="S502" s="98"/>
      <c r="T502" s="98"/>
      <c r="U502" s="98"/>
      <c r="V502" s="98"/>
      <c r="W502" s="98"/>
      <c r="X502" s="98"/>
      <c r="Y502" s="98"/>
    </row>
    <row r="503" spans="1:25" ht="69" hidden="1" customHeight="1" thickBot="1" x14ac:dyDescent="0.25">
      <c r="A503" s="171" t="s">
        <v>1801</v>
      </c>
      <c r="B503" s="160"/>
      <c r="C503" s="98"/>
      <c r="D503" s="98"/>
      <c r="E503" s="98"/>
      <c r="F503" s="98"/>
      <c r="G503" s="98"/>
      <c r="H503" s="98"/>
      <c r="I503" s="98"/>
      <c r="J503" s="98"/>
      <c r="K503" s="98"/>
      <c r="L503" s="98"/>
      <c r="M503" s="98"/>
      <c r="N503" s="98"/>
      <c r="O503" s="98"/>
      <c r="P503" s="98"/>
      <c r="Q503" s="98"/>
      <c r="R503" s="98"/>
      <c r="S503" s="98"/>
      <c r="T503" s="98"/>
      <c r="U503" s="98"/>
      <c r="V503" s="98"/>
      <c r="W503" s="98"/>
      <c r="X503" s="98"/>
      <c r="Y503" s="98"/>
    </row>
    <row r="504" spans="1:25" ht="52" hidden="1" customHeight="1" thickBot="1" x14ac:dyDescent="0.25">
      <c r="A504" s="171" t="s">
        <v>1802</v>
      </c>
      <c r="B504" s="160"/>
      <c r="C504" s="98"/>
      <c r="D504" s="98"/>
      <c r="E504" s="98"/>
      <c r="F504" s="98"/>
      <c r="G504" s="98"/>
      <c r="H504" s="98"/>
      <c r="I504" s="98"/>
      <c r="J504" s="98"/>
      <c r="K504" s="98"/>
      <c r="L504" s="98"/>
      <c r="M504" s="98"/>
      <c r="N504" s="98"/>
      <c r="O504" s="98"/>
      <c r="P504" s="98"/>
      <c r="Q504" s="98"/>
      <c r="R504" s="98"/>
      <c r="S504" s="98"/>
      <c r="T504" s="98"/>
      <c r="U504" s="98"/>
      <c r="V504" s="98"/>
      <c r="W504" s="98"/>
      <c r="X504" s="98"/>
      <c r="Y504" s="98"/>
    </row>
    <row r="505" spans="1:25" s="157" customFormat="1" ht="52" customHeight="1" thickBot="1" x14ac:dyDescent="0.25">
      <c r="A505" s="162" t="s">
        <v>1803</v>
      </c>
      <c r="B505" s="158"/>
      <c r="C505" s="156"/>
      <c r="D505" s="156"/>
      <c r="E505" s="156"/>
      <c r="F505" s="156"/>
      <c r="G505" s="156"/>
      <c r="H505" s="156"/>
      <c r="I505" s="156"/>
      <c r="J505" s="156"/>
      <c r="K505" s="156"/>
      <c r="L505" s="156"/>
      <c r="M505" s="156"/>
      <c r="N505" s="156"/>
      <c r="O505" s="156"/>
      <c r="P505" s="156"/>
      <c r="Q505" s="156"/>
      <c r="R505" s="156"/>
      <c r="S505" s="156"/>
      <c r="T505" s="156"/>
      <c r="U505" s="156"/>
      <c r="V505" s="156"/>
      <c r="W505" s="156"/>
      <c r="X505" s="156"/>
      <c r="Y505" s="156"/>
    </row>
    <row r="506" spans="1:25" ht="35" hidden="1" customHeight="1" thickBot="1" x14ac:dyDescent="0.25">
      <c r="A506" s="171" t="s">
        <v>1804</v>
      </c>
      <c r="B506" s="160"/>
      <c r="C506" s="98"/>
      <c r="D506" s="98"/>
      <c r="E506" s="98"/>
      <c r="F506" s="98"/>
      <c r="G506" s="98"/>
      <c r="H506" s="98"/>
      <c r="I506" s="98"/>
      <c r="J506" s="98"/>
      <c r="K506" s="98"/>
      <c r="L506" s="98"/>
      <c r="M506" s="98"/>
      <c r="N506" s="98"/>
      <c r="O506" s="98"/>
      <c r="P506" s="98"/>
      <c r="Q506" s="98"/>
      <c r="R506" s="98"/>
      <c r="S506" s="98"/>
      <c r="T506" s="98"/>
      <c r="U506" s="98"/>
      <c r="V506" s="98"/>
      <c r="W506" s="98"/>
      <c r="X506" s="98"/>
      <c r="Y506" s="98"/>
    </row>
    <row r="507" spans="1:25" ht="35" hidden="1" customHeight="1" thickBot="1" x14ac:dyDescent="0.25">
      <c r="A507" s="171" t="s">
        <v>1805</v>
      </c>
      <c r="B507" s="160"/>
      <c r="C507" s="98"/>
      <c r="D507" s="98"/>
      <c r="E507" s="98"/>
      <c r="F507" s="98"/>
      <c r="G507" s="98"/>
      <c r="H507" s="98"/>
      <c r="I507" s="98"/>
      <c r="J507" s="98"/>
      <c r="K507" s="98"/>
      <c r="L507" s="98"/>
      <c r="M507" s="98"/>
      <c r="N507" s="98"/>
      <c r="O507" s="98"/>
      <c r="P507" s="98"/>
      <c r="Q507" s="98"/>
      <c r="R507" s="98"/>
      <c r="S507" s="98"/>
      <c r="T507" s="98"/>
      <c r="U507" s="98"/>
      <c r="V507" s="98"/>
      <c r="W507" s="98"/>
      <c r="X507" s="98"/>
      <c r="Y507" s="98"/>
    </row>
    <row r="508" spans="1:25" ht="35" hidden="1" customHeight="1" thickBot="1" x14ac:dyDescent="0.25">
      <c r="A508" s="171" t="s">
        <v>1806</v>
      </c>
      <c r="B508" s="160"/>
      <c r="C508" s="98"/>
      <c r="D508" s="98"/>
      <c r="E508" s="98"/>
      <c r="F508" s="98"/>
      <c r="G508" s="98"/>
      <c r="H508" s="98"/>
      <c r="I508" s="98"/>
      <c r="J508" s="98"/>
      <c r="K508" s="98"/>
      <c r="L508" s="98"/>
      <c r="M508" s="98"/>
      <c r="N508" s="98"/>
      <c r="O508" s="98"/>
      <c r="P508" s="98"/>
      <c r="Q508" s="98"/>
      <c r="R508" s="98"/>
      <c r="S508" s="98"/>
      <c r="T508" s="98"/>
      <c r="U508" s="98"/>
      <c r="V508" s="98"/>
      <c r="W508" s="98"/>
      <c r="X508" s="98"/>
      <c r="Y508" s="98"/>
    </row>
    <row r="509" spans="1:25" ht="35" hidden="1" customHeight="1" thickBot="1" x14ac:dyDescent="0.25">
      <c r="A509" s="171" t="s">
        <v>1807</v>
      </c>
      <c r="B509" s="160"/>
      <c r="C509" s="98"/>
      <c r="D509" s="98"/>
      <c r="E509" s="98"/>
      <c r="F509" s="98"/>
      <c r="G509" s="98"/>
      <c r="H509" s="98"/>
      <c r="I509" s="98"/>
      <c r="J509" s="98"/>
      <c r="K509" s="98"/>
      <c r="L509" s="98"/>
      <c r="M509" s="98"/>
      <c r="N509" s="98"/>
      <c r="O509" s="98"/>
      <c r="P509" s="98"/>
      <c r="Q509" s="98"/>
      <c r="R509" s="98"/>
      <c r="S509" s="98"/>
      <c r="T509" s="98"/>
      <c r="U509" s="98"/>
      <c r="V509" s="98"/>
      <c r="W509" s="98"/>
      <c r="X509" s="98"/>
      <c r="Y509" s="98"/>
    </row>
    <row r="510" spans="1:25" ht="35" hidden="1" customHeight="1" thickBot="1" x14ac:dyDescent="0.25">
      <c r="A510" s="171" t="s">
        <v>1808</v>
      </c>
      <c r="B510" s="160"/>
      <c r="C510" s="98"/>
      <c r="D510" s="98"/>
      <c r="E510" s="98"/>
      <c r="F510" s="98"/>
      <c r="G510" s="98"/>
      <c r="H510" s="98"/>
      <c r="I510" s="98"/>
      <c r="J510" s="98"/>
      <c r="K510" s="98"/>
      <c r="L510" s="98"/>
      <c r="M510" s="98"/>
      <c r="N510" s="98"/>
      <c r="O510" s="98"/>
      <c r="P510" s="98"/>
      <c r="Q510" s="98"/>
      <c r="R510" s="98"/>
      <c r="S510" s="98"/>
      <c r="T510" s="98"/>
      <c r="U510" s="98"/>
      <c r="V510" s="98"/>
      <c r="W510" s="98"/>
      <c r="X510" s="98"/>
      <c r="Y510" s="98"/>
    </row>
    <row r="511" spans="1:25" ht="35" hidden="1" customHeight="1" thickBot="1" x14ac:dyDescent="0.25">
      <c r="A511" s="171" t="s">
        <v>1809</v>
      </c>
      <c r="B511" s="160"/>
      <c r="C511" s="98"/>
      <c r="D511" s="98"/>
      <c r="E511" s="98"/>
      <c r="F511" s="98"/>
      <c r="G511" s="98"/>
      <c r="H511" s="98"/>
      <c r="I511" s="98"/>
      <c r="J511" s="98"/>
      <c r="K511" s="98"/>
      <c r="L511" s="98"/>
      <c r="M511" s="98"/>
      <c r="N511" s="98"/>
      <c r="O511" s="98"/>
      <c r="P511" s="98"/>
      <c r="Q511" s="98"/>
      <c r="R511" s="98"/>
      <c r="S511" s="98"/>
      <c r="T511" s="98"/>
      <c r="U511" s="98"/>
      <c r="V511" s="98"/>
      <c r="W511" s="98"/>
      <c r="X511" s="98"/>
      <c r="Y511" s="98"/>
    </row>
    <row r="512" spans="1:25" ht="35" hidden="1" customHeight="1" thickBot="1" x14ac:dyDescent="0.25">
      <c r="A512" s="171" t="s">
        <v>1810</v>
      </c>
      <c r="B512" s="160"/>
      <c r="C512" s="98"/>
      <c r="D512" s="98"/>
      <c r="E512" s="98"/>
      <c r="F512" s="98"/>
      <c r="G512" s="98"/>
      <c r="H512" s="98"/>
      <c r="I512" s="98"/>
      <c r="J512" s="98"/>
      <c r="K512" s="98"/>
      <c r="L512" s="98"/>
      <c r="M512" s="98"/>
      <c r="N512" s="98"/>
      <c r="O512" s="98"/>
      <c r="P512" s="98"/>
      <c r="Q512" s="98"/>
      <c r="R512" s="98"/>
      <c r="S512" s="98"/>
      <c r="T512" s="98"/>
      <c r="U512" s="98"/>
      <c r="V512" s="98"/>
      <c r="W512" s="98"/>
      <c r="X512" s="98"/>
      <c r="Y512" s="98"/>
    </row>
    <row r="513" spans="1:25" ht="35" hidden="1" customHeight="1" thickBot="1" x14ac:dyDescent="0.25">
      <c r="A513" s="171" t="s">
        <v>1811</v>
      </c>
      <c r="B513" s="160"/>
      <c r="C513" s="98"/>
      <c r="D513" s="98"/>
      <c r="E513" s="98"/>
      <c r="F513" s="98"/>
      <c r="G513" s="98"/>
      <c r="H513" s="98"/>
      <c r="I513" s="98"/>
      <c r="J513" s="98"/>
      <c r="K513" s="98"/>
      <c r="L513" s="98"/>
      <c r="M513" s="98"/>
      <c r="N513" s="98"/>
      <c r="O513" s="98"/>
      <c r="P513" s="98"/>
      <c r="Q513" s="98"/>
      <c r="R513" s="98"/>
      <c r="S513" s="98"/>
      <c r="T513" s="98"/>
      <c r="U513" s="98"/>
      <c r="V513" s="98"/>
      <c r="W513" s="98"/>
      <c r="X513" s="98"/>
      <c r="Y513" s="98"/>
    </row>
    <row r="514" spans="1:25" ht="35" hidden="1" customHeight="1" thickBot="1" x14ac:dyDescent="0.25">
      <c r="A514" s="171" t="s">
        <v>1812</v>
      </c>
      <c r="B514" s="160"/>
      <c r="C514" s="98"/>
      <c r="D514" s="98"/>
      <c r="E514" s="98"/>
      <c r="F514" s="98"/>
      <c r="G514" s="98"/>
      <c r="H514" s="98"/>
      <c r="I514" s="98"/>
      <c r="J514" s="98"/>
      <c r="K514" s="98"/>
      <c r="L514" s="98"/>
      <c r="M514" s="98"/>
      <c r="N514" s="98"/>
      <c r="O514" s="98"/>
      <c r="P514" s="98"/>
      <c r="Q514" s="98"/>
      <c r="R514" s="98"/>
      <c r="S514" s="98"/>
      <c r="T514" s="98"/>
      <c r="U514" s="98"/>
      <c r="V514" s="98"/>
      <c r="W514" s="98"/>
      <c r="X514" s="98"/>
      <c r="Y514" s="98"/>
    </row>
    <row r="515" spans="1:25" ht="35" hidden="1" customHeight="1" thickBot="1" x14ac:dyDescent="0.25">
      <c r="A515" s="171" t="s">
        <v>1813</v>
      </c>
      <c r="B515" s="160"/>
      <c r="C515" s="98"/>
      <c r="D515" s="98"/>
      <c r="E515" s="98"/>
      <c r="F515" s="98"/>
      <c r="G515" s="98"/>
      <c r="H515" s="98"/>
      <c r="I515" s="98"/>
      <c r="J515" s="98"/>
      <c r="K515" s="98"/>
      <c r="L515" s="98"/>
      <c r="M515" s="98"/>
      <c r="N515" s="98"/>
      <c r="O515" s="98"/>
      <c r="P515" s="98"/>
      <c r="Q515" s="98"/>
      <c r="R515" s="98"/>
      <c r="S515" s="98"/>
      <c r="T515" s="98"/>
      <c r="U515" s="98"/>
      <c r="V515" s="98"/>
      <c r="W515" s="98"/>
      <c r="X515" s="98"/>
      <c r="Y515" s="98"/>
    </row>
    <row r="516" spans="1:25" ht="35" hidden="1" customHeight="1" thickBot="1" x14ac:dyDescent="0.25">
      <c r="A516" s="171" t="s">
        <v>1814</v>
      </c>
      <c r="B516" s="160"/>
      <c r="C516" s="98"/>
      <c r="D516" s="98"/>
      <c r="E516" s="98"/>
      <c r="F516" s="98"/>
      <c r="G516" s="98"/>
      <c r="H516" s="98"/>
      <c r="I516" s="98"/>
      <c r="J516" s="98"/>
      <c r="K516" s="98"/>
      <c r="L516" s="98"/>
      <c r="M516" s="98"/>
      <c r="N516" s="98"/>
      <c r="O516" s="98"/>
      <c r="P516" s="98"/>
      <c r="Q516" s="98"/>
      <c r="R516" s="98"/>
      <c r="S516" s="98"/>
      <c r="T516" s="98"/>
      <c r="U516" s="98"/>
      <c r="V516" s="98"/>
      <c r="W516" s="98"/>
      <c r="X516" s="98"/>
      <c r="Y516" s="98"/>
    </row>
    <row r="517" spans="1:25" ht="35" hidden="1" customHeight="1" thickBot="1" x14ac:dyDescent="0.25">
      <c r="A517" s="171" t="s">
        <v>1815</v>
      </c>
      <c r="B517" s="160"/>
      <c r="C517" s="98"/>
      <c r="D517" s="98"/>
      <c r="E517" s="98"/>
      <c r="F517" s="98"/>
      <c r="G517" s="98"/>
      <c r="H517" s="98"/>
      <c r="I517" s="98"/>
      <c r="J517" s="98"/>
      <c r="K517" s="98"/>
      <c r="L517" s="98"/>
      <c r="M517" s="98"/>
      <c r="N517" s="98"/>
      <c r="O517" s="98"/>
      <c r="P517" s="98"/>
      <c r="Q517" s="98"/>
      <c r="R517" s="98"/>
      <c r="S517" s="98"/>
      <c r="T517" s="98"/>
      <c r="U517" s="98"/>
      <c r="V517" s="98"/>
      <c r="W517" s="98"/>
      <c r="X517" s="98"/>
      <c r="Y517" s="98"/>
    </row>
    <row r="518" spans="1:25" ht="35" hidden="1" customHeight="1" thickBot="1" x14ac:dyDescent="0.25">
      <c r="A518" s="171" t="s">
        <v>1816</v>
      </c>
      <c r="B518" s="160"/>
      <c r="C518" s="98"/>
      <c r="D518" s="98"/>
      <c r="E518" s="98"/>
      <c r="F518" s="98"/>
      <c r="G518" s="98"/>
      <c r="H518" s="98"/>
      <c r="I518" s="98"/>
      <c r="J518" s="98"/>
      <c r="K518" s="98"/>
      <c r="L518" s="98"/>
      <c r="M518" s="98"/>
      <c r="N518" s="98"/>
      <c r="O518" s="98"/>
      <c r="P518" s="98"/>
      <c r="Q518" s="98"/>
      <c r="R518" s="98"/>
      <c r="S518" s="98"/>
      <c r="T518" s="98"/>
      <c r="U518" s="98"/>
      <c r="V518" s="98"/>
      <c r="W518" s="98"/>
      <c r="X518" s="98"/>
      <c r="Y518" s="98"/>
    </row>
    <row r="519" spans="1:25" ht="35" hidden="1" customHeight="1" thickBot="1" x14ac:dyDescent="0.25">
      <c r="A519" s="171" t="s">
        <v>1817</v>
      </c>
      <c r="B519" s="160"/>
      <c r="C519" s="98"/>
      <c r="D519" s="98"/>
      <c r="E519" s="98"/>
      <c r="F519" s="98"/>
      <c r="G519" s="98"/>
      <c r="H519" s="98"/>
      <c r="I519" s="98"/>
      <c r="J519" s="98"/>
      <c r="K519" s="98"/>
      <c r="L519" s="98"/>
      <c r="M519" s="98"/>
      <c r="N519" s="98"/>
      <c r="O519" s="98"/>
      <c r="P519" s="98"/>
      <c r="Q519" s="98"/>
      <c r="R519" s="98"/>
      <c r="S519" s="98"/>
      <c r="T519" s="98"/>
      <c r="U519" s="98"/>
      <c r="V519" s="98"/>
      <c r="W519" s="98"/>
      <c r="X519" s="98"/>
      <c r="Y519" s="98"/>
    </row>
    <row r="520" spans="1:25" ht="35" hidden="1" customHeight="1" thickBot="1" x14ac:dyDescent="0.25">
      <c r="A520" s="171" t="s">
        <v>1818</v>
      </c>
      <c r="B520" s="160"/>
      <c r="C520" s="98"/>
      <c r="D520" s="98"/>
      <c r="E520" s="98"/>
      <c r="F520" s="98"/>
      <c r="G520" s="98"/>
      <c r="H520" s="98"/>
      <c r="I520" s="98"/>
      <c r="J520" s="98"/>
      <c r="K520" s="98"/>
      <c r="L520" s="98"/>
      <c r="M520" s="98"/>
      <c r="N520" s="98"/>
      <c r="O520" s="98"/>
      <c r="P520" s="98"/>
      <c r="Q520" s="98"/>
      <c r="R520" s="98"/>
      <c r="S520" s="98"/>
      <c r="T520" s="98"/>
      <c r="U520" s="98"/>
      <c r="V520" s="98"/>
      <c r="W520" s="98"/>
      <c r="X520" s="98"/>
      <c r="Y520" s="98"/>
    </row>
    <row r="521" spans="1:25" ht="35" hidden="1" customHeight="1" thickBot="1" x14ac:dyDescent="0.25">
      <c r="A521" s="171" t="s">
        <v>1819</v>
      </c>
      <c r="B521" s="160"/>
      <c r="C521" s="98"/>
      <c r="D521" s="98"/>
      <c r="E521" s="98"/>
      <c r="F521" s="98"/>
      <c r="G521" s="98"/>
      <c r="H521" s="98"/>
      <c r="I521" s="98"/>
      <c r="J521" s="98"/>
      <c r="K521" s="98"/>
      <c r="L521" s="98"/>
      <c r="M521" s="98"/>
      <c r="N521" s="98"/>
      <c r="O521" s="98"/>
      <c r="P521" s="98"/>
      <c r="Q521" s="98"/>
      <c r="R521" s="98"/>
      <c r="S521" s="98"/>
      <c r="T521" s="98"/>
      <c r="U521" s="98"/>
      <c r="V521" s="98"/>
      <c r="W521" s="98"/>
      <c r="X521" s="98"/>
      <c r="Y521" s="98"/>
    </row>
    <row r="522" spans="1:25" ht="35" hidden="1" customHeight="1" thickBot="1" x14ac:dyDescent="0.25">
      <c r="A522" s="171" t="s">
        <v>1820</v>
      </c>
      <c r="B522" s="160"/>
      <c r="C522" s="98"/>
      <c r="D522" s="98"/>
      <c r="E522" s="98"/>
      <c r="F522" s="98"/>
      <c r="G522" s="98"/>
      <c r="H522" s="98"/>
      <c r="I522" s="98"/>
      <c r="J522" s="98"/>
      <c r="K522" s="98"/>
      <c r="L522" s="98"/>
      <c r="M522" s="98"/>
      <c r="N522" s="98"/>
      <c r="O522" s="98"/>
      <c r="P522" s="98"/>
      <c r="Q522" s="98"/>
      <c r="R522" s="98"/>
      <c r="S522" s="98"/>
      <c r="T522" s="98"/>
      <c r="U522" s="98"/>
      <c r="V522" s="98"/>
      <c r="W522" s="98"/>
      <c r="X522" s="98"/>
      <c r="Y522" s="98"/>
    </row>
    <row r="523" spans="1:25" ht="35" hidden="1" customHeight="1" thickBot="1" x14ac:dyDescent="0.25">
      <c r="A523" s="171" t="s">
        <v>1821</v>
      </c>
      <c r="B523" s="160"/>
      <c r="C523" s="98"/>
      <c r="D523" s="98"/>
      <c r="E523" s="98"/>
      <c r="F523" s="98"/>
      <c r="G523" s="98"/>
      <c r="H523" s="98"/>
      <c r="I523" s="98"/>
      <c r="J523" s="98"/>
      <c r="K523" s="98"/>
      <c r="L523" s="98"/>
      <c r="M523" s="98"/>
      <c r="N523" s="98"/>
      <c r="O523" s="98"/>
      <c r="P523" s="98"/>
      <c r="Q523" s="98"/>
      <c r="R523" s="98"/>
      <c r="S523" s="98"/>
      <c r="T523" s="98"/>
      <c r="U523" s="98"/>
      <c r="V523" s="98"/>
      <c r="W523" s="98"/>
      <c r="X523" s="98"/>
      <c r="Y523" s="98"/>
    </row>
    <row r="524" spans="1:25" ht="35" hidden="1" customHeight="1" thickBot="1" x14ac:dyDescent="0.25">
      <c r="A524" s="171" t="s">
        <v>1822</v>
      </c>
      <c r="B524" s="160"/>
      <c r="C524" s="98"/>
      <c r="D524" s="98"/>
      <c r="E524" s="98"/>
      <c r="F524" s="98"/>
      <c r="G524" s="98"/>
      <c r="H524" s="98"/>
      <c r="I524" s="98"/>
      <c r="J524" s="98"/>
      <c r="K524" s="98"/>
      <c r="L524" s="98"/>
      <c r="M524" s="98"/>
      <c r="N524" s="98"/>
      <c r="O524" s="98"/>
      <c r="P524" s="98"/>
      <c r="Q524" s="98"/>
      <c r="R524" s="98"/>
      <c r="S524" s="98"/>
      <c r="T524" s="98"/>
      <c r="U524" s="98"/>
      <c r="V524" s="98"/>
      <c r="W524" s="98"/>
      <c r="X524" s="98"/>
      <c r="Y524" s="98"/>
    </row>
    <row r="525" spans="1:25" ht="35" hidden="1" customHeight="1" thickBot="1" x14ac:dyDescent="0.25">
      <c r="A525" s="171" t="s">
        <v>1823</v>
      </c>
      <c r="B525" s="160"/>
      <c r="C525" s="98"/>
      <c r="D525" s="98"/>
      <c r="E525" s="98"/>
      <c r="F525" s="98"/>
      <c r="G525" s="98"/>
      <c r="H525" s="98"/>
      <c r="I525" s="98"/>
      <c r="J525" s="98"/>
      <c r="K525" s="98"/>
      <c r="L525" s="98"/>
      <c r="M525" s="98"/>
      <c r="N525" s="98"/>
      <c r="O525" s="98"/>
      <c r="P525" s="98"/>
      <c r="Q525" s="98"/>
      <c r="R525" s="98"/>
      <c r="S525" s="98"/>
      <c r="T525" s="98"/>
      <c r="U525" s="98"/>
      <c r="V525" s="98"/>
      <c r="W525" s="98"/>
      <c r="X525" s="98"/>
      <c r="Y525" s="98"/>
    </row>
    <row r="526" spans="1:25" ht="35" hidden="1" customHeight="1" thickBot="1" x14ac:dyDescent="0.25">
      <c r="A526" s="171" t="s">
        <v>1824</v>
      </c>
      <c r="B526" s="160"/>
      <c r="C526" s="98"/>
      <c r="D526" s="98"/>
      <c r="E526" s="98"/>
      <c r="F526" s="98"/>
      <c r="G526" s="98"/>
      <c r="H526" s="98"/>
      <c r="I526" s="98"/>
      <c r="J526" s="98"/>
      <c r="K526" s="98"/>
      <c r="L526" s="98"/>
      <c r="M526" s="98"/>
      <c r="N526" s="98"/>
      <c r="O526" s="98"/>
      <c r="P526" s="98"/>
      <c r="Q526" s="98"/>
      <c r="R526" s="98"/>
      <c r="S526" s="98"/>
      <c r="T526" s="98"/>
      <c r="U526" s="98"/>
      <c r="V526" s="98"/>
      <c r="W526" s="98"/>
      <c r="X526" s="98"/>
      <c r="Y526" s="98"/>
    </row>
    <row r="527" spans="1:25" ht="35" hidden="1" customHeight="1" thickBot="1" x14ac:dyDescent="0.25">
      <c r="A527" s="171" t="s">
        <v>1825</v>
      </c>
      <c r="B527" s="160"/>
      <c r="C527" s="98"/>
      <c r="D527" s="98"/>
      <c r="E527" s="98"/>
      <c r="F527" s="98"/>
      <c r="G527" s="98"/>
      <c r="H527" s="98"/>
      <c r="I527" s="98"/>
      <c r="J527" s="98"/>
      <c r="K527" s="98"/>
      <c r="L527" s="98"/>
      <c r="M527" s="98"/>
      <c r="N527" s="98"/>
      <c r="O527" s="98"/>
      <c r="P527" s="98"/>
      <c r="Q527" s="98"/>
      <c r="R527" s="98"/>
      <c r="S527" s="98"/>
      <c r="T527" s="98"/>
      <c r="U527" s="98"/>
      <c r="V527" s="98"/>
      <c r="W527" s="98"/>
      <c r="X527" s="98"/>
      <c r="Y527" s="98"/>
    </row>
    <row r="528" spans="1:25" ht="52" hidden="1" customHeight="1" thickBot="1" x14ac:dyDescent="0.25">
      <c r="A528" s="171" t="s">
        <v>1826</v>
      </c>
      <c r="B528" s="160"/>
      <c r="C528" s="98"/>
      <c r="D528" s="98"/>
      <c r="E528" s="98"/>
      <c r="F528" s="98"/>
      <c r="G528" s="98"/>
      <c r="H528" s="98"/>
      <c r="I528" s="98"/>
      <c r="J528" s="98"/>
      <c r="K528" s="98"/>
      <c r="L528" s="98"/>
      <c r="M528" s="98"/>
      <c r="N528" s="98"/>
      <c r="O528" s="98"/>
      <c r="P528" s="98"/>
      <c r="Q528" s="98"/>
      <c r="R528" s="98"/>
      <c r="S528" s="98"/>
      <c r="T528" s="98"/>
      <c r="U528" s="98"/>
      <c r="V528" s="98"/>
      <c r="W528" s="98"/>
      <c r="X528" s="98"/>
      <c r="Y528" s="98"/>
    </row>
    <row r="529" spans="1:25" ht="35" hidden="1" customHeight="1" thickBot="1" x14ac:dyDescent="0.25">
      <c r="A529" s="171" t="s">
        <v>1827</v>
      </c>
      <c r="B529" s="160"/>
      <c r="C529" s="98"/>
      <c r="D529" s="98"/>
      <c r="E529" s="98"/>
      <c r="F529" s="98"/>
      <c r="G529" s="98"/>
      <c r="H529" s="98"/>
      <c r="I529" s="98"/>
      <c r="J529" s="98"/>
      <c r="K529" s="98"/>
      <c r="L529" s="98"/>
      <c r="M529" s="98"/>
      <c r="N529" s="98"/>
      <c r="O529" s="98"/>
      <c r="P529" s="98"/>
      <c r="Q529" s="98"/>
      <c r="R529" s="98"/>
      <c r="S529" s="98"/>
      <c r="T529" s="98"/>
      <c r="U529" s="98"/>
      <c r="V529" s="98"/>
      <c r="W529" s="98"/>
      <c r="X529" s="98"/>
      <c r="Y529" s="98"/>
    </row>
    <row r="530" spans="1:25" s="157" customFormat="1" ht="35" customHeight="1" thickBot="1" x14ac:dyDescent="0.25">
      <c r="A530" s="162" t="s">
        <v>1828</v>
      </c>
      <c r="B530" s="158"/>
      <c r="C530" s="156"/>
      <c r="D530" s="156"/>
      <c r="E530" s="156"/>
      <c r="F530" s="156"/>
      <c r="G530" s="156"/>
      <c r="H530" s="156"/>
      <c r="I530" s="156"/>
      <c r="J530" s="156"/>
      <c r="K530" s="156"/>
      <c r="L530" s="156"/>
      <c r="M530" s="156"/>
      <c r="N530" s="156"/>
      <c r="O530" s="156"/>
      <c r="P530" s="156"/>
      <c r="Q530" s="156"/>
      <c r="R530" s="156"/>
      <c r="S530" s="156"/>
      <c r="T530" s="156"/>
      <c r="U530" s="156"/>
      <c r="V530" s="156"/>
      <c r="W530" s="156"/>
      <c r="X530" s="156"/>
      <c r="Y530" s="156"/>
    </row>
    <row r="531" spans="1:25" ht="35" customHeight="1" thickBot="1" x14ac:dyDescent="0.25">
      <c r="A531" s="171" t="s">
        <v>1829</v>
      </c>
      <c r="B531" s="160"/>
      <c r="C531" s="98">
        <v>15</v>
      </c>
      <c r="D531" s="98">
        <v>50</v>
      </c>
      <c r="E531" s="98">
        <v>50</v>
      </c>
      <c r="F531" s="98">
        <v>50</v>
      </c>
      <c r="G531" s="98">
        <v>50</v>
      </c>
      <c r="H531" s="98">
        <v>50</v>
      </c>
      <c r="I531" s="98">
        <v>50</v>
      </c>
      <c r="J531" s="98">
        <v>75</v>
      </c>
      <c r="K531" s="98">
        <v>75</v>
      </c>
      <c r="L531" s="98">
        <v>130.81</v>
      </c>
      <c r="M531" s="98">
        <v>75</v>
      </c>
      <c r="N531" s="98">
        <v>50</v>
      </c>
      <c r="O531" s="98">
        <v>130.81</v>
      </c>
      <c r="P531" s="98">
        <v>132.94</v>
      </c>
      <c r="Q531" s="98"/>
      <c r="R531" s="98"/>
      <c r="S531" s="98"/>
      <c r="T531" s="98"/>
      <c r="U531" s="98"/>
      <c r="V531" s="98"/>
      <c r="W531" s="98"/>
      <c r="X531" s="98"/>
      <c r="Y531" s="98"/>
    </row>
    <row r="532" spans="1:25" ht="35" customHeight="1" thickBot="1" x14ac:dyDescent="0.25">
      <c r="A532" s="171" t="s">
        <v>1830</v>
      </c>
      <c r="B532" s="160"/>
      <c r="C532" s="98">
        <v>15</v>
      </c>
      <c r="D532" s="98">
        <v>50</v>
      </c>
      <c r="E532" s="98">
        <v>50</v>
      </c>
      <c r="F532" s="98">
        <v>50</v>
      </c>
      <c r="G532" s="98">
        <v>50</v>
      </c>
      <c r="H532" s="98">
        <v>50</v>
      </c>
      <c r="I532" s="98">
        <v>50</v>
      </c>
      <c r="J532" s="98">
        <v>75</v>
      </c>
      <c r="K532" s="98">
        <v>75</v>
      </c>
      <c r="L532" s="98">
        <v>130.81</v>
      </c>
      <c r="M532" s="98">
        <v>75</v>
      </c>
      <c r="N532" s="98">
        <v>50</v>
      </c>
      <c r="O532" s="98">
        <v>130.81</v>
      </c>
      <c r="P532" s="98">
        <v>132.94</v>
      </c>
      <c r="Q532" s="98"/>
      <c r="R532" s="98"/>
      <c r="S532" s="98"/>
      <c r="T532" s="98"/>
      <c r="U532" s="98"/>
      <c r="V532" s="98"/>
      <c r="W532" s="98"/>
      <c r="X532" s="98"/>
      <c r="Y532" s="98"/>
    </row>
    <row r="533" spans="1:25" ht="35" hidden="1" customHeight="1" thickBot="1" x14ac:dyDescent="0.25">
      <c r="A533" s="171" t="s">
        <v>1831</v>
      </c>
      <c r="B533" s="160"/>
      <c r="C533" s="98"/>
      <c r="D533" s="98"/>
      <c r="E533" s="98"/>
      <c r="F533" s="98"/>
      <c r="G533" s="98"/>
      <c r="H533" s="98"/>
      <c r="I533" s="98"/>
      <c r="J533" s="98"/>
      <c r="K533" s="98"/>
      <c r="L533" s="98"/>
      <c r="M533" s="98"/>
      <c r="N533" s="98"/>
      <c r="O533" s="98"/>
      <c r="P533" s="98"/>
      <c r="Q533" s="98"/>
      <c r="R533" s="98"/>
      <c r="S533" s="98"/>
      <c r="T533" s="98"/>
      <c r="U533" s="98"/>
      <c r="V533" s="98"/>
      <c r="W533" s="98"/>
      <c r="X533" s="98"/>
      <c r="Y533" s="98"/>
    </row>
    <row r="534" spans="1:25" ht="35" hidden="1" customHeight="1" thickBot="1" x14ac:dyDescent="0.25">
      <c r="A534" s="171" t="s">
        <v>1832</v>
      </c>
      <c r="B534" s="160"/>
      <c r="C534" s="98"/>
      <c r="D534" s="98"/>
      <c r="E534" s="98"/>
      <c r="F534" s="98"/>
      <c r="G534" s="98"/>
      <c r="H534" s="98"/>
      <c r="I534" s="98"/>
      <c r="J534" s="98"/>
      <c r="K534" s="98"/>
      <c r="L534" s="98"/>
      <c r="M534" s="98"/>
      <c r="N534" s="98"/>
      <c r="O534" s="98"/>
      <c r="P534" s="98"/>
      <c r="Q534" s="98"/>
      <c r="R534" s="98"/>
      <c r="S534" s="98"/>
      <c r="T534" s="98"/>
      <c r="U534" s="98"/>
      <c r="V534" s="98"/>
      <c r="W534" s="98"/>
      <c r="X534" s="98"/>
      <c r="Y534" s="98"/>
    </row>
    <row r="535" spans="1:25" ht="35" hidden="1" customHeight="1" thickBot="1" x14ac:dyDescent="0.25">
      <c r="A535" s="171" t="s">
        <v>1833</v>
      </c>
      <c r="B535" s="160"/>
      <c r="C535" s="98"/>
      <c r="D535" s="98"/>
      <c r="E535" s="98"/>
      <c r="F535" s="98"/>
      <c r="G535" s="98"/>
      <c r="H535" s="98"/>
      <c r="I535" s="98"/>
      <c r="J535" s="98"/>
      <c r="K535" s="98"/>
      <c r="L535" s="98"/>
      <c r="M535" s="98"/>
      <c r="N535" s="98"/>
      <c r="O535" s="98"/>
      <c r="P535" s="98"/>
      <c r="Q535" s="98"/>
      <c r="R535" s="98"/>
      <c r="S535" s="98"/>
      <c r="T535" s="98"/>
      <c r="U535" s="98"/>
      <c r="V535" s="98"/>
      <c r="W535" s="98"/>
      <c r="X535" s="98"/>
      <c r="Y535" s="98"/>
    </row>
    <row r="536" spans="1:25" ht="35" hidden="1" customHeight="1" thickBot="1" x14ac:dyDescent="0.25">
      <c r="A536" s="171" t="s">
        <v>1834</v>
      </c>
      <c r="B536" s="160"/>
      <c r="C536" s="98"/>
      <c r="D536" s="98"/>
      <c r="E536" s="98"/>
      <c r="F536" s="98"/>
      <c r="G536" s="98"/>
      <c r="H536" s="98"/>
      <c r="I536" s="98"/>
      <c r="J536" s="98"/>
      <c r="K536" s="98"/>
      <c r="L536" s="98"/>
      <c r="M536" s="98"/>
      <c r="N536" s="98"/>
      <c r="O536" s="98"/>
      <c r="P536" s="98"/>
      <c r="Q536" s="98"/>
      <c r="R536" s="98"/>
      <c r="S536" s="98"/>
      <c r="T536" s="98"/>
      <c r="U536" s="98"/>
      <c r="V536" s="98"/>
      <c r="W536" s="98"/>
      <c r="X536" s="98"/>
      <c r="Y536" s="98"/>
    </row>
    <row r="537" spans="1:25" ht="35" hidden="1" customHeight="1" thickBot="1" x14ac:dyDescent="0.25">
      <c r="A537" s="171" t="s">
        <v>1835</v>
      </c>
      <c r="B537" s="160"/>
      <c r="C537" s="98"/>
      <c r="D537" s="98"/>
      <c r="E537" s="98"/>
      <c r="F537" s="98"/>
      <c r="G537" s="98"/>
      <c r="H537" s="98"/>
      <c r="I537" s="98"/>
      <c r="J537" s="98"/>
      <c r="K537" s="98"/>
      <c r="L537" s="98"/>
      <c r="M537" s="98"/>
      <c r="N537" s="98"/>
      <c r="O537" s="98"/>
      <c r="P537" s="98"/>
      <c r="Q537" s="98"/>
      <c r="R537" s="98"/>
      <c r="S537" s="98"/>
      <c r="T537" s="98"/>
      <c r="U537" s="98"/>
      <c r="V537" s="98"/>
      <c r="W537" s="98"/>
      <c r="X537" s="98"/>
      <c r="Y537" s="98"/>
    </row>
    <row r="538" spans="1:25" ht="35" hidden="1" customHeight="1" thickBot="1" x14ac:dyDescent="0.25">
      <c r="A538" s="171" t="s">
        <v>1836</v>
      </c>
      <c r="B538" s="160"/>
      <c r="C538" s="98"/>
      <c r="D538" s="98"/>
      <c r="E538" s="98"/>
      <c r="F538" s="98"/>
      <c r="G538" s="98"/>
      <c r="H538" s="98"/>
      <c r="I538" s="98"/>
      <c r="J538" s="98"/>
      <c r="K538" s="98"/>
      <c r="L538" s="98"/>
      <c r="M538" s="98"/>
      <c r="N538" s="98"/>
      <c r="O538" s="98"/>
      <c r="P538" s="98"/>
      <c r="Q538" s="98"/>
      <c r="R538" s="98"/>
      <c r="S538" s="98"/>
      <c r="T538" s="98"/>
      <c r="U538" s="98"/>
      <c r="V538" s="98"/>
      <c r="W538" s="98"/>
      <c r="X538" s="98"/>
      <c r="Y538" s="98"/>
    </row>
    <row r="539" spans="1:25" ht="35" hidden="1" customHeight="1" thickBot="1" x14ac:dyDescent="0.25">
      <c r="A539" s="171" t="s">
        <v>1837</v>
      </c>
      <c r="B539" s="160"/>
      <c r="C539" s="98"/>
      <c r="D539" s="98"/>
      <c r="E539" s="98"/>
      <c r="F539" s="98"/>
      <c r="G539" s="98"/>
      <c r="H539" s="98"/>
      <c r="I539" s="98"/>
      <c r="J539" s="98"/>
      <c r="K539" s="98"/>
      <c r="L539" s="98"/>
      <c r="M539" s="98"/>
      <c r="N539" s="98"/>
      <c r="O539" s="98"/>
      <c r="P539" s="98"/>
      <c r="Q539" s="98"/>
      <c r="R539" s="98"/>
      <c r="S539" s="98"/>
      <c r="T539" s="98"/>
      <c r="U539" s="98"/>
      <c r="V539" s="98"/>
      <c r="W539" s="98"/>
      <c r="X539" s="98"/>
      <c r="Y539" s="98"/>
    </row>
    <row r="540" spans="1:25" ht="35" hidden="1" customHeight="1" thickBot="1" x14ac:dyDescent="0.25">
      <c r="A540" s="171" t="s">
        <v>1838</v>
      </c>
      <c r="B540" s="160"/>
      <c r="C540" s="98"/>
      <c r="D540" s="98"/>
      <c r="E540" s="98"/>
      <c r="F540" s="98"/>
      <c r="G540" s="98"/>
      <c r="H540" s="98"/>
      <c r="I540" s="98"/>
      <c r="J540" s="98"/>
      <c r="K540" s="98"/>
      <c r="L540" s="98"/>
      <c r="M540" s="98"/>
      <c r="N540" s="98"/>
      <c r="O540" s="98"/>
      <c r="P540" s="98"/>
      <c r="Q540" s="98"/>
      <c r="R540" s="98"/>
      <c r="S540" s="98"/>
      <c r="T540" s="98"/>
      <c r="U540" s="98"/>
      <c r="V540" s="98"/>
      <c r="W540" s="98"/>
      <c r="X540" s="98"/>
      <c r="Y540" s="98"/>
    </row>
    <row r="541" spans="1:25" ht="35" hidden="1" customHeight="1" thickBot="1" x14ac:dyDescent="0.25">
      <c r="A541" s="171" t="s">
        <v>1839</v>
      </c>
      <c r="B541" s="160"/>
      <c r="C541" s="98"/>
      <c r="D541" s="98"/>
      <c r="E541" s="98"/>
      <c r="F541" s="98"/>
      <c r="G541" s="98"/>
      <c r="H541" s="98"/>
      <c r="I541" s="98"/>
      <c r="J541" s="98"/>
      <c r="K541" s="98"/>
      <c r="L541" s="98"/>
      <c r="M541" s="98"/>
      <c r="N541" s="98"/>
      <c r="O541" s="98"/>
      <c r="P541" s="98"/>
      <c r="Q541" s="98"/>
      <c r="R541" s="98"/>
      <c r="S541" s="98"/>
      <c r="T541" s="98"/>
      <c r="U541" s="98"/>
      <c r="V541" s="98"/>
      <c r="W541" s="98"/>
      <c r="X541" s="98"/>
      <c r="Y541" s="98"/>
    </row>
    <row r="542" spans="1:25" ht="35" hidden="1" customHeight="1" thickBot="1" x14ac:dyDescent="0.25">
      <c r="A542" s="171" t="s">
        <v>1840</v>
      </c>
      <c r="B542" s="160"/>
      <c r="C542" s="98"/>
      <c r="D542" s="98"/>
      <c r="E542" s="98"/>
      <c r="F542" s="98"/>
      <c r="G542" s="98"/>
      <c r="H542" s="98"/>
      <c r="I542" s="98"/>
      <c r="J542" s="98"/>
      <c r="K542" s="98"/>
      <c r="L542" s="98"/>
      <c r="M542" s="98"/>
      <c r="N542" s="98"/>
      <c r="O542" s="98"/>
      <c r="P542" s="98"/>
      <c r="Q542" s="98"/>
      <c r="R542" s="98"/>
      <c r="S542" s="98"/>
      <c r="T542" s="98"/>
      <c r="U542" s="98"/>
      <c r="V542" s="98"/>
      <c r="W542" s="98"/>
      <c r="X542" s="98"/>
      <c r="Y542" s="98"/>
    </row>
    <row r="543" spans="1:25" ht="35" hidden="1" customHeight="1" thickBot="1" x14ac:dyDescent="0.25">
      <c r="A543" s="171" t="s">
        <v>1841</v>
      </c>
      <c r="B543" s="160"/>
      <c r="C543" s="98"/>
      <c r="D543" s="98"/>
      <c r="E543" s="98"/>
      <c r="F543" s="98"/>
      <c r="G543" s="98"/>
      <c r="H543" s="98"/>
      <c r="I543" s="98"/>
      <c r="J543" s="98"/>
      <c r="K543" s="98"/>
      <c r="L543" s="98"/>
      <c r="M543" s="98"/>
      <c r="N543" s="98"/>
      <c r="O543" s="98"/>
      <c r="P543" s="98"/>
      <c r="Q543" s="98"/>
      <c r="R543" s="98"/>
      <c r="S543" s="98"/>
      <c r="T543" s="98"/>
      <c r="U543" s="98"/>
      <c r="V543" s="98"/>
      <c r="W543" s="98"/>
      <c r="X543" s="98"/>
      <c r="Y543" s="98"/>
    </row>
    <row r="544" spans="1:25" ht="35" hidden="1" customHeight="1" thickBot="1" x14ac:dyDescent="0.25">
      <c r="A544" s="171" t="s">
        <v>1842</v>
      </c>
      <c r="B544" s="160"/>
      <c r="C544" s="98"/>
      <c r="D544" s="98"/>
      <c r="E544" s="98"/>
      <c r="F544" s="98"/>
      <c r="G544" s="98"/>
      <c r="H544" s="98"/>
      <c r="I544" s="98"/>
      <c r="J544" s="98"/>
      <c r="K544" s="98"/>
      <c r="L544" s="98"/>
      <c r="M544" s="98"/>
      <c r="N544" s="98"/>
      <c r="O544" s="98"/>
      <c r="P544" s="98"/>
      <c r="Q544" s="98"/>
      <c r="R544" s="98"/>
      <c r="S544" s="98"/>
      <c r="T544" s="98"/>
      <c r="U544" s="98"/>
      <c r="V544" s="98"/>
      <c r="W544" s="98"/>
      <c r="X544" s="98"/>
      <c r="Y544" s="98"/>
    </row>
    <row r="545" spans="1:25" ht="35" hidden="1" customHeight="1" thickBot="1" x14ac:dyDescent="0.25">
      <c r="A545" s="171" t="s">
        <v>1843</v>
      </c>
      <c r="B545" s="160"/>
      <c r="C545" s="98"/>
      <c r="D545" s="98"/>
      <c r="E545" s="98"/>
      <c r="F545" s="98"/>
      <c r="G545" s="98"/>
      <c r="H545" s="98"/>
      <c r="I545" s="98"/>
      <c r="J545" s="98"/>
      <c r="K545" s="98"/>
      <c r="L545" s="98"/>
      <c r="M545" s="98"/>
      <c r="N545" s="98"/>
      <c r="O545" s="98"/>
      <c r="P545" s="98"/>
      <c r="Q545" s="98"/>
      <c r="R545" s="98"/>
      <c r="S545" s="98"/>
      <c r="T545" s="98"/>
      <c r="U545" s="98"/>
      <c r="V545" s="98"/>
      <c r="W545" s="98"/>
      <c r="X545" s="98"/>
      <c r="Y545" s="98"/>
    </row>
    <row r="546" spans="1:25" ht="35" hidden="1" customHeight="1" thickBot="1" x14ac:dyDescent="0.25">
      <c r="A546" s="171" t="s">
        <v>1844</v>
      </c>
      <c r="B546" s="160"/>
      <c r="C546" s="98"/>
      <c r="D546" s="98"/>
      <c r="E546" s="98"/>
      <c r="F546" s="98"/>
      <c r="G546" s="98"/>
      <c r="H546" s="98"/>
      <c r="I546" s="98"/>
      <c r="J546" s="98"/>
      <c r="K546" s="98"/>
      <c r="L546" s="98"/>
      <c r="M546" s="98"/>
      <c r="N546" s="98"/>
      <c r="O546" s="98"/>
      <c r="P546" s="98"/>
      <c r="Q546" s="98"/>
      <c r="R546" s="98"/>
      <c r="S546" s="98"/>
      <c r="T546" s="98"/>
      <c r="U546" s="98"/>
      <c r="V546" s="98"/>
      <c r="W546" s="98"/>
      <c r="X546" s="98"/>
      <c r="Y546" s="98"/>
    </row>
    <row r="547" spans="1:25" ht="35" hidden="1" customHeight="1" thickBot="1" x14ac:dyDescent="0.25">
      <c r="A547" s="171" t="s">
        <v>1845</v>
      </c>
      <c r="B547" s="160"/>
      <c r="C547" s="98"/>
      <c r="D547" s="98"/>
      <c r="E547" s="98"/>
      <c r="F547" s="98"/>
      <c r="G547" s="98"/>
      <c r="H547" s="98"/>
      <c r="I547" s="98"/>
      <c r="J547" s="98"/>
      <c r="K547" s="98"/>
      <c r="L547" s="98"/>
      <c r="M547" s="98"/>
      <c r="N547" s="98"/>
      <c r="O547" s="98"/>
      <c r="P547" s="98"/>
      <c r="Q547" s="98"/>
      <c r="R547" s="98"/>
      <c r="S547" s="98"/>
      <c r="T547" s="98"/>
      <c r="U547" s="98"/>
      <c r="V547" s="98"/>
      <c r="W547" s="98"/>
      <c r="X547" s="98"/>
      <c r="Y547" s="98"/>
    </row>
    <row r="548" spans="1:25" ht="35" hidden="1" customHeight="1" thickBot="1" x14ac:dyDescent="0.25">
      <c r="A548" s="171" t="s">
        <v>1846</v>
      </c>
      <c r="B548" s="160"/>
      <c r="C548" s="98"/>
      <c r="D548" s="98"/>
      <c r="E548" s="98"/>
      <c r="F548" s="98"/>
      <c r="G548" s="98"/>
      <c r="H548" s="98"/>
      <c r="I548" s="98"/>
      <c r="J548" s="98"/>
      <c r="K548" s="98"/>
      <c r="L548" s="98"/>
      <c r="M548" s="98"/>
      <c r="N548" s="98"/>
      <c r="O548" s="98"/>
      <c r="P548" s="98"/>
      <c r="Q548" s="98"/>
      <c r="R548" s="98"/>
      <c r="S548" s="98"/>
      <c r="T548" s="98"/>
      <c r="U548" s="98"/>
      <c r="V548" s="98"/>
      <c r="W548" s="98"/>
      <c r="X548" s="98"/>
      <c r="Y548" s="98"/>
    </row>
    <row r="549" spans="1:25" ht="35" hidden="1" customHeight="1" thickBot="1" x14ac:dyDescent="0.25">
      <c r="A549" s="171" t="s">
        <v>1847</v>
      </c>
      <c r="B549" s="160"/>
      <c r="C549" s="98"/>
      <c r="D549" s="98"/>
      <c r="E549" s="98"/>
      <c r="F549" s="98"/>
      <c r="G549" s="98"/>
      <c r="H549" s="98"/>
      <c r="I549" s="98"/>
      <c r="J549" s="98"/>
      <c r="K549" s="98"/>
      <c r="L549" s="98"/>
      <c r="M549" s="98"/>
      <c r="N549" s="98"/>
      <c r="O549" s="98"/>
      <c r="P549" s="98"/>
      <c r="Q549" s="98"/>
      <c r="R549" s="98"/>
      <c r="S549" s="98"/>
      <c r="T549" s="98"/>
      <c r="U549" s="98"/>
      <c r="V549" s="98"/>
      <c r="W549" s="98"/>
      <c r="X549" s="98"/>
      <c r="Y549" s="98"/>
    </row>
    <row r="550" spans="1:25" ht="35" hidden="1" customHeight="1" thickBot="1" x14ac:dyDescent="0.25">
      <c r="A550" s="171" t="s">
        <v>1848</v>
      </c>
      <c r="B550" s="160"/>
      <c r="C550" s="98"/>
      <c r="D550" s="98"/>
      <c r="E550" s="98"/>
      <c r="F550" s="98"/>
      <c r="G550" s="98"/>
      <c r="H550" s="98"/>
      <c r="I550" s="98"/>
      <c r="J550" s="98"/>
      <c r="K550" s="98"/>
      <c r="L550" s="98"/>
      <c r="M550" s="98"/>
      <c r="N550" s="98"/>
      <c r="O550" s="98"/>
      <c r="P550" s="98"/>
      <c r="Q550" s="98"/>
      <c r="R550" s="98"/>
      <c r="S550" s="98"/>
      <c r="T550" s="98"/>
      <c r="U550" s="98"/>
      <c r="V550" s="98"/>
      <c r="W550" s="98"/>
      <c r="X550" s="98"/>
      <c r="Y550" s="98"/>
    </row>
    <row r="551" spans="1:25" ht="35" customHeight="1" thickBot="1" x14ac:dyDescent="0.25">
      <c r="A551" s="171" t="s">
        <v>1849</v>
      </c>
      <c r="B551" s="160"/>
      <c r="C551" s="98">
        <v>0.01</v>
      </c>
      <c r="D551" s="98">
        <v>0.06</v>
      </c>
      <c r="E551" s="98">
        <v>0.06</v>
      </c>
      <c r="F551" s="98">
        <v>0.06</v>
      </c>
      <c r="G551" s="98">
        <v>0.06</v>
      </c>
      <c r="H551" s="98">
        <v>0.06</v>
      </c>
      <c r="I551" s="98">
        <v>0.16</v>
      </c>
      <c r="J551" s="98">
        <v>0.435</v>
      </c>
      <c r="K551" s="98">
        <v>0.01</v>
      </c>
      <c r="L551" s="98">
        <v>0.01</v>
      </c>
      <c r="M551" s="98">
        <v>0.01</v>
      </c>
      <c r="N551" s="98">
        <v>0.01</v>
      </c>
      <c r="O551" s="98">
        <v>0.01</v>
      </c>
      <c r="P551" s="98">
        <v>0.01</v>
      </c>
      <c r="Q551" s="98"/>
      <c r="R551" s="98"/>
      <c r="S551" s="98"/>
      <c r="T551" s="98"/>
      <c r="U551" s="98"/>
      <c r="V551" s="98"/>
      <c r="W551" s="98"/>
      <c r="X551" s="98"/>
      <c r="Y551" s="98"/>
    </row>
    <row r="552" spans="1:25" ht="35" customHeight="1" thickBot="1" x14ac:dyDescent="0.25">
      <c r="A552" s="171" t="s">
        <v>1850</v>
      </c>
      <c r="B552" s="160"/>
      <c r="C552" s="98">
        <v>142.69</v>
      </c>
      <c r="D552" s="98">
        <v>943.86</v>
      </c>
      <c r="E552" s="98">
        <v>943.86</v>
      </c>
      <c r="F552" s="98">
        <v>943.86</v>
      </c>
      <c r="G552" s="98">
        <v>943.86</v>
      </c>
      <c r="H552" s="98">
        <v>903.72</v>
      </c>
      <c r="I552" s="98">
        <v>2404.16</v>
      </c>
      <c r="J552" s="98">
        <v>6753.81</v>
      </c>
      <c r="K552" s="98">
        <v>154.16</v>
      </c>
      <c r="L552" s="98">
        <v>161.62</v>
      </c>
      <c r="M552" s="98">
        <v>164.21</v>
      </c>
      <c r="N552" s="98">
        <v>151.38</v>
      </c>
      <c r="O552" s="98">
        <v>161.62</v>
      </c>
      <c r="P552" s="98">
        <v>165.88</v>
      </c>
      <c r="Q552" s="98"/>
      <c r="R552" s="98"/>
      <c r="S552" s="98"/>
      <c r="T552" s="98"/>
      <c r="U552" s="98"/>
      <c r="V552" s="98"/>
      <c r="W552" s="98"/>
      <c r="X552" s="98"/>
      <c r="Y552" s="98"/>
    </row>
    <row r="553" spans="1:25" ht="52" hidden="1" customHeight="1" thickBot="1" x14ac:dyDescent="0.25">
      <c r="A553" s="171" t="s">
        <v>1851</v>
      </c>
      <c r="B553" s="160"/>
      <c r="C553" s="98"/>
      <c r="D553" s="98"/>
      <c r="E553" s="98"/>
      <c r="F553" s="98"/>
      <c r="G553" s="98"/>
      <c r="H553" s="98"/>
      <c r="I553" s="98"/>
      <c r="J553" s="98"/>
      <c r="K553" s="98"/>
      <c r="L553" s="98"/>
      <c r="M553" s="98"/>
      <c r="N553" s="98"/>
      <c r="O553" s="98"/>
      <c r="P553" s="98"/>
      <c r="Q553" s="98"/>
      <c r="R553" s="98"/>
      <c r="S553" s="98"/>
      <c r="T553" s="98"/>
      <c r="U553" s="98"/>
      <c r="V553" s="98"/>
      <c r="W553" s="98"/>
      <c r="X553" s="98"/>
      <c r="Y553" s="98"/>
    </row>
    <row r="554" spans="1:25" ht="35" hidden="1" customHeight="1" thickBot="1" x14ac:dyDescent="0.25">
      <c r="A554" s="171" t="s">
        <v>1852</v>
      </c>
      <c r="B554" s="160"/>
      <c r="C554" s="98"/>
      <c r="D554" s="98"/>
      <c r="E554" s="98"/>
      <c r="F554" s="98"/>
      <c r="G554" s="98"/>
      <c r="H554" s="98"/>
      <c r="I554" s="98"/>
      <c r="J554" s="98"/>
      <c r="K554" s="98"/>
      <c r="L554" s="98"/>
      <c r="M554" s="98"/>
      <c r="N554" s="98"/>
      <c r="O554" s="98"/>
      <c r="P554" s="98"/>
      <c r="Q554" s="98"/>
      <c r="R554" s="98"/>
      <c r="S554" s="98"/>
      <c r="T554" s="98"/>
      <c r="U554" s="98"/>
      <c r="V554" s="98"/>
      <c r="W554" s="98"/>
      <c r="X554" s="98"/>
      <c r="Y554" s="98"/>
    </row>
    <row r="555" spans="1:25" s="157" customFormat="1" ht="35" customHeight="1" thickBot="1" x14ac:dyDescent="0.25">
      <c r="A555" s="162" t="s">
        <v>1853</v>
      </c>
      <c r="B555" s="158"/>
      <c r="C555" s="156">
        <v>157.69</v>
      </c>
      <c r="D555" s="156">
        <v>993.86</v>
      </c>
      <c r="E555" s="156">
        <v>993.86</v>
      </c>
      <c r="F555" s="156">
        <v>993.86</v>
      </c>
      <c r="G555" s="156">
        <v>993.86</v>
      </c>
      <c r="H555" s="156">
        <v>953.72</v>
      </c>
      <c r="I555" s="156">
        <v>2454.16</v>
      </c>
      <c r="J555" s="156">
        <v>6828.81</v>
      </c>
      <c r="K555" s="156">
        <v>229.16</v>
      </c>
      <c r="L555" s="156">
        <v>292.43</v>
      </c>
      <c r="M555" s="156">
        <v>239.21</v>
      </c>
      <c r="N555" s="156">
        <v>201.38</v>
      </c>
      <c r="O555" s="156">
        <v>292.43</v>
      </c>
      <c r="P555" s="156">
        <v>298.82</v>
      </c>
      <c r="Q555" s="156"/>
      <c r="R555" s="156"/>
      <c r="S555" s="156"/>
      <c r="T555" s="156"/>
      <c r="U555" s="156"/>
      <c r="V555" s="156"/>
      <c r="W555" s="156"/>
      <c r="X555" s="156"/>
      <c r="Y555" s="156"/>
    </row>
    <row r="556" spans="1:25" ht="35" customHeight="1" thickBot="1" x14ac:dyDescent="0.25">
      <c r="A556" s="171" t="s">
        <v>1854</v>
      </c>
      <c r="B556" s="160"/>
      <c r="C556" s="98"/>
      <c r="D556" s="98"/>
      <c r="E556" s="98"/>
      <c r="F556" s="98"/>
      <c r="G556" s="98"/>
      <c r="H556" s="98">
        <v>10</v>
      </c>
      <c r="I556" s="98"/>
      <c r="J556" s="98"/>
      <c r="K556" s="98"/>
      <c r="L556" s="98"/>
      <c r="M556" s="98"/>
      <c r="N556" s="98"/>
      <c r="O556" s="98"/>
      <c r="P556" s="98">
        <v>18</v>
      </c>
      <c r="Q556" s="98"/>
      <c r="R556" s="98"/>
      <c r="S556" s="98"/>
      <c r="T556" s="98"/>
      <c r="U556" s="98"/>
      <c r="V556" s="98"/>
      <c r="W556" s="98"/>
      <c r="X556" s="98"/>
      <c r="Y556" s="98"/>
    </row>
    <row r="557" spans="1:25" ht="35" customHeight="1" thickBot="1" x14ac:dyDescent="0.25">
      <c r="A557" s="171" t="s">
        <v>1855</v>
      </c>
      <c r="B557" s="160"/>
      <c r="C557" s="98"/>
      <c r="D557" s="98"/>
      <c r="E557" s="98"/>
      <c r="F557" s="98"/>
      <c r="G557" s="98"/>
      <c r="H557" s="98">
        <v>10</v>
      </c>
      <c r="I557" s="98"/>
      <c r="J557" s="98"/>
      <c r="K557" s="98"/>
      <c r="L557" s="98"/>
      <c r="M557" s="98"/>
      <c r="N557" s="98"/>
      <c r="O557" s="98"/>
      <c r="P557" s="98">
        <v>18</v>
      </c>
      <c r="Q557" s="98"/>
      <c r="R557" s="98"/>
      <c r="S557" s="98"/>
      <c r="T557" s="98"/>
      <c r="U557" s="98"/>
      <c r="V557" s="98"/>
      <c r="W557" s="98"/>
      <c r="X557" s="98"/>
      <c r="Y557" s="98"/>
    </row>
    <row r="558" spans="1:25" ht="35" hidden="1" customHeight="1" thickBot="1" x14ac:dyDescent="0.25">
      <c r="A558" s="171" t="s">
        <v>1856</v>
      </c>
      <c r="B558" s="160"/>
      <c r="C558" s="98"/>
      <c r="D558" s="98"/>
      <c r="E558" s="98"/>
      <c r="F558" s="98"/>
      <c r="G558" s="98"/>
      <c r="H558" s="98"/>
      <c r="I558" s="98"/>
      <c r="J558" s="98"/>
      <c r="K558" s="98"/>
      <c r="L558" s="98"/>
      <c r="M558" s="98"/>
      <c r="N558" s="98"/>
      <c r="O558" s="98"/>
      <c r="P558" s="98"/>
      <c r="Q558" s="98"/>
      <c r="R558" s="98"/>
      <c r="S558" s="98"/>
      <c r="T558" s="98"/>
      <c r="U558" s="98"/>
      <c r="V558" s="98"/>
      <c r="W558" s="98"/>
      <c r="X558" s="98"/>
      <c r="Y558" s="98"/>
    </row>
    <row r="559" spans="1:25" ht="35" hidden="1" customHeight="1" thickBot="1" x14ac:dyDescent="0.25">
      <c r="A559" s="171" t="s">
        <v>1857</v>
      </c>
      <c r="B559" s="160"/>
      <c r="C559" s="98"/>
      <c r="D559" s="98"/>
      <c r="E559" s="98"/>
      <c r="F559" s="98"/>
      <c r="G559" s="98"/>
      <c r="H559" s="98"/>
      <c r="I559" s="98"/>
      <c r="J559" s="98"/>
      <c r="K559" s="98"/>
      <c r="L559" s="98"/>
      <c r="M559" s="98"/>
      <c r="N559" s="98"/>
      <c r="O559" s="98"/>
      <c r="P559" s="98"/>
      <c r="Q559" s="98"/>
      <c r="R559" s="98"/>
      <c r="S559" s="98"/>
      <c r="T559" s="98"/>
      <c r="U559" s="98"/>
      <c r="V559" s="98"/>
      <c r="W559" s="98"/>
      <c r="X559" s="98"/>
      <c r="Y559" s="98"/>
    </row>
    <row r="560" spans="1:25" ht="35" hidden="1" customHeight="1" thickBot="1" x14ac:dyDescent="0.25">
      <c r="A560" s="171" t="s">
        <v>1858</v>
      </c>
      <c r="B560" s="160"/>
      <c r="C560" s="98"/>
      <c r="D560" s="98"/>
      <c r="E560" s="98"/>
      <c r="F560" s="98"/>
      <c r="G560" s="98"/>
      <c r="H560" s="98"/>
      <c r="I560" s="98"/>
      <c r="J560" s="98"/>
      <c r="K560" s="98"/>
      <c r="L560" s="98"/>
      <c r="M560" s="98"/>
      <c r="N560" s="98"/>
      <c r="O560" s="98"/>
      <c r="P560" s="98"/>
      <c r="Q560" s="98"/>
      <c r="R560" s="98"/>
      <c r="S560" s="98"/>
      <c r="T560" s="98"/>
      <c r="U560" s="98"/>
      <c r="V560" s="98"/>
      <c r="W560" s="98"/>
      <c r="X560" s="98"/>
      <c r="Y560" s="98"/>
    </row>
    <row r="561" spans="1:25" ht="35" hidden="1" customHeight="1" thickBot="1" x14ac:dyDescent="0.25">
      <c r="A561" s="171" t="s">
        <v>1859</v>
      </c>
      <c r="B561" s="160"/>
      <c r="C561" s="98"/>
      <c r="D561" s="98"/>
      <c r="E561" s="98"/>
      <c r="F561" s="98"/>
      <c r="G561" s="98"/>
      <c r="H561" s="98"/>
      <c r="I561" s="98"/>
      <c r="J561" s="98"/>
      <c r="K561" s="98"/>
      <c r="L561" s="98"/>
      <c r="M561" s="98"/>
      <c r="N561" s="98"/>
      <c r="O561" s="98"/>
      <c r="P561" s="98"/>
      <c r="Q561" s="98"/>
      <c r="R561" s="98"/>
      <c r="S561" s="98"/>
      <c r="T561" s="98"/>
      <c r="U561" s="98"/>
      <c r="V561" s="98"/>
      <c r="W561" s="98"/>
      <c r="X561" s="98"/>
      <c r="Y561" s="98"/>
    </row>
    <row r="562" spans="1:25" ht="35" hidden="1" customHeight="1" thickBot="1" x14ac:dyDescent="0.25">
      <c r="A562" s="171" t="s">
        <v>1860</v>
      </c>
      <c r="B562" s="160"/>
      <c r="C562" s="98"/>
      <c r="D562" s="98"/>
      <c r="E562" s="98"/>
      <c r="F562" s="98"/>
      <c r="G562" s="98"/>
      <c r="H562" s="98"/>
      <c r="I562" s="98"/>
      <c r="J562" s="98"/>
      <c r="K562" s="98"/>
      <c r="L562" s="98"/>
      <c r="M562" s="98"/>
      <c r="N562" s="98"/>
      <c r="O562" s="98"/>
      <c r="P562" s="98"/>
      <c r="Q562" s="98"/>
      <c r="R562" s="98"/>
      <c r="S562" s="98"/>
      <c r="T562" s="98"/>
      <c r="U562" s="98"/>
      <c r="V562" s="98"/>
      <c r="W562" s="98"/>
      <c r="X562" s="98"/>
      <c r="Y562" s="98"/>
    </row>
    <row r="563" spans="1:25" ht="35" hidden="1" customHeight="1" thickBot="1" x14ac:dyDescent="0.25">
      <c r="A563" s="171" t="s">
        <v>1861</v>
      </c>
      <c r="B563" s="160"/>
      <c r="C563" s="98"/>
      <c r="D563" s="98"/>
      <c r="E563" s="98"/>
      <c r="F563" s="98"/>
      <c r="G563" s="98"/>
      <c r="H563" s="98"/>
      <c r="I563" s="98"/>
      <c r="J563" s="98"/>
      <c r="K563" s="98"/>
      <c r="L563" s="98"/>
      <c r="M563" s="98"/>
      <c r="N563" s="98"/>
      <c r="O563" s="98"/>
      <c r="P563" s="98"/>
      <c r="Q563" s="98"/>
      <c r="R563" s="98"/>
      <c r="S563" s="98"/>
      <c r="T563" s="98"/>
      <c r="U563" s="98"/>
      <c r="V563" s="98"/>
      <c r="W563" s="98"/>
      <c r="X563" s="98"/>
      <c r="Y563" s="98"/>
    </row>
    <row r="564" spans="1:25" ht="35" hidden="1" customHeight="1" thickBot="1" x14ac:dyDescent="0.25">
      <c r="A564" s="171" t="s">
        <v>1862</v>
      </c>
      <c r="B564" s="160"/>
      <c r="C564" s="98"/>
      <c r="D564" s="98"/>
      <c r="E564" s="98"/>
      <c r="F564" s="98"/>
      <c r="G564" s="98"/>
      <c r="H564" s="98"/>
      <c r="I564" s="98"/>
      <c r="J564" s="98"/>
      <c r="K564" s="98"/>
      <c r="L564" s="98"/>
      <c r="M564" s="98"/>
      <c r="N564" s="98"/>
      <c r="O564" s="98"/>
      <c r="P564" s="98"/>
      <c r="Q564" s="98"/>
      <c r="R564" s="98"/>
      <c r="S564" s="98"/>
      <c r="T564" s="98"/>
      <c r="U564" s="98"/>
      <c r="V564" s="98"/>
      <c r="W564" s="98"/>
      <c r="X564" s="98"/>
      <c r="Y564" s="98"/>
    </row>
    <row r="565" spans="1:25" ht="35" hidden="1" customHeight="1" thickBot="1" x14ac:dyDescent="0.25">
      <c r="A565" s="171" t="s">
        <v>1863</v>
      </c>
      <c r="B565" s="160"/>
      <c r="C565" s="98"/>
      <c r="D565" s="98"/>
      <c r="E565" s="98"/>
      <c r="F565" s="98"/>
      <c r="G565" s="98"/>
      <c r="H565" s="98"/>
      <c r="I565" s="98"/>
      <c r="J565" s="98"/>
      <c r="K565" s="98"/>
      <c r="L565" s="98"/>
      <c r="M565" s="98"/>
      <c r="N565" s="98"/>
      <c r="O565" s="98"/>
      <c r="P565" s="98"/>
      <c r="Q565" s="98"/>
      <c r="R565" s="98"/>
      <c r="S565" s="98"/>
      <c r="T565" s="98"/>
      <c r="U565" s="98"/>
      <c r="V565" s="98"/>
      <c r="W565" s="98"/>
      <c r="X565" s="98"/>
      <c r="Y565" s="98"/>
    </row>
    <row r="566" spans="1:25" ht="35" hidden="1" customHeight="1" thickBot="1" x14ac:dyDescent="0.25">
      <c r="A566" s="171" t="s">
        <v>1864</v>
      </c>
      <c r="B566" s="160"/>
      <c r="C566" s="98"/>
      <c r="D566" s="98"/>
      <c r="E566" s="98"/>
      <c r="F566" s="98"/>
      <c r="G566" s="98"/>
      <c r="H566" s="98"/>
      <c r="I566" s="98"/>
      <c r="J566" s="98"/>
      <c r="K566" s="98"/>
      <c r="L566" s="98"/>
      <c r="M566" s="98"/>
      <c r="N566" s="98"/>
      <c r="O566" s="98"/>
      <c r="P566" s="98"/>
      <c r="Q566" s="98"/>
      <c r="R566" s="98"/>
      <c r="S566" s="98"/>
      <c r="T566" s="98"/>
      <c r="U566" s="98"/>
      <c r="V566" s="98"/>
      <c r="W566" s="98"/>
      <c r="X566" s="98"/>
      <c r="Y566" s="98"/>
    </row>
    <row r="567" spans="1:25" ht="35" hidden="1" customHeight="1" thickBot="1" x14ac:dyDescent="0.25">
      <c r="A567" s="171" t="s">
        <v>1865</v>
      </c>
      <c r="B567" s="160"/>
      <c r="C567" s="98"/>
      <c r="D567" s="98"/>
      <c r="E567" s="98"/>
      <c r="F567" s="98"/>
      <c r="G567" s="98"/>
      <c r="H567" s="98"/>
      <c r="I567" s="98"/>
      <c r="J567" s="98"/>
      <c r="K567" s="98"/>
      <c r="L567" s="98"/>
      <c r="M567" s="98"/>
      <c r="N567" s="98"/>
      <c r="O567" s="98"/>
      <c r="P567" s="98"/>
      <c r="Q567" s="98"/>
      <c r="R567" s="98"/>
      <c r="S567" s="98"/>
      <c r="T567" s="98"/>
      <c r="U567" s="98"/>
      <c r="V567" s="98"/>
      <c r="W567" s="98"/>
      <c r="X567" s="98"/>
      <c r="Y567" s="98"/>
    </row>
    <row r="568" spans="1:25" ht="35" hidden="1" customHeight="1" thickBot="1" x14ac:dyDescent="0.25">
      <c r="A568" s="171" t="s">
        <v>1866</v>
      </c>
      <c r="B568" s="160"/>
      <c r="C568" s="98"/>
      <c r="D568" s="98"/>
      <c r="E568" s="98"/>
      <c r="F568" s="98"/>
      <c r="G568" s="98"/>
      <c r="H568" s="98"/>
      <c r="I568" s="98"/>
      <c r="J568" s="98"/>
      <c r="K568" s="98"/>
      <c r="L568" s="98"/>
      <c r="M568" s="98"/>
      <c r="N568" s="98"/>
      <c r="O568" s="98"/>
      <c r="P568" s="98"/>
      <c r="Q568" s="98"/>
      <c r="R568" s="98"/>
      <c r="S568" s="98"/>
      <c r="T568" s="98"/>
      <c r="U568" s="98"/>
      <c r="V568" s="98"/>
      <c r="W568" s="98"/>
      <c r="X568" s="98"/>
      <c r="Y568" s="98"/>
    </row>
    <row r="569" spans="1:25" ht="35" hidden="1" customHeight="1" thickBot="1" x14ac:dyDescent="0.25">
      <c r="A569" s="171" t="s">
        <v>1867</v>
      </c>
      <c r="B569" s="160"/>
      <c r="C569" s="98"/>
      <c r="D569" s="98"/>
      <c r="E569" s="98"/>
      <c r="F569" s="98"/>
      <c r="G569" s="98"/>
      <c r="H569" s="98"/>
      <c r="I569" s="98"/>
      <c r="J569" s="98"/>
      <c r="K569" s="98"/>
      <c r="L569" s="98"/>
      <c r="M569" s="98"/>
      <c r="N569" s="98"/>
      <c r="O569" s="98"/>
      <c r="P569" s="98"/>
      <c r="Q569" s="98"/>
      <c r="R569" s="98"/>
      <c r="S569" s="98"/>
      <c r="T569" s="98"/>
      <c r="U569" s="98"/>
      <c r="V569" s="98"/>
      <c r="W569" s="98"/>
      <c r="X569" s="98"/>
      <c r="Y569" s="98"/>
    </row>
    <row r="570" spans="1:25" ht="35" hidden="1" customHeight="1" thickBot="1" x14ac:dyDescent="0.25">
      <c r="A570" s="171" t="s">
        <v>1868</v>
      </c>
      <c r="B570" s="160"/>
      <c r="C570" s="98"/>
      <c r="D570" s="98"/>
      <c r="E570" s="98"/>
      <c r="F570" s="98"/>
      <c r="G570" s="98"/>
      <c r="H570" s="98"/>
      <c r="I570" s="98"/>
      <c r="J570" s="98"/>
      <c r="K570" s="98"/>
      <c r="L570" s="98"/>
      <c r="M570" s="98"/>
      <c r="N570" s="98"/>
      <c r="O570" s="98"/>
      <c r="P570" s="98"/>
      <c r="Q570" s="98"/>
      <c r="R570" s="98"/>
      <c r="S570" s="98"/>
      <c r="T570" s="98"/>
      <c r="U570" s="98"/>
      <c r="V570" s="98"/>
      <c r="W570" s="98"/>
      <c r="X570" s="98"/>
      <c r="Y570" s="98"/>
    </row>
    <row r="571" spans="1:25" ht="35" hidden="1" customHeight="1" thickBot="1" x14ac:dyDescent="0.25">
      <c r="A571" s="171" t="s">
        <v>1869</v>
      </c>
      <c r="B571" s="160"/>
      <c r="C571" s="98"/>
      <c r="D571" s="98"/>
      <c r="E571" s="98"/>
      <c r="F571" s="98"/>
      <c r="G571" s="98"/>
      <c r="H571" s="98"/>
      <c r="I571" s="98"/>
      <c r="J571" s="98"/>
      <c r="K571" s="98"/>
      <c r="L571" s="98"/>
      <c r="M571" s="98"/>
      <c r="N571" s="98"/>
      <c r="O571" s="98"/>
      <c r="P571" s="98"/>
      <c r="Q571" s="98"/>
      <c r="R571" s="98"/>
      <c r="S571" s="98"/>
      <c r="T571" s="98"/>
      <c r="U571" s="98"/>
      <c r="V571" s="98"/>
      <c r="W571" s="98"/>
      <c r="X571" s="98"/>
      <c r="Y571" s="98"/>
    </row>
    <row r="572" spans="1:25" ht="35" hidden="1" customHeight="1" thickBot="1" x14ac:dyDescent="0.25">
      <c r="A572" s="171" t="s">
        <v>1870</v>
      </c>
      <c r="B572" s="160"/>
      <c r="C572" s="98"/>
      <c r="D572" s="98"/>
      <c r="E572" s="98"/>
      <c r="F572" s="98"/>
      <c r="G572" s="98"/>
      <c r="H572" s="98"/>
      <c r="I572" s="98"/>
      <c r="J572" s="98"/>
      <c r="K572" s="98"/>
      <c r="L572" s="98"/>
      <c r="M572" s="98"/>
      <c r="N572" s="98"/>
      <c r="O572" s="98"/>
      <c r="P572" s="98"/>
      <c r="Q572" s="98"/>
      <c r="R572" s="98"/>
      <c r="S572" s="98"/>
      <c r="T572" s="98"/>
      <c r="U572" s="98"/>
      <c r="V572" s="98"/>
      <c r="W572" s="98"/>
      <c r="X572" s="98"/>
      <c r="Y572" s="98"/>
    </row>
    <row r="573" spans="1:25" ht="35" hidden="1" customHeight="1" thickBot="1" x14ac:dyDescent="0.25">
      <c r="A573" s="171" t="s">
        <v>1871</v>
      </c>
      <c r="B573" s="160"/>
      <c r="C573" s="98"/>
      <c r="D573" s="98"/>
      <c r="E573" s="98"/>
      <c r="F573" s="98"/>
      <c r="G573" s="98"/>
      <c r="H573" s="98"/>
      <c r="I573" s="98"/>
      <c r="J573" s="98"/>
      <c r="K573" s="98"/>
      <c r="L573" s="98"/>
      <c r="M573" s="98"/>
      <c r="N573" s="98"/>
      <c r="O573" s="98"/>
      <c r="P573" s="98"/>
      <c r="Q573" s="98"/>
      <c r="R573" s="98"/>
      <c r="S573" s="98"/>
      <c r="T573" s="98"/>
      <c r="U573" s="98"/>
      <c r="V573" s="98"/>
      <c r="W573" s="98"/>
      <c r="X573" s="98"/>
      <c r="Y573" s="98"/>
    </row>
    <row r="574" spans="1:25" ht="35" hidden="1" customHeight="1" thickBot="1" x14ac:dyDescent="0.25">
      <c r="A574" s="171" t="s">
        <v>1872</v>
      </c>
      <c r="B574" s="160"/>
      <c r="C574" s="98"/>
      <c r="D574" s="98"/>
      <c r="E574" s="98"/>
      <c r="F574" s="98"/>
      <c r="G574" s="98"/>
      <c r="H574" s="98"/>
      <c r="I574" s="98"/>
      <c r="J574" s="98"/>
      <c r="K574" s="98"/>
      <c r="L574" s="98"/>
      <c r="M574" s="98"/>
      <c r="N574" s="98"/>
      <c r="O574" s="98"/>
      <c r="P574" s="98"/>
      <c r="Q574" s="98"/>
      <c r="R574" s="98"/>
      <c r="S574" s="98"/>
      <c r="T574" s="98"/>
      <c r="U574" s="98"/>
      <c r="V574" s="98"/>
      <c r="W574" s="98"/>
      <c r="X574" s="98"/>
      <c r="Y574" s="98"/>
    </row>
    <row r="575" spans="1:25" ht="35" hidden="1" customHeight="1" thickBot="1" x14ac:dyDescent="0.25">
      <c r="A575" s="171" t="s">
        <v>1873</v>
      </c>
      <c r="B575" s="160"/>
      <c r="C575" s="98"/>
      <c r="D575" s="98"/>
      <c r="E575" s="98"/>
      <c r="F575" s="98"/>
      <c r="G575" s="98"/>
      <c r="H575" s="98"/>
      <c r="I575" s="98"/>
      <c r="J575" s="98"/>
      <c r="K575" s="98"/>
      <c r="L575" s="98"/>
      <c r="M575" s="98"/>
      <c r="N575" s="98"/>
      <c r="O575" s="98"/>
      <c r="P575" s="98"/>
      <c r="Q575" s="98"/>
      <c r="R575" s="98"/>
      <c r="S575" s="98"/>
      <c r="T575" s="98"/>
      <c r="U575" s="98"/>
      <c r="V575" s="98"/>
      <c r="W575" s="98"/>
      <c r="X575" s="98"/>
      <c r="Y575" s="98"/>
    </row>
    <row r="576" spans="1:25" ht="35" hidden="1" customHeight="1" thickBot="1" x14ac:dyDescent="0.25">
      <c r="A576" s="171" t="s">
        <v>1874</v>
      </c>
      <c r="B576" s="160"/>
      <c r="C576" s="98"/>
      <c r="D576" s="98"/>
      <c r="E576" s="98"/>
      <c r="F576" s="98"/>
      <c r="G576" s="98"/>
      <c r="H576" s="98"/>
      <c r="I576" s="98"/>
      <c r="J576" s="98"/>
      <c r="K576" s="98"/>
      <c r="L576" s="98"/>
      <c r="M576" s="98"/>
      <c r="N576" s="98"/>
      <c r="O576" s="98"/>
      <c r="P576" s="98"/>
      <c r="Q576" s="98"/>
      <c r="R576" s="98"/>
      <c r="S576" s="98"/>
      <c r="T576" s="98"/>
      <c r="U576" s="98"/>
      <c r="V576" s="98"/>
      <c r="W576" s="98"/>
      <c r="X576" s="98"/>
      <c r="Y576" s="98"/>
    </row>
    <row r="577" spans="1:25" ht="35" hidden="1" customHeight="1" thickBot="1" x14ac:dyDescent="0.25">
      <c r="A577" s="171" t="s">
        <v>1875</v>
      </c>
      <c r="B577" s="160"/>
      <c r="C577" s="98"/>
      <c r="D577" s="98"/>
      <c r="E577" s="98"/>
      <c r="F577" s="98"/>
      <c r="G577" s="98"/>
      <c r="H577" s="98"/>
      <c r="I577" s="98"/>
      <c r="J577" s="98"/>
      <c r="K577" s="98"/>
      <c r="L577" s="98"/>
      <c r="M577" s="98"/>
      <c r="N577" s="98"/>
      <c r="O577" s="98"/>
      <c r="P577" s="98"/>
      <c r="Q577" s="98"/>
      <c r="R577" s="98"/>
      <c r="S577" s="98"/>
      <c r="T577" s="98"/>
      <c r="U577" s="98"/>
      <c r="V577" s="98"/>
      <c r="W577" s="98"/>
      <c r="X577" s="98"/>
      <c r="Y577" s="98"/>
    </row>
    <row r="578" spans="1:25" ht="52" hidden="1" customHeight="1" thickBot="1" x14ac:dyDescent="0.25">
      <c r="A578" s="171" t="s">
        <v>1876</v>
      </c>
      <c r="B578" s="160"/>
      <c r="C578" s="98"/>
      <c r="D578" s="98"/>
      <c r="E578" s="98"/>
      <c r="F578" s="98"/>
      <c r="G578" s="98"/>
      <c r="H578" s="98"/>
      <c r="I578" s="98"/>
      <c r="J578" s="98"/>
      <c r="K578" s="98"/>
      <c r="L578" s="98"/>
      <c r="M578" s="98"/>
      <c r="N578" s="98"/>
      <c r="O578" s="98"/>
      <c r="P578" s="98"/>
      <c r="Q578" s="98"/>
      <c r="R578" s="98"/>
      <c r="S578" s="98"/>
      <c r="T578" s="98"/>
      <c r="U578" s="98"/>
      <c r="V578" s="98"/>
      <c r="W578" s="98"/>
      <c r="X578" s="98"/>
      <c r="Y578" s="98"/>
    </row>
    <row r="579" spans="1:25" ht="35" hidden="1" customHeight="1" thickBot="1" x14ac:dyDescent="0.25">
      <c r="A579" s="171" t="s">
        <v>1877</v>
      </c>
      <c r="B579" s="160"/>
      <c r="C579" s="98"/>
      <c r="D579" s="98"/>
      <c r="E579" s="98"/>
      <c r="F579" s="98"/>
      <c r="G579" s="98"/>
      <c r="H579" s="98"/>
      <c r="I579" s="98"/>
      <c r="J579" s="98"/>
      <c r="K579" s="98"/>
      <c r="L579" s="98"/>
      <c r="M579" s="98"/>
      <c r="N579" s="98"/>
      <c r="O579" s="98"/>
      <c r="P579" s="98"/>
      <c r="Q579" s="98"/>
      <c r="R579" s="98"/>
      <c r="S579" s="98"/>
      <c r="T579" s="98"/>
      <c r="U579" s="98"/>
      <c r="V579" s="98"/>
      <c r="W579" s="98"/>
      <c r="X579" s="98"/>
      <c r="Y579" s="98"/>
    </row>
    <row r="580" spans="1:25" s="159" customFormat="1" ht="35" customHeight="1" thickBot="1" x14ac:dyDescent="0.25">
      <c r="A580" s="162" t="s">
        <v>1878</v>
      </c>
      <c r="B580" s="160"/>
      <c r="C580" s="100"/>
      <c r="D580" s="100"/>
      <c r="E580" s="100"/>
      <c r="F580" s="100"/>
      <c r="G580" s="100"/>
      <c r="H580" s="100">
        <v>10</v>
      </c>
      <c r="I580" s="100"/>
      <c r="J580" s="100"/>
      <c r="K580" s="100"/>
      <c r="L580" s="100"/>
      <c r="M580" s="100"/>
      <c r="N580" s="100"/>
      <c r="O580" s="100"/>
      <c r="P580" s="100">
        <v>18</v>
      </c>
      <c r="Q580" s="100"/>
      <c r="R580" s="100"/>
      <c r="S580" s="100"/>
      <c r="T580" s="100"/>
      <c r="U580" s="100"/>
      <c r="V580" s="100"/>
      <c r="W580" s="100"/>
      <c r="X580" s="100"/>
      <c r="Y580" s="100"/>
    </row>
  </sheetData>
  <mergeCells count="1">
    <mergeCell ref="A1:C1"/>
  </mergeCells>
  <dataValidations count="1">
    <dataValidation type="decimal" allowBlank="1" showInputMessage="1" showErrorMessage="1" errorTitle="Invalid Data Type" error="Please input data in Numeric Data Type" sqref="C4:Y4 C6:Y580" xr:uid="{00000000-0002-0000-1D00-000000000000}">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1130"/>
  <sheetViews>
    <sheetView showGridLines="0" workbookViewId="0">
      <pane xSplit="2" ySplit="3" topLeftCell="C4" activePane="bottomRight" state="frozen"/>
      <selection pane="topRight"/>
      <selection pane="bottomLeft"/>
      <selection pane="bottomRight" activeCell="R1" sqref="R1:T1048576"/>
    </sheetView>
  </sheetViews>
  <sheetFormatPr baseColWidth="10" defaultColWidth="9.3984375" defaultRowHeight="15" x14ac:dyDescent="0.2"/>
  <cols>
    <col min="1" max="1" width="41.796875" style="105" bestFit="1" customWidth="1" collapsed="1"/>
    <col min="2" max="2" width="26" style="105" customWidth="1"/>
    <col min="3" max="20" width="26" style="105" customWidth="1" collapsed="1"/>
    <col min="21" max="21" width="9.3984375" style="105" customWidth="1" collapsed="1"/>
    <col min="22" max="16384" width="9.3984375" style="105" collapsed="1"/>
  </cols>
  <sheetData>
    <row r="1" spans="1:20" ht="34.5" customHeight="1" x14ac:dyDescent="0.2">
      <c r="A1" s="107" t="s">
        <v>1299</v>
      </c>
      <c r="B1" s="107"/>
    </row>
    <row r="2" spans="1:20" x14ac:dyDescent="0.2">
      <c r="A2" s="106">
        <v>1</v>
      </c>
      <c r="B2" s="106"/>
    </row>
    <row r="3" spans="1:20" ht="17" customHeight="1" x14ac:dyDescent="0.2">
      <c r="A3" s="108" t="s">
        <v>22</v>
      </c>
      <c r="B3" s="108"/>
      <c r="C3" s="109" t="s">
        <v>34</v>
      </c>
      <c r="D3" s="109" t="s">
        <v>35</v>
      </c>
      <c r="E3" s="109" t="s">
        <v>36</v>
      </c>
      <c r="F3" s="109" t="s">
        <v>37</v>
      </c>
      <c r="G3" s="109" t="s">
        <v>38</v>
      </c>
      <c r="H3" s="109" t="s">
        <v>39</v>
      </c>
      <c r="I3" s="109" t="s">
        <v>40</v>
      </c>
      <c r="J3" s="109" t="s">
        <v>41</v>
      </c>
      <c r="K3" s="109" t="s">
        <v>42</v>
      </c>
      <c r="L3" s="109" t="s">
        <v>104</v>
      </c>
      <c r="M3" s="109" t="s">
        <v>43</v>
      </c>
      <c r="N3" s="109" t="s">
        <v>44</v>
      </c>
      <c r="O3" s="109" t="s">
        <v>45</v>
      </c>
      <c r="P3" s="109" t="s">
        <v>46</v>
      </c>
      <c r="Q3" s="109"/>
      <c r="R3" s="109"/>
      <c r="S3" s="109"/>
      <c r="T3" s="109"/>
    </row>
    <row r="4" spans="1:20" ht="18" customHeight="1" thickBot="1" x14ac:dyDescent="0.25">
      <c r="A4" s="174" t="s">
        <v>1888</v>
      </c>
      <c r="B4" s="112"/>
      <c r="C4" s="173"/>
      <c r="D4" s="173"/>
      <c r="E4" s="173"/>
      <c r="F4" s="173"/>
      <c r="G4" s="173"/>
      <c r="H4" s="173"/>
      <c r="I4" s="173"/>
      <c r="J4" s="173"/>
      <c r="K4" s="173"/>
      <c r="L4" s="173"/>
      <c r="M4" s="173"/>
      <c r="N4" s="173"/>
      <c r="O4" s="173"/>
      <c r="P4" s="173"/>
      <c r="Q4" s="173"/>
      <c r="R4" s="173"/>
      <c r="S4" s="173"/>
      <c r="T4" s="173"/>
    </row>
    <row r="5" spans="1:20" ht="75" hidden="1" customHeight="1" thickBot="1" x14ac:dyDescent="0.25">
      <c r="A5" s="112" t="s">
        <v>1304</v>
      </c>
      <c r="B5" s="112"/>
      <c r="C5" s="113"/>
      <c r="D5" s="113"/>
      <c r="E5" s="113"/>
      <c r="F5" s="113"/>
      <c r="G5" s="113"/>
      <c r="H5" s="113"/>
      <c r="I5" s="113"/>
      <c r="J5" s="113"/>
      <c r="K5" s="113"/>
      <c r="L5" s="113"/>
      <c r="M5" s="113"/>
      <c r="N5" s="113"/>
      <c r="O5" s="113"/>
      <c r="P5" s="113"/>
      <c r="Q5" s="113"/>
      <c r="R5" s="113"/>
      <c r="S5" s="113"/>
      <c r="T5" s="113"/>
    </row>
    <row r="6" spans="1:20" ht="52" hidden="1" customHeight="1" thickBot="1" x14ac:dyDescent="0.25">
      <c r="A6" s="112" t="s">
        <v>1896</v>
      </c>
      <c r="B6" s="112"/>
      <c r="C6" s="113"/>
      <c r="D6" s="113"/>
      <c r="E6" s="113"/>
      <c r="F6" s="113"/>
      <c r="G6" s="113"/>
      <c r="H6" s="113"/>
      <c r="I6" s="113"/>
      <c r="J6" s="113"/>
      <c r="K6" s="113"/>
      <c r="L6" s="113"/>
      <c r="M6" s="113"/>
      <c r="N6" s="113"/>
      <c r="O6" s="113"/>
      <c r="P6" s="113"/>
      <c r="Q6" s="113"/>
      <c r="R6" s="113"/>
      <c r="S6" s="113"/>
      <c r="T6" s="113"/>
    </row>
    <row r="7" spans="1:20" ht="35" hidden="1" customHeight="1" thickBot="1" x14ac:dyDescent="0.25">
      <c r="A7" s="112" t="s">
        <v>1902</v>
      </c>
      <c r="B7" s="112"/>
      <c r="C7" s="113"/>
      <c r="D7" s="113"/>
      <c r="E7" s="113"/>
      <c r="F7" s="113"/>
      <c r="G7" s="113"/>
      <c r="H7" s="113"/>
      <c r="I7" s="113"/>
      <c r="J7" s="113"/>
      <c r="K7" s="113"/>
      <c r="L7" s="113"/>
      <c r="M7" s="113"/>
      <c r="N7" s="113"/>
      <c r="O7" s="113"/>
      <c r="P7" s="113"/>
      <c r="Q7" s="113"/>
      <c r="R7" s="113"/>
      <c r="S7" s="113"/>
      <c r="T7" s="113"/>
    </row>
    <row r="8" spans="1:20" ht="52" hidden="1" customHeight="1" thickBot="1" x14ac:dyDescent="0.25">
      <c r="A8" s="112" t="s">
        <v>1904</v>
      </c>
      <c r="B8" s="112"/>
      <c r="C8" s="113"/>
      <c r="D8" s="113"/>
      <c r="E8" s="113"/>
      <c r="F8" s="113"/>
      <c r="G8" s="113"/>
      <c r="H8" s="113"/>
      <c r="I8" s="113"/>
      <c r="J8" s="113"/>
      <c r="K8" s="113"/>
      <c r="L8" s="113"/>
      <c r="M8" s="113"/>
      <c r="N8" s="113"/>
      <c r="O8" s="113"/>
      <c r="P8" s="113"/>
      <c r="Q8" s="113"/>
      <c r="R8" s="113"/>
      <c r="S8" s="113"/>
      <c r="T8" s="113"/>
    </row>
    <row r="9" spans="1:20" ht="52" hidden="1" customHeight="1" thickBot="1" x14ac:dyDescent="0.25">
      <c r="A9" s="112" t="s">
        <v>1306</v>
      </c>
      <c r="B9" s="112"/>
      <c r="C9" s="113"/>
      <c r="D9" s="113"/>
      <c r="E9" s="113"/>
      <c r="F9" s="113"/>
      <c r="G9" s="113"/>
      <c r="H9" s="113"/>
      <c r="I9" s="113"/>
      <c r="J9" s="113"/>
      <c r="K9" s="113"/>
      <c r="L9" s="113"/>
      <c r="M9" s="113"/>
      <c r="N9" s="113"/>
      <c r="O9" s="113"/>
      <c r="P9" s="113"/>
      <c r="Q9" s="113"/>
      <c r="R9" s="113"/>
      <c r="S9" s="113"/>
      <c r="T9" s="113"/>
    </row>
    <row r="10" spans="1:20" ht="52" hidden="1" customHeight="1" thickBot="1" x14ac:dyDescent="0.25">
      <c r="A10" s="112" t="s">
        <v>1906</v>
      </c>
      <c r="B10" s="112"/>
      <c r="C10" s="113"/>
      <c r="D10" s="113"/>
      <c r="E10" s="113"/>
      <c r="F10" s="113"/>
      <c r="G10" s="113"/>
      <c r="H10" s="113"/>
      <c r="I10" s="113"/>
      <c r="J10" s="113"/>
      <c r="K10" s="113"/>
      <c r="L10" s="113"/>
      <c r="M10" s="113"/>
      <c r="N10" s="113"/>
      <c r="O10" s="113"/>
      <c r="P10" s="113"/>
      <c r="Q10" s="113"/>
      <c r="R10" s="113"/>
      <c r="S10" s="113"/>
      <c r="T10" s="113"/>
    </row>
    <row r="11" spans="1:20" ht="35" hidden="1" customHeight="1" thickBot="1" x14ac:dyDescent="0.25">
      <c r="A11" s="112" t="s">
        <v>1907</v>
      </c>
      <c r="B11" s="112"/>
      <c r="C11" s="113"/>
      <c r="D11" s="113"/>
      <c r="E11" s="113"/>
      <c r="F11" s="113"/>
      <c r="G11" s="113"/>
      <c r="H11" s="113"/>
      <c r="I11" s="113"/>
      <c r="J11" s="113"/>
      <c r="K11" s="113"/>
      <c r="L11" s="113"/>
      <c r="M11" s="113"/>
      <c r="N11" s="113"/>
      <c r="O11" s="113"/>
      <c r="P11" s="113"/>
      <c r="Q11" s="113"/>
      <c r="R11" s="113"/>
      <c r="S11" s="113"/>
      <c r="T11" s="113"/>
    </row>
    <row r="12" spans="1:20" ht="52" hidden="1" customHeight="1" thickBot="1" x14ac:dyDescent="0.25">
      <c r="A12" s="112" t="s">
        <v>1908</v>
      </c>
      <c r="B12" s="112"/>
      <c r="C12" s="113"/>
      <c r="D12" s="113"/>
      <c r="E12" s="113"/>
      <c r="F12" s="113"/>
      <c r="G12" s="113"/>
      <c r="H12" s="113"/>
      <c r="I12" s="113"/>
      <c r="J12" s="113"/>
      <c r="K12" s="113"/>
      <c r="L12" s="113"/>
      <c r="M12" s="113"/>
      <c r="N12" s="113"/>
      <c r="O12" s="113"/>
      <c r="P12" s="113"/>
      <c r="Q12" s="113"/>
      <c r="R12" s="113"/>
      <c r="S12" s="113"/>
      <c r="T12" s="113"/>
    </row>
    <row r="13" spans="1:20" ht="52" hidden="1" customHeight="1" thickBot="1" x14ac:dyDescent="0.25">
      <c r="A13" s="112" t="s">
        <v>1308</v>
      </c>
      <c r="B13" s="112"/>
      <c r="C13" s="113"/>
      <c r="D13" s="113"/>
      <c r="E13" s="113"/>
      <c r="F13" s="113"/>
      <c r="G13" s="113"/>
      <c r="H13" s="113"/>
      <c r="I13" s="113"/>
      <c r="J13" s="113"/>
      <c r="K13" s="113"/>
      <c r="L13" s="113"/>
      <c r="M13" s="113"/>
      <c r="N13" s="113"/>
      <c r="O13" s="113"/>
      <c r="P13" s="113"/>
      <c r="Q13" s="113"/>
      <c r="R13" s="113"/>
      <c r="S13" s="113"/>
      <c r="T13" s="113"/>
    </row>
    <row r="14" spans="1:20" ht="52" hidden="1" customHeight="1" thickBot="1" x14ac:dyDescent="0.25">
      <c r="A14" s="112" t="s">
        <v>1909</v>
      </c>
      <c r="B14" s="112"/>
      <c r="C14" s="113"/>
      <c r="D14" s="113"/>
      <c r="E14" s="113"/>
      <c r="F14" s="113"/>
      <c r="G14" s="113"/>
      <c r="H14" s="113"/>
      <c r="I14" s="113"/>
      <c r="J14" s="113"/>
      <c r="K14" s="113"/>
      <c r="L14" s="113"/>
      <c r="M14" s="113"/>
      <c r="N14" s="113"/>
      <c r="O14" s="113"/>
      <c r="P14" s="113"/>
      <c r="Q14" s="113"/>
      <c r="R14" s="113"/>
      <c r="S14" s="113"/>
      <c r="T14" s="113"/>
    </row>
    <row r="15" spans="1:20" ht="35" hidden="1" customHeight="1" thickBot="1" x14ac:dyDescent="0.25">
      <c r="A15" s="112" t="s">
        <v>1910</v>
      </c>
      <c r="B15" s="112"/>
      <c r="C15" s="113"/>
      <c r="D15" s="113"/>
      <c r="E15" s="113"/>
      <c r="F15" s="113"/>
      <c r="G15" s="113"/>
      <c r="H15" s="113"/>
      <c r="I15" s="113"/>
      <c r="J15" s="113"/>
      <c r="K15" s="113"/>
      <c r="L15" s="113"/>
      <c r="M15" s="113"/>
      <c r="N15" s="113"/>
      <c r="O15" s="113"/>
      <c r="P15" s="113"/>
      <c r="Q15" s="113"/>
      <c r="R15" s="113"/>
      <c r="S15" s="113"/>
      <c r="T15" s="113"/>
    </row>
    <row r="16" spans="1:20" ht="52" hidden="1" customHeight="1" thickBot="1" x14ac:dyDescent="0.25">
      <c r="A16" s="112" t="s">
        <v>1911</v>
      </c>
      <c r="B16" s="112"/>
      <c r="C16" s="113"/>
      <c r="D16" s="113"/>
      <c r="E16" s="113"/>
      <c r="F16" s="113"/>
      <c r="G16" s="113"/>
      <c r="H16" s="113"/>
      <c r="I16" s="113"/>
      <c r="J16" s="113"/>
      <c r="K16" s="113"/>
      <c r="L16" s="113"/>
      <c r="M16" s="113"/>
      <c r="N16" s="113"/>
      <c r="O16" s="113"/>
      <c r="P16" s="113"/>
      <c r="Q16" s="113"/>
      <c r="R16" s="113"/>
      <c r="S16" s="113"/>
      <c r="T16" s="113"/>
    </row>
    <row r="17" spans="1:20" ht="52" hidden="1" customHeight="1" thickBot="1" x14ac:dyDescent="0.25">
      <c r="A17" s="112" t="s">
        <v>1310</v>
      </c>
      <c r="B17" s="112"/>
      <c r="C17" s="113"/>
      <c r="D17" s="113"/>
      <c r="E17" s="113"/>
      <c r="F17" s="113"/>
      <c r="G17" s="113"/>
      <c r="H17" s="113"/>
      <c r="I17" s="113"/>
      <c r="J17" s="113"/>
      <c r="K17" s="113"/>
      <c r="L17" s="113"/>
      <c r="M17" s="113"/>
      <c r="N17" s="113"/>
      <c r="O17" s="113"/>
      <c r="P17" s="113"/>
      <c r="Q17" s="113"/>
      <c r="R17" s="113"/>
      <c r="S17" s="113"/>
      <c r="T17" s="113"/>
    </row>
    <row r="18" spans="1:20" ht="52" hidden="1" customHeight="1" thickBot="1" x14ac:dyDescent="0.25">
      <c r="A18" s="112" t="s">
        <v>1912</v>
      </c>
      <c r="B18" s="112"/>
      <c r="C18" s="113"/>
      <c r="D18" s="113"/>
      <c r="E18" s="113"/>
      <c r="F18" s="113"/>
      <c r="G18" s="113"/>
      <c r="H18" s="113"/>
      <c r="I18" s="113"/>
      <c r="J18" s="113"/>
      <c r="K18" s="113"/>
      <c r="L18" s="113"/>
      <c r="M18" s="113"/>
      <c r="N18" s="113"/>
      <c r="O18" s="113"/>
      <c r="P18" s="113"/>
      <c r="Q18" s="113"/>
      <c r="R18" s="113"/>
      <c r="S18" s="113"/>
      <c r="T18" s="113"/>
    </row>
    <row r="19" spans="1:20" ht="35" hidden="1" customHeight="1" thickBot="1" x14ac:dyDescent="0.25">
      <c r="A19" s="112" t="s">
        <v>1913</v>
      </c>
      <c r="B19" s="112"/>
      <c r="C19" s="113"/>
      <c r="D19" s="113"/>
      <c r="E19" s="113"/>
      <c r="F19" s="113"/>
      <c r="G19" s="113"/>
      <c r="H19" s="113"/>
      <c r="I19" s="113"/>
      <c r="J19" s="113"/>
      <c r="K19" s="113"/>
      <c r="L19" s="113"/>
      <c r="M19" s="113"/>
      <c r="N19" s="113"/>
      <c r="O19" s="113"/>
      <c r="P19" s="113"/>
      <c r="Q19" s="113"/>
      <c r="R19" s="113"/>
      <c r="S19" s="113"/>
      <c r="T19" s="113"/>
    </row>
    <row r="20" spans="1:20" ht="52" hidden="1" customHeight="1" thickBot="1" x14ac:dyDescent="0.25">
      <c r="A20" s="112" t="s">
        <v>1914</v>
      </c>
      <c r="B20" s="112"/>
      <c r="C20" s="113"/>
      <c r="D20" s="113"/>
      <c r="E20" s="113"/>
      <c r="F20" s="113"/>
      <c r="G20" s="113"/>
      <c r="H20" s="113"/>
      <c r="I20" s="113"/>
      <c r="J20" s="113"/>
      <c r="K20" s="113"/>
      <c r="L20" s="113"/>
      <c r="M20" s="113"/>
      <c r="N20" s="113"/>
      <c r="O20" s="113"/>
      <c r="P20" s="113"/>
      <c r="Q20" s="113"/>
      <c r="R20" s="113"/>
      <c r="S20" s="113"/>
      <c r="T20" s="113"/>
    </row>
    <row r="21" spans="1:20" ht="52" hidden="1" customHeight="1" thickBot="1" x14ac:dyDescent="0.25">
      <c r="A21" s="112" t="s">
        <v>1312</v>
      </c>
      <c r="B21" s="112"/>
      <c r="C21" s="113"/>
      <c r="D21" s="113"/>
      <c r="E21" s="113"/>
      <c r="F21" s="113"/>
      <c r="G21" s="113"/>
      <c r="H21" s="113"/>
      <c r="I21" s="113"/>
      <c r="J21" s="113"/>
      <c r="K21" s="113"/>
      <c r="L21" s="113"/>
      <c r="M21" s="113"/>
      <c r="N21" s="113"/>
      <c r="O21" s="113"/>
      <c r="P21" s="113"/>
      <c r="Q21" s="113"/>
      <c r="R21" s="113"/>
      <c r="S21" s="113"/>
      <c r="T21" s="113"/>
    </row>
    <row r="22" spans="1:20" ht="52" hidden="1" customHeight="1" thickBot="1" x14ac:dyDescent="0.25">
      <c r="A22" s="112" t="s">
        <v>1915</v>
      </c>
      <c r="B22" s="112"/>
      <c r="C22" s="113"/>
      <c r="D22" s="113"/>
      <c r="E22" s="113"/>
      <c r="F22" s="113"/>
      <c r="G22" s="113"/>
      <c r="H22" s="113"/>
      <c r="I22" s="113"/>
      <c r="J22" s="113"/>
      <c r="K22" s="113"/>
      <c r="L22" s="113"/>
      <c r="M22" s="113"/>
      <c r="N22" s="113"/>
      <c r="O22" s="113"/>
      <c r="P22" s="113"/>
      <c r="Q22" s="113"/>
      <c r="R22" s="113"/>
      <c r="S22" s="113"/>
      <c r="T22" s="113"/>
    </row>
    <row r="23" spans="1:20" ht="35" hidden="1" customHeight="1" thickBot="1" x14ac:dyDescent="0.25">
      <c r="A23" s="112" t="s">
        <v>1916</v>
      </c>
      <c r="B23" s="112"/>
      <c r="C23" s="113"/>
      <c r="D23" s="113"/>
      <c r="E23" s="113"/>
      <c r="F23" s="113"/>
      <c r="G23" s="113"/>
      <c r="H23" s="113"/>
      <c r="I23" s="113"/>
      <c r="J23" s="113"/>
      <c r="K23" s="113"/>
      <c r="L23" s="113"/>
      <c r="M23" s="113"/>
      <c r="N23" s="113"/>
      <c r="O23" s="113"/>
      <c r="P23" s="113"/>
      <c r="Q23" s="113"/>
      <c r="R23" s="113"/>
      <c r="S23" s="113"/>
      <c r="T23" s="113"/>
    </row>
    <row r="24" spans="1:20" ht="52" hidden="1" customHeight="1" thickBot="1" x14ac:dyDescent="0.25">
      <c r="A24" s="112" t="s">
        <v>1917</v>
      </c>
      <c r="B24" s="112"/>
      <c r="C24" s="113"/>
      <c r="D24" s="113"/>
      <c r="E24" s="113"/>
      <c r="F24" s="113"/>
      <c r="G24" s="113"/>
      <c r="H24" s="113"/>
      <c r="I24" s="113"/>
      <c r="J24" s="113"/>
      <c r="K24" s="113"/>
      <c r="L24" s="113"/>
      <c r="M24" s="113"/>
      <c r="N24" s="113"/>
      <c r="O24" s="113"/>
      <c r="P24" s="113"/>
      <c r="Q24" s="113"/>
      <c r="R24" s="113"/>
      <c r="S24" s="113"/>
      <c r="T24" s="113"/>
    </row>
    <row r="25" spans="1:20" ht="52" hidden="1" customHeight="1" thickBot="1" x14ac:dyDescent="0.25">
      <c r="A25" s="112" t="s">
        <v>1314</v>
      </c>
      <c r="B25" s="112"/>
      <c r="C25" s="113"/>
      <c r="D25" s="113"/>
      <c r="E25" s="113"/>
      <c r="F25" s="113"/>
      <c r="G25" s="113"/>
      <c r="H25" s="113"/>
      <c r="I25" s="113"/>
      <c r="J25" s="113"/>
      <c r="K25" s="113"/>
      <c r="L25" s="113"/>
      <c r="M25" s="113"/>
      <c r="N25" s="113"/>
      <c r="O25" s="113"/>
      <c r="P25" s="113"/>
      <c r="Q25" s="113"/>
      <c r="R25" s="113"/>
      <c r="S25" s="113"/>
      <c r="T25" s="113"/>
    </row>
    <row r="26" spans="1:20" ht="52" hidden="1" customHeight="1" thickBot="1" x14ac:dyDescent="0.25">
      <c r="A26" s="112" t="s">
        <v>1918</v>
      </c>
      <c r="B26" s="112"/>
      <c r="C26" s="113"/>
      <c r="D26" s="113"/>
      <c r="E26" s="113"/>
      <c r="F26" s="113"/>
      <c r="G26" s="113"/>
      <c r="H26" s="113"/>
      <c r="I26" s="113"/>
      <c r="J26" s="113"/>
      <c r="K26" s="113"/>
      <c r="L26" s="113"/>
      <c r="M26" s="113"/>
      <c r="N26" s="113"/>
      <c r="O26" s="113"/>
      <c r="P26" s="113"/>
      <c r="Q26" s="113"/>
      <c r="R26" s="113"/>
      <c r="S26" s="113"/>
      <c r="T26" s="113"/>
    </row>
    <row r="27" spans="1:20" ht="35" hidden="1" customHeight="1" thickBot="1" x14ac:dyDescent="0.25">
      <c r="A27" s="112" t="s">
        <v>1919</v>
      </c>
      <c r="B27" s="112"/>
      <c r="C27" s="113"/>
      <c r="D27" s="113"/>
      <c r="E27" s="113"/>
      <c r="F27" s="113"/>
      <c r="G27" s="113"/>
      <c r="H27" s="113"/>
      <c r="I27" s="113"/>
      <c r="J27" s="113"/>
      <c r="K27" s="113"/>
      <c r="L27" s="113"/>
      <c r="M27" s="113"/>
      <c r="N27" s="113"/>
      <c r="O27" s="113"/>
      <c r="P27" s="113"/>
      <c r="Q27" s="113"/>
      <c r="R27" s="113"/>
      <c r="S27" s="113"/>
      <c r="T27" s="113"/>
    </row>
    <row r="28" spans="1:20" ht="52" hidden="1" customHeight="1" thickBot="1" x14ac:dyDescent="0.25">
      <c r="A28" s="112" t="s">
        <v>1920</v>
      </c>
      <c r="B28" s="112"/>
      <c r="C28" s="113"/>
      <c r="D28" s="113"/>
      <c r="E28" s="113"/>
      <c r="F28" s="113"/>
      <c r="G28" s="113"/>
      <c r="H28" s="113"/>
      <c r="I28" s="113"/>
      <c r="J28" s="113"/>
      <c r="K28" s="113"/>
      <c r="L28" s="113"/>
      <c r="M28" s="113"/>
      <c r="N28" s="113"/>
      <c r="O28" s="113"/>
      <c r="P28" s="113"/>
      <c r="Q28" s="113"/>
      <c r="R28" s="113"/>
      <c r="S28" s="113"/>
      <c r="T28" s="113"/>
    </row>
    <row r="29" spans="1:20" ht="52" hidden="1" customHeight="1" thickBot="1" x14ac:dyDescent="0.25">
      <c r="A29" s="112" t="s">
        <v>1316</v>
      </c>
      <c r="B29" s="112"/>
      <c r="C29" s="113"/>
      <c r="D29" s="113"/>
      <c r="E29" s="113"/>
      <c r="F29" s="113"/>
      <c r="G29" s="113"/>
      <c r="H29" s="113"/>
      <c r="I29" s="113"/>
      <c r="J29" s="113"/>
      <c r="K29" s="113"/>
      <c r="L29" s="113"/>
      <c r="M29" s="113"/>
      <c r="N29" s="113"/>
      <c r="O29" s="113"/>
      <c r="P29" s="113"/>
      <c r="Q29" s="113"/>
      <c r="R29" s="113"/>
      <c r="S29" s="113"/>
      <c r="T29" s="113"/>
    </row>
    <row r="30" spans="1:20" ht="52" hidden="1" customHeight="1" thickBot="1" x14ac:dyDescent="0.25">
      <c r="A30" s="112" t="s">
        <v>1921</v>
      </c>
      <c r="B30" s="112"/>
      <c r="C30" s="113"/>
      <c r="D30" s="113"/>
      <c r="E30" s="113"/>
      <c r="F30" s="113"/>
      <c r="G30" s="113"/>
      <c r="H30" s="113"/>
      <c r="I30" s="113"/>
      <c r="J30" s="113"/>
      <c r="K30" s="113"/>
      <c r="L30" s="113"/>
      <c r="M30" s="113"/>
      <c r="N30" s="113"/>
      <c r="O30" s="113"/>
      <c r="P30" s="113"/>
      <c r="Q30" s="113"/>
      <c r="R30" s="113"/>
      <c r="S30" s="113"/>
      <c r="T30" s="113"/>
    </row>
    <row r="31" spans="1:20" ht="35" hidden="1" customHeight="1" thickBot="1" x14ac:dyDescent="0.25">
      <c r="A31" s="112" t="s">
        <v>1922</v>
      </c>
      <c r="B31" s="112"/>
      <c r="C31" s="113"/>
      <c r="D31" s="113"/>
      <c r="E31" s="113"/>
      <c r="F31" s="113"/>
      <c r="G31" s="113"/>
      <c r="H31" s="113"/>
      <c r="I31" s="113"/>
      <c r="J31" s="113"/>
      <c r="K31" s="113"/>
      <c r="L31" s="113"/>
      <c r="M31" s="113"/>
      <c r="N31" s="113"/>
      <c r="O31" s="113"/>
      <c r="P31" s="113"/>
      <c r="Q31" s="113"/>
      <c r="R31" s="113"/>
      <c r="S31" s="113"/>
      <c r="T31" s="113"/>
    </row>
    <row r="32" spans="1:20" ht="52" hidden="1" customHeight="1" thickBot="1" x14ac:dyDescent="0.25">
      <c r="A32" s="112" t="s">
        <v>1923</v>
      </c>
      <c r="B32" s="112"/>
      <c r="C32" s="113"/>
      <c r="D32" s="113"/>
      <c r="E32" s="113"/>
      <c r="F32" s="113"/>
      <c r="G32" s="113"/>
      <c r="H32" s="113"/>
      <c r="I32" s="113"/>
      <c r="J32" s="113"/>
      <c r="K32" s="113"/>
      <c r="L32" s="113"/>
      <c r="M32" s="113"/>
      <c r="N32" s="113"/>
      <c r="O32" s="113"/>
      <c r="P32" s="113"/>
      <c r="Q32" s="113"/>
      <c r="R32" s="113"/>
      <c r="S32" s="113"/>
      <c r="T32" s="113"/>
    </row>
    <row r="33" spans="1:20" ht="52" hidden="1" customHeight="1" thickBot="1" x14ac:dyDescent="0.25">
      <c r="A33" s="112" t="s">
        <v>1318</v>
      </c>
      <c r="B33" s="112"/>
      <c r="C33" s="113"/>
      <c r="D33" s="113"/>
      <c r="E33" s="113"/>
      <c r="F33" s="113"/>
      <c r="G33" s="113"/>
      <c r="H33" s="113"/>
      <c r="I33" s="113"/>
      <c r="J33" s="113"/>
      <c r="K33" s="113"/>
      <c r="L33" s="113"/>
      <c r="M33" s="113"/>
      <c r="N33" s="113"/>
      <c r="O33" s="113"/>
      <c r="P33" s="113"/>
      <c r="Q33" s="113"/>
      <c r="R33" s="113"/>
      <c r="S33" s="113"/>
      <c r="T33" s="113"/>
    </row>
    <row r="34" spans="1:20" ht="52" hidden="1" customHeight="1" thickBot="1" x14ac:dyDescent="0.25">
      <c r="A34" s="112" t="s">
        <v>1924</v>
      </c>
      <c r="B34" s="112"/>
      <c r="C34" s="113"/>
      <c r="D34" s="113"/>
      <c r="E34" s="113"/>
      <c r="F34" s="113"/>
      <c r="G34" s="113"/>
      <c r="H34" s="113"/>
      <c r="I34" s="113"/>
      <c r="J34" s="113"/>
      <c r="K34" s="113"/>
      <c r="L34" s="113"/>
      <c r="M34" s="113"/>
      <c r="N34" s="113"/>
      <c r="O34" s="113"/>
      <c r="P34" s="113"/>
      <c r="Q34" s="113"/>
      <c r="R34" s="113"/>
      <c r="S34" s="113"/>
      <c r="T34" s="113"/>
    </row>
    <row r="35" spans="1:20" ht="35" hidden="1" customHeight="1" thickBot="1" x14ac:dyDescent="0.25">
      <c r="A35" s="112" t="s">
        <v>1925</v>
      </c>
      <c r="B35" s="112"/>
      <c r="C35" s="113"/>
      <c r="D35" s="113"/>
      <c r="E35" s="113"/>
      <c r="F35" s="113"/>
      <c r="G35" s="113"/>
      <c r="H35" s="113"/>
      <c r="I35" s="113"/>
      <c r="J35" s="113"/>
      <c r="K35" s="113"/>
      <c r="L35" s="113"/>
      <c r="M35" s="113"/>
      <c r="N35" s="113"/>
      <c r="O35" s="113"/>
      <c r="P35" s="113"/>
      <c r="Q35" s="113"/>
      <c r="R35" s="113"/>
      <c r="S35" s="113"/>
      <c r="T35" s="113"/>
    </row>
    <row r="36" spans="1:20" ht="52" hidden="1" customHeight="1" thickBot="1" x14ac:dyDescent="0.25">
      <c r="A36" s="112" t="s">
        <v>1926</v>
      </c>
      <c r="B36" s="112"/>
      <c r="C36" s="113"/>
      <c r="D36" s="113"/>
      <c r="E36" s="113"/>
      <c r="F36" s="113"/>
      <c r="G36" s="113"/>
      <c r="H36" s="113"/>
      <c r="I36" s="113"/>
      <c r="J36" s="113"/>
      <c r="K36" s="113"/>
      <c r="L36" s="113"/>
      <c r="M36" s="113"/>
      <c r="N36" s="113"/>
      <c r="O36" s="113"/>
      <c r="P36" s="113"/>
      <c r="Q36" s="113"/>
      <c r="R36" s="113"/>
      <c r="S36" s="113"/>
      <c r="T36" s="113"/>
    </row>
    <row r="37" spans="1:20" ht="52" hidden="1" customHeight="1" thickBot="1" x14ac:dyDescent="0.25">
      <c r="A37" s="112" t="s">
        <v>1320</v>
      </c>
      <c r="B37" s="112"/>
      <c r="C37" s="113"/>
      <c r="D37" s="113"/>
      <c r="E37" s="113"/>
      <c r="F37" s="113"/>
      <c r="G37" s="113"/>
      <c r="H37" s="113"/>
      <c r="I37" s="113"/>
      <c r="J37" s="113"/>
      <c r="K37" s="113"/>
      <c r="L37" s="113"/>
      <c r="M37" s="113"/>
      <c r="N37" s="113"/>
      <c r="O37" s="113"/>
      <c r="P37" s="113"/>
      <c r="Q37" s="113"/>
      <c r="R37" s="113"/>
      <c r="S37" s="113"/>
      <c r="T37" s="113"/>
    </row>
    <row r="38" spans="1:20" ht="52" hidden="1" customHeight="1" thickBot="1" x14ac:dyDescent="0.25">
      <c r="A38" s="112" t="s">
        <v>1927</v>
      </c>
      <c r="B38" s="112"/>
      <c r="C38" s="113"/>
      <c r="D38" s="113"/>
      <c r="E38" s="113"/>
      <c r="F38" s="113"/>
      <c r="G38" s="113"/>
      <c r="H38" s="113"/>
      <c r="I38" s="113"/>
      <c r="J38" s="113"/>
      <c r="K38" s="113"/>
      <c r="L38" s="113"/>
      <c r="M38" s="113"/>
      <c r="N38" s="113"/>
      <c r="O38" s="113"/>
      <c r="P38" s="113"/>
      <c r="Q38" s="113"/>
      <c r="R38" s="113"/>
      <c r="S38" s="113"/>
      <c r="T38" s="113"/>
    </row>
    <row r="39" spans="1:20" ht="35" hidden="1" customHeight="1" thickBot="1" x14ac:dyDescent="0.25">
      <c r="A39" s="112" t="s">
        <v>1928</v>
      </c>
      <c r="B39" s="112"/>
      <c r="C39" s="113"/>
      <c r="D39" s="113"/>
      <c r="E39" s="113"/>
      <c r="F39" s="113"/>
      <c r="G39" s="113"/>
      <c r="H39" s="113"/>
      <c r="I39" s="113"/>
      <c r="J39" s="113"/>
      <c r="K39" s="113"/>
      <c r="L39" s="113"/>
      <c r="M39" s="113"/>
      <c r="N39" s="113"/>
      <c r="O39" s="113"/>
      <c r="P39" s="113"/>
      <c r="Q39" s="113"/>
      <c r="R39" s="113"/>
      <c r="S39" s="113"/>
      <c r="T39" s="113"/>
    </row>
    <row r="40" spans="1:20" ht="52" hidden="1" customHeight="1" thickBot="1" x14ac:dyDescent="0.25">
      <c r="A40" s="112" t="s">
        <v>1929</v>
      </c>
      <c r="B40" s="112"/>
      <c r="C40" s="113"/>
      <c r="D40" s="113"/>
      <c r="E40" s="113"/>
      <c r="F40" s="113"/>
      <c r="G40" s="113"/>
      <c r="H40" s="113"/>
      <c r="I40" s="113"/>
      <c r="J40" s="113"/>
      <c r="K40" s="113"/>
      <c r="L40" s="113"/>
      <c r="M40" s="113"/>
      <c r="N40" s="113"/>
      <c r="O40" s="113"/>
      <c r="P40" s="113"/>
      <c r="Q40" s="113"/>
      <c r="R40" s="113"/>
      <c r="S40" s="113"/>
      <c r="T40" s="113"/>
    </row>
    <row r="41" spans="1:20" ht="52" hidden="1" customHeight="1" thickBot="1" x14ac:dyDescent="0.25">
      <c r="A41" s="112" t="s">
        <v>1322</v>
      </c>
      <c r="B41" s="112"/>
      <c r="C41" s="113"/>
      <c r="D41" s="113"/>
      <c r="E41" s="113"/>
      <c r="F41" s="113"/>
      <c r="G41" s="113"/>
      <c r="H41" s="113"/>
      <c r="I41" s="113"/>
      <c r="J41" s="113"/>
      <c r="K41" s="113"/>
      <c r="L41" s="113"/>
      <c r="M41" s="113"/>
      <c r="N41" s="113"/>
      <c r="O41" s="113"/>
      <c r="P41" s="113"/>
      <c r="Q41" s="113"/>
      <c r="R41" s="113"/>
      <c r="S41" s="113"/>
      <c r="T41" s="113"/>
    </row>
    <row r="42" spans="1:20" ht="52" hidden="1" customHeight="1" thickBot="1" x14ac:dyDescent="0.25">
      <c r="A42" s="112" t="s">
        <v>1930</v>
      </c>
      <c r="B42" s="112"/>
      <c r="C42" s="113"/>
      <c r="D42" s="113"/>
      <c r="E42" s="113"/>
      <c r="F42" s="113"/>
      <c r="G42" s="113"/>
      <c r="H42" s="113"/>
      <c r="I42" s="113"/>
      <c r="J42" s="113"/>
      <c r="K42" s="113"/>
      <c r="L42" s="113"/>
      <c r="M42" s="113"/>
      <c r="N42" s="113"/>
      <c r="O42" s="113"/>
      <c r="P42" s="113"/>
      <c r="Q42" s="113"/>
      <c r="R42" s="113"/>
      <c r="S42" s="113"/>
      <c r="T42" s="113"/>
    </row>
    <row r="43" spans="1:20" ht="35" hidden="1" customHeight="1" thickBot="1" x14ac:dyDescent="0.25">
      <c r="A43" s="112" t="s">
        <v>1931</v>
      </c>
      <c r="B43" s="112"/>
      <c r="C43" s="113"/>
      <c r="D43" s="113"/>
      <c r="E43" s="113"/>
      <c r="F43" s="113"/>
      <c r="G43" s="113"/>
      <c r="H43" s="113"/>
      <c r="I43" s="113"/>
      <c r="J43" s="113"/>
      <c r="K43" s="113"/>
      <c r="L43" s="113"/>
      <c r="M43" s="113"/>
      <c r="N43" s="113"/>
      <c r="O43" s="113"/>
      <c r="P43" s="113"/>
      <c r="Q43" s="113"/>
      <c r="R43" s="113"/>
      <c r="S43" s="113"/>
      <c r="T43" s="113"/>
    </row>
    <row r="44" spans="1:20" ht="52" hidden="1" customHeight="1" thickBot="1" x14ac:dyDescent="0.25">
      <c r="A44" s="112" t="s">
        <v>1932</v>
      </c>
      <c r="B44" s="112"/>
      <c r="C44" s="113"/>
      <c r="D44" s="113"/>
      <c r="E44" s="113"/>
      <c r="F44" s="113"/>
      <c r="G44" s="113"/>
      <c r="H44" s="113"/>
      <c r="I44" s="113"/>
      <c r="J44" s="113"/>
      <c r="K44" s="113"/>
      <c r="L44" s="113"/>
      <c r="M44" s="113"/>
      <c r="N44" s="113"/>
      <c r="O44" s="113"/>
      <c r="P44" s="113"/>
      <c r="Q44" s="113"/>
      <c r="R44" s="113"/>
      <c r="S44" s="113"/>
      <c r="T44" s="113"/>
    </row>
    <row r="45" spans="1:20" ht="52" hidden="1" customHeight="1" thickBot="1" x14ac:dyDescent="0.25">
      <c r="A45" s="112" t="s">
        <v>1324</v>
      </c>
      <c r="B45" s="112"/>
      <c r="C45" s="113"/>
      <c r="D45" s="113"/>
      <c r="E45" s="113"/>
      <c r="F45" s="113"/>
      <c r="G45" s="113"/>
      <c r="H45" s="113"/>
      <c r="I45" s="113"/>
      <c r="J45" s="113"/>
      <c r="K45" s="113"/>
      <c r="L45" s="113"/>
      <c r="M45" s="113"/>
      <c r="N45" s="113"/>
      <c r="O45" s="113"/>
      <c r="P45" s="113"/>
      <c r="Q45" s="113"/>
      <c r="R45" s="113"/>
      <c r="S45" s="113"/>
      <c r="T45" s="113"/>
    </row>
    <row r="46" spans="1:20" ht="52" hidden="1" customHeight="1" thickBot="1" x14ac:dyDescent="0.25">
      <c r="A46" s="112" t="s">
        <v>1933</v>
      </c>
      <c r="B46" s="112"/>
      <c r="C46" s="113"/>
      <c r="D46" s="113"/>
      <c r="E46" s="113"/>
      <c r="F46" s="113"/>
      <c r="G46" s="113"/>
      <c r="H46" s="113"/>
      <c r="I46" s="113"/>
      <c r="J46" s="113"/>
      <c r="K46" s="113"/>
      <c r="L46" s="113"/>
      <c r="M46" s="113"/>
      <c r="N46" s="113"/>
      <c r="O46" s="113"/>
      <c r="P46" s="113"/>
      <c r="Q46" s="113"/>
      <c r="R46" s="113"/>
      <c r="S46" s="113"/>
      <c r="T46" s="113"/>
    </row>
    <row r="47" spans="1:20" ht="35" hidden="1" customHeight="1" thickBot="1" x14ac:dyDescent="0.25">
      <c r="A47" s="112" t="s">
        <v>1934</v>
      </c>
      <c r="B47" s="112"/>
      <c r="C47" s="113"/>
      <c r="D47" s="113"/>
      <c r="E47" s="113"/>
      <c r="F47" s="113"/>
      <c r="G47" s="113"/>
      <c r="H47" s="113"/>
      <c r="I47" s="113"/>
      <c r="J47" s="113"/>
      <c r="K47" s="113"/>
      <c r="L47" s="113"/>
      <c r="M47" s="113"/>
      <c r="N47" s="113"/>
      <c r="O47" s="113"/>
      <c r="P47" s="113"/>
      <c r="Q47" s="113"/>
      <c r="R47" s="113"/>
      <c r="S47" s="113"/>
      <c r="T47" s="113"/>
    </row>
    <row r="48" spans="1:20" ht="52" hidden="1" customHeight="1" thickBot="1" x14ac:dyDescent="0.25">
      <c r="A48" s="112" t="s">
        <v>1935</v>
      </c>
      <c r="B48" s="112"/>
      <c r="C48" s="113"/>
      <c r="D48" s="113"/>
      <c r="E48" s="113"/>
      <c r="F48" s="113"/>
      <c r="G48" s="113"/>
      <c r="H48" s="113"/>
      <c r="I48" s="113"/>
      <c r="J48" s="113"/>
      <c r="K48" s="113"/>
      <c r="L48" s="113"/>
      <c r="M48" s="113"/>
      <c r="N48" s="113"/>
      <c r="O48" s="113"/>
      <c r="P48" s="113"/>
      <c r="Q48" s="113"/>
      <c r="R48" s="113"/>
      <c r="S48" s="113"/>
      <c r="T48" s="113"/>
    </row>
    <row r="49" spans="1:20" ht="52" hidden="1" customHeight="1" thickBot="1" x14ac:dyDescent="0.25">
      <c r="A49" s="112" t="s">
        <v>1326</v>
      </c>
      <c r="B49" s="112"/>
      <c r="C49" s="113"/>
      <c r="D49" s="113"/>
      <c r="E49" s="113"/>
      <c r="F49" s="113"/>
      <c r="G49" s="113"/>
      <c r="H49" s="113"/>
      <c r="I49" s="113"/>
      <c r="J49" s="113"/>
      <c r="K49" s="113"/>
      <c r="L49" s="113"/>
      <c r="M49" s="113"/>
      <c r="N49" s="113"/>
      <c r="O49" s="113"/>
      <c r="P49" s="113"/>
      <c r="Q49" s="113"/>
      <c r="R49" s="113"/>
      <c r="S49" s="113"/>
      <c r="T49" s="113"/>
    </row>
    <row r="50" spans="1:20" ht="52" hidden="1" customHeight="1" thickBot="1" x14ac:dyDescent="0.25">
      <c r="A50" s="112" t="s">
        <v>1936</v>
      </c>
      <c r="B50" s="112"/>
      <c r="C50" s="113"/>
      <c r="D50" s="113"/>
      <c r="E50" s="113"/>
      <c r="F50" s="113"/>
      <c r="G50" s="113"/>
      <c r="H50" s="113"/>
      <c r="I50" s="113"/>
      <c r="J50" s="113"/>
      <c r="K50" s="113"/>
      <c r="L50" s="113"/>
      <c r="M50" s="113"/>
      <c r="N50" s="113"/>
      <c r="O50" s="113"/>
      <c r="P50" s="113"/>
      <c r="Q50" s="113"/>
      <c r="R50" s="113"/>
      <c r="S50" s="113"/>
      <c r="T50" s="113"/>
    </row>
    <row r="51" spans="1:20" ht="52" hidden="1" customHeight="1" thickBot="1" x14ac:dyDescent="0.25">
      <c r="A51" s="112" t="s">
        <v>1937</v>
      </c>
      <c r="B51" s="112"/>
      <c r="C51" s="113"/>
      <c r="D51" s="113"/>
      <c r="E51" s="113"/>
      <c r="F51" s="113"/>
      <c r="G51" s="113"/>
      <c r="H51" s="113"/>
      <c r="I51" s="113"/>
      <c r="J51" s="113"/>
      <c r="K51" s="113"/>
      <c r="L51" s="113"/>
      <c r="M51" s="113"/>
      <c r="N51" s="113"/>
      <c r="O51" s="113"/>
      <c r="P51" s="113"/>
      <c r="Q51" s="113"/>
      <c r="R51" s="113"/>
      <c r="S51" s="113"/>
      <c r="T51" s="113"/>
    </row>
    <row r="52" spans="1:20" ht="52" hidden="1" customHeight="1" thickBot="1" x14ac:dyDescent="0.25">
      <c r="A52" s="112" t="s">
        <v>1938</v>
      </c>
      <c r="B52" s="112"/>
      <c r="C52" s="113"/>
      <c r="D52" s="113"/>
      <c r="E52" s="113"/>
      <c r="F52" s="113"/>
      <c r="G52" s="113"/>
      <c r="H52" s="113"/>
      <c r="I52" s="113"/>
      <c r="J52" s="113"/>
      <c r="K52" s="113"/>
      <c r="L52" s="113"/>
      <c r="M52" s="113"/>
      <c r="N52" s="113"/>
      <c r="O52" s="113"/>
      <c r="P52" s="113"/>
      <c r="Q52" s="113"/>
      <c r="R52" s="113"/>
      <c r="S52" s="113"/>
      <c r="T52" s="113"/>
    </row>
    <row r="53" spans="1:20" ht="35" customHeight="1" thickBot="1" x14ac:dyDescent="0.25">
      <c r="A53" s="174" t="s">
        <v>1939</v>
      </c>
      <c r="B53" s="112"/>
      <c r="C53" s="173"/>
      <c r="D53" s="173"/>
      <c r="E53" s="173"/>
      <c r="F53" s="173"/>
      <c r="G53" s="173"/>
      <c r="H53" s="173"/>
      <c r="I53" s="173"/>
      <c r="J53" s="173"/>
      <c r="K53" s="173"/>
      <c r="L53" s="173"/>
      <c r="M53" s="173"/>
      <c r="N53" s="173"/>
      <c r="O53" s="173"/>
      <c r="P53" s="173"/>
      <c r="Q53" s="173"/>
      <c r="R53" s="173"/>
      <c r="S53" s="173"/>
      <c r="T53" s="173"/>
    </row>
    <row r="54" spans="1:20" ht="52" hidden="1" customHeight="1" thickBot="1" x14ac:dyDescent="0.25">
      <c r="A54" s="112" t="s">
        <v>1329</v>
      </c>
      <c r="B54" s="112"/>
      <c r="C54" s="113"/>
      <c r="D54" s="113"/>
      <c r="E54" s="113"/>
      <c r="F54" s="113"/>
      <c r="G54" s="113"/>
      <c r="H54" s="113"/>
      <c r="I54" s="113"/>
      <c r="J54" s="113"/>
      <c r="K54" s="113"/>
      <c r="L54" s="113"/>
      <c r="M54" s="113"/>
      <c r="N54" s="113"/>
      <c r="O54" s="113"/>
      <c r="P54" s="113"/>
      <c r="Q54" s="113"/>
      <c r="R54" s="113"/>
      <c r="S54" s="113"/>
      <c r="T54" s="113"/>
    </row>
    <row r="55" spans="1:20" ht="52" hidden="1" customHeight="1" thickBot="1" x14ac:dyDescent="0.25">
      <c r="A55" s="112" t="s">
        <v>1941</v>
      </c>
      <c r="B55" s="112"/>
      <c r="C55" s="113"/>
      <c r="D55" s="113"/>
      <c r="E55" s="113"/>
      <c r="F55" s="113"/>
      <c r="G55" s="113"/>
      <c r="H55" s="113"/>
      <c r="I55" s="113"/>
      <c r="J55" s="113"/>
      <c r="K55" s="113"/>
      <c r="L55" s="113"/>
      <c r="M55" s="113"/>
      <c r="N55" s="113"/>
      <c r="O55" s="113"/>
      <c r="P55" s="113"/>
      <c r="Q55" s="113"/>
      <c r="R55" s="113"/>
      <c r="S55" s="113"/>
      <c r="T55" s="113"/>
    </row>
    <row r="56" spans="1:20" ht="52" hidden="1" customHeight="1" thickBot="1" x14ac:dyDescent="0.25">
      <c r="A56" s="112" t="s">
        <v>1943</v>
      </c>
      <c r="B56" s="112"/>
      <c r="C56" s="113"/>
      <c r="D56" s="113"/>
      <c r="E56" s="113"/>
      <c r="F56" s="113"/>
      <c r="G56" s="113"/>
      <c r="H56" s="113"/>
      <c r="I56" s="113"/>
      <c r="J56" s="113"/>
      <c r="K56" s="113"/>
      <c r="L56" s="113"/>
      <c r="M56" s="113"/>
      <c r="N56" s="113"/>
      <c r="O56" s="113"/>
      <c r="P56" s="113"/>
      <c r="Q56" s="113"/>
      <c r="R56" s="113"/>
      <c r="S56" s="113"/>
      <c r="T56" s="113"/>
    </row>
    <row r="57" spans="1:20" ht="52" hidden="1" customHeight="1" thickBot="1" x14ac:dyDescent="0.25">
      <c r="A57" s="112" t="s">
        <v>1944</v>
      </c>
      <c r="B57" s="112"/>
      <c r="C57" s="113"/>
      <c r="D57" s="113"/>
      <c r="E57" s="113"/>
      <c r="F57" s="113"/>
      <c r="G57" s="113"/>
      <c r="H57" s="113"/>
      <c r="I57" s="113"/>
      <c r="J57" s="113"/>
      <c r="K57" s="113"/>
      <c r="L57" s="113"/>
      <c r="M57" s="113"/>
      <c r="N57" s="113"/>
      <c r="O57" s="113"/>
      <c r="P57" s="113"/>
      <c r="Q57" s="113"/>
      <c r="R57" s="113"/>
      <c r="S57" s="113"/>
      <c r="T57" s="113"/>
    </row>
    <row r="58" spans="1:20" ht="52" hidden="1" customHeight="1" thickBot="1" x14ac:dyDescent="0.25">
      <c r="A58" s="112" t="s">
        <v>1331</v>
      </c>
      <c r="B58" s="112"/>
      <c r="C58" s="113"/>
      <c r="D58" s="113"/>
      <c r="E58" s="113"/>
      <c r="F58" s="113"/>
      <c r="G58" s="113"/>
      <c r="H58" s="113"/>
      <c r="I58" s="113"/>
      <c r="J58" s="113"/>
      <c r="K58" s="113"/>
      <c r="L58" s="113"/>
      <c r="M58" s="113"/>
      <c r="N58" s="113"/>
      <c r="O58" s="113"/>
      <c r="P58" s="113"/>
      <c r="Q58" s="113"/>
      <c r="R58" s="113"/>
      <c r="S58" s="113"/>
      <c r="T58" s="113"/>
    </row>
    <row r="59" spans="1:20" ht="52" hidden="1" customHeight="1" thickBot="1" x14ac:dyDescent="0.25">
      <c r="A59" s="112" t="s">
        <v>1945</v>
      </c>
      <c r="B59" s="112"/>
      <c r="C59" s="113"/>
      <c r="D59" s="113"/>
      <c r="E59" s="113"/>
      <c r="F59" s="113"/>
      <c r="G59" s="113"/>
      <c r="H59" s="113"/>
      <c r="I59" s="113"/>
      <c r="J59" s="113"/>
      <c r="K59" s="113"/>
      <c r="L59" s="113"/>
      <c r="M59" s="113"/>
      <c r="N59" s="113"/>
      <c r="O59" s="113"/>
      <c r="P59" s="113"/>
      <c r="Q59" s="113"/>
      <c r="R59" s="113"/>
      <c r="S59" s="113"/>
      <c r="T59" s="113"/>
    </row>
    <row r="60" spans="1:20" ht="52" hidden="1" customHeight="1" thickBot="1" x14ac:dyDescent="0.25">
      <c r="A60" s="112" t="s">
        <v>1946</v>
      </c>
      <c r="B60" s="112"/>
      <c r="C60" s="113"/>
      <c r="D60" s="113"/>
      <c r="E60" s="113"/>
      <c r="F60" s="113"/>
      <c r="G60" s="113"/>
      <c r="H60" s="113"/>
      <c r="I60" s="113"/>
      <c r="J60" s="113"/>
      <c r="K60" s="113"/>
      <c r="L60" s="113"/>
      <c r="M60" s="113"/>
      <c r="N60" s="113"/>
      <c r="O60" s="113"/>
      <c r="P60" s="113"/>
      <c r="Q60" s="113"/>
      <c r="R60" s="113"/>
      <c r="S60" s="113"/>
      <c r="T60" s="113"/>
    </row>
    <row r="61" spans="1:20" ht="52" hidden="1" customHeight="1" thickBot="1" x14ac:dyDescent="0.25">
      <c r="A61" s="112" t="s">
        <v>1947</v>
      </c>
      <c r="B61" s="112"/>
      <c r="C61" s="113"/>
      <c r="D61" s="113"/>
      <c r="E61" s="113"/>
      <c r="F61" s="113"/>
      <c r="G61" s="113"/>
      <c r="H61" s="113"/>
      <c r="I61" s="113"/>
      <c r="J61" s="113"/>
      <c r="K61" s="113"/>
      <c r="L61" s="113"/>
      <c r="M61" s="113"/>
      <c r="N61" s="113"/>
      <c r="O61" s="113"/>
      <c r="P61" s="113"/>
      <c r="Q61" s="113"/>
      <c r="R61" s="113"/>
      <c r="S61" s="113"/>
      <c r="T61" s="113"/>
    </row>
    <row r="62" spans="1:20" ht="52" hidden="1" customHeight="1" thickBot="1" x14ac:dyDescent="0.25">
      <c r="A62" s="112" t="s">
        <v>1333</v>
      </c>
      <c r="B62" s="112"/>
      <c r="C62" s="113"/>
      <c r="D62" s="113"/>
      <c r="E62" s="113"/>
      <c r="F62" s="113"/>
      <c r="G62" s="113"/>
      <c r="H62" s="113"/>
      <c r="I62" s="113"/>
      <c r="J62" s="113"/>
      <c r="K62" s="113"/>
      <c r="L62" s="113"/>
      <c r="M62" s="113"/>
      <c r="N62" s="113"/>
      <c r="O62" s="113"/>
      <c r="P62" s="113"/>
      <c r="Q62" s="113"/>
      <c r="R62" s="113"/>
      <c r="S62" s="113"/>
      <c r="T62" s="113"/>
    </row>
    <row r="63" spans="1:20" ht="52" hidden="1" customHeight="1" thickBot="1" x14ac:dyDescent="0.25">
      <c r="A63" s="112" t="s">
        <v>1948</v>
      </c>
      <c r="B63" s="112"/>
      <c r="C63" s="113"/>
      <c r="D63" s="113"/>
      <c r="E63" s="113"/>
      <c r="F63" s="113"/>
      <c r="G63" s="113"/>
      <c r="H63" s="113"/>
      <c r="I63" s="113"/>
      <c r="J63" s="113"/>
      <c r="K63" s="113"/>
      <c r="L63" s="113"/>
      <c r="M63" s="113"/>
      <c r="N63" s="113"/>
      <c r="O63" s="113"/>
      <c r="P63" s="113"/>
      <c r="Q63" s="113"/>
      <c r="R63" s="113"/>
      <c r="S63" s="113"/>
      <c r="T63" s="113"/>
    </row>
    <row r="64" spans="1:20" ht="52" hidden="1" customHeight="1" thickBot="1" x14ac:dyDescent="0.25">
      <c r="A64" s="112" t="s">
        <v>1949</v>
      </c>
      <c r="B64" s="112"/>
      <c r="C64" s="113"/>
      <c r="D64" s="113"/>
      <c r="E64" s="113"/>
      <c r="F64" s="113"/>
      <c r="G64" s="113"/>
      <c r="H64" s="113"/>
      <c r="I64" s="113"/>
      <c r="J64" s="113"/>
      <c r="K64" s="113"/>
      <c r="L64" s="113"/>
      <c r="M64" s="113"/>
      <c r="N64" s="113"/>
      <c r="O64" s="113"/>
      <c r="P64" s="113"/>
      <c r="Q64" s="113"/>
      <c r="R64" s="113"/>
      <c r="S64" s="113"/>
      <c r="T64" s="113"/>
    </row>
    <row r="65" spans="1:20" ht="52" hidden="1" customHeight="1" thickBot="1" x14ac:dyDescent="0.25">
      <c r="A65" s="112" t="s">
        <v>1950</v>
      </c>
      <c r="B65" s="112"/>
      <c r="C65" s="113"/>
      <c r="D65" s="113"/>
      <c r="E65" s="113"/>
      <c r="F65" s="113"/>
      <c r="G65" s="113"/>
      <c r="H65" s="113"/>
      <c r="I65" s="113"/>
      <c r="J65" s="113"/>
      <c r="K65" s="113"/>
      <c r="L65" s="113"/>
      <c r="M65" s="113"/>
      <c r="N65" s="113"/>
      <c r="O65" s="113"/>
      <c r="P65" s="113"/>
      <c r="Q65" s="113"/>
      <c r="R65" s="113"/>
      <c r="S65" s="113"/>
      <c r="T65" s="113"/>
    </row>
    <row r="66" spans="1:20" ht="52" hidden="1" customHeight="1" thickBot="1" x14ac:dyDescent="0.25">
      <c r="A66" s="112" t="s">
        <v>1335</v>
      </c>
      <c r="B66" s="112"/>
      <c r="C66" s="113"/>
      <c r="D66" s="113"/>
      <c r="E66" s="113"/>
      <c r="F66" s="113"/>
      <c r="G66" s="113"/>
      <c r="H66" s="113"/>
      <c r="I66" s="113"/>
      <c r="J66" s="113"/>
      <c r="K66" s="113"/>
      <c r="L66" s="113"/>
      <c r="M66" s="113"/>
      <c r="N66" s="113"/>
      <c r="O66" s="113"/>
      <c r="P66" s="113"/>
      <c r="Q66" s="113"/>
      <c r="R66" s="113"/>
      <c r="S66" s="113"/>
      <c r="T66" s="113"/>
    </row>
    <row r="67" spans="1:20" ht="52" hidden="1" customHeight="1" thickBot="1" x14ac:dyDescent="0.25">
      <c r="A67" s="112" t="s">
        <v>1951</v>
      </c>
      <c r="B67" s="112"/>
      <c r="C67" s="113"/>
      <c r="D67" s="113"/>
      <c r="E67" s="113"/>
      <c r="F67" s="113"/>
      <c r="G67" s="113"/>
      <c r="H67" s="113"/>
      <c r="I67" s="113"/>
      <c r="J67" s="113"/>
      <c r="K67" s="113"/>
      <c r="L67" s="113"/>
      <c r="M67" s="113"/>
      <c r="N67" s="113"/>
      <c r="O67" s="113"/>
      <c r="P67" s="113"/>
      <c r="Q67" s="113"/>
      <c r="R67" s="113"/>
      <c r="S67" s="113"/>
      <c r="T67" s="113"/>
    </row>
    <row r="68" spans="1:20" ht="52" hidden="1" customHeight="1" thickBot="1" x14ac:dyDescent="0.25">
      <c r="A68" s="112" t="s">
        <v>1952</v>
      </c>
      <c r="B68" s="112"/>
      <c r="C68" s="113"/>
      <c r="D68" s="113"/>
      <c r="E68" s="113"/>
      <c r="F68" s="113"/>
      <c r="G68" s="113"/>
      <c r="H68" s="113"/>
      <c r="I68" s="113"/>
      <c r="J68" s="113"/>
      <c r="K68" s="113"/>
      <c r="L68" s="113"/>
      <c r="M68" s="113"/>
      <c r="N68" s="113"/>
      <c r="O68" s="113"/>
      <c r="P68" s="113"/>
      <c r="Q68" s="113"/>
      <c r="R68" s="113"/>
      <c r="S68" s="113"/>
      <c r="T68" s="113"/>
    </row>
    <row r="69" spans="1:20" ht="52" hidden="1" customHeight="1" thickBot="1" x14ac:dyDescent="0.25">
      <c r="A69" s="112" t="s">
        <v>1953</v>
      </c>
      <c r="B69" s="112"/>
      <c r="C69" s="113"/>
      <c r="D69" s="113"/>
      <c r="E69" s="113"/>
      <c r="F69" s="113"/>
      <c r="G69" s="113"/>
      <c r="H69" s="113"/>
      <c r="I69" s="113"/>
      <c r="J69" s="113"/>
      <c r="K69" s="113"/>
      <c r="L69" s="113"/>
      <c r="M69" s="113"/>
      <c r="N69" s="113"/>
      <c r="O69" s="113"/>
      <c r="P69" s="113"/>
      <c r="Q69" s="113"/>
      <c r="R69" s="113"/>
      <c r="S69" s="113"/>
      <c r="T69" s="113"/>
    </row>
    <row r="70" spans="1:20" ht="52" hidden="1" customHeight="1" thickBot="1" x14ac:dyDescent="0.25">
      <c r="A70" s="112" t="s">
        <v>1337</v>
      </c>
      <c r="B70" s="112"/>
      <c r="C70" s="113"/>
      <c r="D70" s="113"/>
      <c r="E70" s="113"/>
      <c r="F70" s="113"/>
      <c r="G70" s="113"/>
      <c r="H70" s="113"/>
      <c r="I70" s="113"/>
      <c r="J70" s="113"/>
      <c r="K70" s="113"/>
      <c r="L70" s="113"/>
      <c r="M70" s="113"/>
      <c r="N70" s="113"/>
      <c r="O70" s="113"/>
      <c r="P70" s="113"/>
      <c r="Q70" s="113"/>
      <c r="R70" s="113"/>
      <c r="S70" s="113"/>
      <c r="T70" s="113"/>
    </row>
    <row r="71" spans="1:20" ht="52" hidden="1" customHeight="1" thickBot="1" x14ac:dyDescent="0.25">
      <c r="A71" s="112" t="s">
        <v>1954</v>
      </c>
      <c r="B71" s="112"/>
      <c r="C71" s="113"/>
      <c r="D71" s="113"/>
      <c r="E71" s="113"/>
      <c r="F71" s="113"/>
      <c r="G71" s="113"/>
      <c r="H71" s="113"/>
      <c r="I71" s="113"/>
      <c r="J71" s="113"/>
      <c r="K71" s="113"/>
      <c r="L71" s="113"/>
      <c r="M71" s="113"/>
      <c r="N71" s="113"/>
      <c r="O71" s="113"/>
      <c r="P71" s="113"/>
      <c r="Q71" s="113"/>
      <c r="R71" s="113"/>
      <c r="S71" s="113"/>
      <c r="T71" s="113"/>
    </row>
    <row r="72" spans="1:20" ht="52" hidden="1" customHeight="1" thickBot="1" x14ac:dyDescent="0.25">
      <c r="A72" s="112" t="s">
        <v>1955</v>
      </c>
      <c r="B72" s="112"/>
      <c r="C72" s="113"/>
      <c r="D72" s="113"/>
      <c r="E72" s="113"/>
      <c r="F72" s="113"/>
      <c r="G72" s="113"/>
      <c r="H72" s="113"/>
      <c r="I72" s="113"/>
      <c r="J72" s="113"/>
      <c r="K72" s="113"/>
      <c r="L72" s="113"/>
      <c r="M72" s="113"/>
      <c r="N72" s="113"/>
      <c r="O72" s="113"/>
      <c r="P72" s="113"/>
      <c r="Q72" s="113"/>
      <c r="R72" s="113"/>
      <c r="S72" s="113"/>
      <c r="T72" s="113"/>
    </row>
    <row r="73" spans="1:20" ht="52" hidden="1" customHeight="1" thickBot="1" x14ac:dyDescent="0.25">
      <c r="A73" s="112" t="s">
        <v>1956</v>
      </c>
      <c r="B73" s="112"/>
      <c r="C73" s="113"/>
      <c r="D73" s="113"/>
      <c r="E73" s="113"/>
      <c r="F73" s="113"/>
      <c r="G73" s="113"/>
      <c r="H73" s="113"/>
      <c r="I73" s="113"/>
      <c r="J73" s="113"/>
      <c r="K73" s="113"/>
      <c r="L73" s="113"/>
      <c r="M73" s="113"/>
      <c r="N73" s="113"/>
      <c r="O73" s="113"/>
      <c r="P73" s="113"/>
      <c r="Q73" s="113"/>
      <c r="R73" s="113"/>
      <c r="S73" s="113"/>
      <c r="T73" s="113"/>
    </row>
    <row r="74" spans="1:20" ht="52" hidden="1" customHeight="1" thickBot="1" x14ac:dyDescent="0.25">
      <c r="A74" s="112" t="s">
        <v>1339</v>
      </c>
      <c r="B74" s="112"/>
      <c r="C74" s="113"/>
      <c r="D74" s="113"/>
      <c r="E74" s="113"/>
      <c r="F74" s="113"/>
      <c r="G74" s="113"/>
      <c r="H74" s="113"/>
      <c r="I74" s="113"/>
      <c r="J74" s="113"/>
      <c r="K74" s="113"/>
      <c r="L74" s="113"/>
      <c r="M74" s="113"/>
      <c r="N74" s="113"/>
      <c r="O74" s="113"/>
      <c r="P74" s="113"/>
      <c r="Q74" s="113"/>
      <c r="R74" s="113"/>
      <c r="S74" s="113"/>
      <c r="T74" s="113"/>
    </row>
    <row r="75" spans="1:20" ht="52" hidden="1" customHeight="1" thickBot="1" x14ac:dyDescent="0.25">
      <c r="A75" s="112" t="s">
        <v>1957</v>
      </c>
      <c r="B75" s="112"/>
      <c r="C75" s="113"/>
      <c r="D75" s="113"/>
      <c r="E75" s="113"/>
      <c r="F75" s="113"/>
      <c r="G75" s="113"/>
      <c r="H75" s="113"/>
      <c r="I75" s="113"/>
      <c r="J75" s="113"/>
      <c r="K75" s="113"/>
      <c r="L75" s="113"/>
      <c r="M75" s="113"/>
      <c r="N75" s="113"/>
      <c r="O75" s="113"/>
      <c r="P75" s="113"/>
      <c r="Q75" s="113"/>
      <c r="R75" s="113"/>
      <c r="S75" s="113"/>
      <c r="T75" s="113"/>
    </row>
    <row r="76" spans="1:20" ht="52" hidden="1" customHeight="1" thickBot="1" x14ac:dyDescent="0.25">
      <c r="A76" s="112" t="s">
        <v>1958</v>
      </c>
      <c r="B76" s="112"/>
      <c r="C76" s="113"/>
      <c r="D76" s="113"/>
      <c r="E76" s="113"/>
      <c r="F76" s="113"/>
      <c r="G76" s="113"/>
      <c r="H76" s="113"/>
      <c r="I76" s="113"/>
      <c r="J76" s="113"/>
      <c r="K76" s="113"/>
      <c r="L76" s="113"/>
      <c r="M76" s="113"/>
      <c r="N76" s="113"/>
      <c r="O76" s="113"/>
      <c r="P76" s="113"/>
      <c r="Q76" s="113"/>
      <c r="R76" s="113"/>
      <c r="S76" s="113"/>
      <c r="T76" s="113"/>
    </row>
    <row r="77" spans="1:20" ht="52" hidden="1" customHeight="1" thickBot="1" x14ac:dyDescent="0.25">
      <c r="A77" s="112" t="s">
        <v>1959</v>
      </c>
      <c r="B77" s="112"/>
      <c r="C77" s="113"/>
      <c r="D77" s="113"/>
      <c r="E77" s="113"/>
      <c r="F77" s="113"/>
      <c r="G77" s="113"/>
      <c r="H77" s="113"/>
      <c r="I77" s="113"/>
      <c r="J77" s="113"/>
      <c r="K77" s="113"/>
      <c r="L77" s="113"/>
      <c r="M77" s="113"/>
      <c r="N77" s="113"/>
      <c r="O77" s="113"/>
      <c r="P77" s="113"/>
      <c r="Q77" s="113"/>
      <c r="R77" s="113"/>
      <c r="S77" s="113"/>
      <c r="T77" s="113"/>
    </row>
    <row r="78" spans="1:20" ht="52" hidden="1" customHeight="1" thickBot="1" x14ac:dyDescent="0.25">
      <c r="A78" s="112" t="s">
        <v>1341</v>
      </c>
      <c r="B78" s="112"/>
      <c r="C78" s="113"/>
      <c r="D78" s="113"/>
      <c r="E78" s="113"/>
      <c r="F78" s="113"/>
      <c r="G78" s="113"/>
      <c r="H78" s="113"/>
      <c r="I78" s="113"/>
      <c r="J78" s="113"/>
      <c r="K78" s="113"/>
      <c r="L78" s="113"/>
      <c r="M78" s="113"/>
      <c r="N78" s="113"/>
      <c r="O78" s="113"/>
      <c r="P78" s="113"/>
      <c r="Q78" s="113"/>
      <c r="R78" s="113"/>
      <c r="S78" s="113"/>
      <c r="T78" s="113"/>
    </row>
    <row r="79" spans="1:20" ht="52" hidden="1" customHeight="1" thickBot="1" x14ac:dyDescent="0.25">
      <c r="A79" s="112" t="s">
        <v>1960</v>
      </c>
      <c r="B79" s="112"/>
      <c r="C79" s="113"/>
      <c r="D79" s="113"/>
      <c r="E79" s="113"/>
      <c r="F79" s="113"/>
      <c r="G79" s="113"/>
      <c r="H79" s="113"/>
      <c r="I79" s="113"/>
      <c r="J79" s="113"/>
      <c r="K79" s="113"/>
      <c r="L79" s="113"/>
      <c r="M79" s="113"/>
      <c r="N79" s="113"/>
      <c r="O79" s="113"/>
      <c r="P79" s="113"/>
      <c r="Q79" s="113"/>
      <c r="R79" s="113"/>
      <c r="S79" s="113"/>
      <c r="T79" s="113"/>
    </row>
    <row r="80" spans="1:20" ht="52" hidden="1" customHeight="1" thickBot="1" x14ac:dyDescent="0.25">
      <c r="A80" s="112" t="s">
        <v>1961</v>
      </c>
      <c r="B80" s="112"/>
      <c r="C80" s="113"/>
      <c r="D80" s="113"/>
      <c r="E80" s="113"/>
      <c r="F80" s="113"/>
      <c r="G80" s="113"/>
      <c r="H80" s="113"/>
      <c r="I80" s="113"/>
      <c r="J80" s="113"/>
      <c r="K80" s="113"/>
      <c r="L80" s="113"/>
      <c r="M80" s="113"/>
      <c r="N80" s="113"/>
      <c r="O80" s="113"/>
      <c r="P80" s="113"/>
      <c r="Q80" s="113"/>
      <c r="R80" s="113"/>
      <c r="S80" s="113"/>
      <c r="T80" s="113"/>
    </row>
    <row r="81" spans="1:20" ht="52" hidden="1" customHeight="1" thickBot="1" x14ac:dyDescent="0.25">
      <c r="A81" s="112" t="s">
        <v>1962</v>
      </c>
      <c r="B81" s="112"/>
      <c r="C81" s="113"/>
      <c r="D81" s="113"/>
      <c r="E81" s="113"/>
      <c r="F81" s="113"/>
      <c r="G81" s="113"/>
      <c r="H81" s="113"/>
      <c r="I81" s="113"/>
      <c r="J81" s="113"/>
      <c r="K81" s="113"/>
      <c r="L81" s="113"/>
      <c r="M81" s="113"/>
      <c r="N81" s="113"/>
      <c r="O81" s="113"/>
      <c r="P81" s="113"/>
      <c r="Q81" s="113"/>
      <c r="R81" s="113"/>
      <c r="S81" s="113"/>
      <c r="T81" s="113"/>
    </row>
    <row r="82" spans="1:20" ht="52" hidden="1" customHeight="1" thickBot="1" x14ac:dyDescent="0.25">
      <c r="A82" s="112" t="s">
        <v>1343</v>
      </c>
      <c r="B82" s="112"/>
      <c r="C82" s="113"/>
      <c r="D82" s="113"/>
      <c r="E82" s="113"/>
      <c r="F82" s="113"/>
      <c r="G82" s="113"/>
      <c r="H82" s="113"/>
      <c r="I82" s="113"/>
      <c r="J82" s="113"/>
      <c r="K82" s="113"/>
      <c r="L82" s="113"/>
      <c r="M82" s="113"/>
      <c r="N82" s="113"/>
      <c r="O82" s="113"/>
      <c r="P82" s="113"/>
      <c r="Q82" s="113"/>
      <c r="R82" s="113"/>
      <c r="S82" s="113"/>
      <c r="T82" s="113"/>
    </row>
    <row r="83" spans="1:20" ht="52" hidden="1" customHeight="1" thickBot="1" x14ac:dyDescent="0.25">
      <c r="A83" s="112" t="s">
        <v>1963</v>
      </c>
      <c r="B83" s="112"/>
      <c r="C83" s="113"/>
      <c r="D83" s="113"/>
      <c r="E83" s="113"/>
      <c r="F83" s="113"/>
      <c r="G83" s="113"/>
      <c r="H83" s="113"/>
      <c r="I83" s="113"/>
      <c r="J83" s="113"/>
      <c r="K83" s="113"/>
      <c r="L83" s="113"/>
      <c r="M83" s="113"/>
      <c r="N83" s="113"/>
      <c r="O83" s="113"/>
      <c r="P83" s="113"/>
      <c r="Q83" s="113"/>
      <c r="R83" s="113"/>
      <c r="S83" s="113"/>
      <c r="T83" s="113"/>
    </row>
    <row r="84" spans="1:20" ht="52" hidden="1" customHeight="1" thickBot="1" x14ac:dyDescent="0.25">
      <c r="A84" s="112" t="s">
        <v>1964</v>
      </c>
      <c r="B84" s="112"/>
      <c r="C84" s="113"/>
      <c r="D84" s="113"/>
      <c r="E84" s="113"/>
      <c r="F84" s="113"/>
      <c r="G84" s="113"/>
      <c r="H84" s="113"/>
      <c r="I84" s="113"/>
      <c r="J84" s="113"/>
      <c r="K84" s="113"/>
      <c r="L84" s="113"/>
      <c r="M84" s="113"/>
      <c r="N84" s="113"/>
      <c r="O84" s="113"/>
      <c r="P84" s="113"/>
      <c r="Q84" s="113"/>
      <c r="R84" s="113"/>
      <c r="S84" s="113"/>
      <c r="T84" s="113"/>
    </row>
    <row r="85" spans="1:20" ht="52" hidden="1" customHeight="1" thickBot="1" x14ac:dyDescent="0.25">
      <c r="A85" s="112" t="s">
        <v>1965</v>
      </c>
      <c r="B85" s="112"/>
      <c r="C85" s="113"/>
      <c r="D85" s="113"/>
      <c r="E85" s="113"/>
      <c r="F85" s="113"/>
      <c r="G85" s="113"/>
      <c r="H85" s="113"/>
      <c r="I85" s="113"/>
      <c r="J85" s="113"/>
      <c r="K85" s="113"/>
      <c r="L85" s="113"/>
      <c r="M85" s="113"/>
      <c r="N85" s="113"/>
      <c r="O85" s="113"/>
      <c r="P85" s="113"/>
      <c r="Q85" s="113"/>
      <c r="R85" s="113"/>
      <c r="S85" s="113"/>
      <c r="T85" s="113"/>
    </row>
    <row r="86" spans="1:20" ht="52" hidden="1" customHeight="1" thickBot="1" x14ac:dyDescent="0.25">
      <c r="A86" s="112" t="s">
        <v>1345</v>
      </c>
      <c r="B86" s="112"/>
      <c r="C86" s="113"/>
      <c r="D86" s="113"/>
      <c r="E86" s="113"/>
      <c r="F86" s="113"/>
      <c r="G86" s="113"/>
      <c r="H86" s="113"/>
      <c r="I86" s="113"/>
      <c r="J86" s="113"/>
      <c r="K86" s="113"/>
      <c r="L86" s="113"/>
      <c r="M86" s="113"/>
      <c r="N86" s="113"/>
      <c r="O86" s="113"/>
      <c r="P86" s="113"/>
      <c r="Q86" s="113"/>
      <c r="R86" s="113"/>
      <c r="S86" s="113"/>
      <c r="T86" s="113"/>
    </row>
    <row r="87" spans="1:20" ht="52" hidden="1" customHeight="1" thickBot="1" x14ac:dyDescent="0.25">
      <c r="A87" s="112" t="s">
        <v>1966</v>
      </c>
      <c r="B87" s="112"/>
      <c r="C87" s="113"/>
      <c r="D87" s="113"/>
      <c r="E87" s="113"/>
      <c r="F87" s="113"/>
      <c r="G87" s="113"/>
      <c r="H87" s="113"/>
      <c r="I87" s="113"/>
      <c r="J87" s="113"/>
      <c r="K87" s="113"/>
      <c r="L87" s="113"/>
      <c r="M87" s="113"/>
      <c r="N87" s="113"/>
      <c r="O87" s="113"/>
      <c r="P87" s="113"/>
      <c r="Q87" s="113"/>
      <c r="R87" s="113"/>
      <c r="S87" s="113"/>
      <c r="T87" s="113"/>
    </row>
    <row r="88" spans="1:20" ht="52" hidden="1" customHeight="1" thickBot="1" x14ac:dyDescent="0.25">
      <c r="A88" s="112" t="s">
        <v>1967</v>
      </c>
      <c r="B88" s="112"/>
      <c r="C88" s="113"/>
      <c r="D88" s="113"/>
      <c r="E88" s="113"/>
      <c r="F88" s="113"/>
      <c r="G88" s="113"/>
      <c r="H88" s="113"/>
      <c r="I88" s="113"/>
      <c r="J88" s="113"/>
      <c r="K88" s="113"/>
      <c r="L88" s="113"/>
      <c r="M88" s="113"/>
      <c r="N88" s="113"/>
      <c r="O88" s="113"/>
      <c r="P88" s="113"/>
      <c r="Q88" s="113"/>
      <c r="R88" s="113"/>
      <c r="S88" s="113"/>
      <c r="T88" s="113"/>
    </row>
    <row r="89" spans="1:20" ht="52" hidden="1" customHeight="1" thickBot="1" x14ac:dyDescent="0.25">
      <c r="A89" s="112" t="s">
        <v>1968</v>
      </c>
      <c r="B89" s="112"/>
      <c r="C89" s="113"/>
      <c r="D89" s="113"/>
      <c r="E89" s="113"/>
      <c r="F89" s="113"/>
      <c r="G89" s="113"/>
      <c r="H89" s="113"/>
      <c r="I89" s="113"/>
      <c r="J89" s="113"/>
      <c r="K89" s="113"/>
      <c r="L89" s="113"/>
      <c r="M89" s="113"/>
      <c r="N89" s="113"/>
      <c r="O89" s="113"/>
      <c r="P89" s="113"/>
      <c r="Q89" s="113"/>
      <c r="R89" s="113"/>
      <c r="S89" s="113"/>
      <c r="T89" s="113"/>
    </row>
    <row r="90" spans="1:20" ht="52" hidden="1" customHeight="1" thickBot="1" x14ac:dyDescent="0.25">
      <c r="A90" s="112" t="s">
        <v>1347</v>
      </c>
      <c r="B90" s="112"/>
      <c r="C90" s="113"/>
      <c r="D90" s="113"/>
      <c r="E90" s="113"/>
      <c r="F90" s="113"/>
      <c r="G90" s="113"/>
      <c r="H90" s="113"/>
      <c r="I90" s="113"/>
      <c r="J90" s="113"/>
      <c r="K90" s="113"/>
      <c r="L90" s="113"/>
      <c r="M90" s="113"/>
      <c r="N90" s="113"/>
      <c r="O90" s="113"/>
      <c r="P90" s="113"/>
      <c r="Q90" s="113"/>
      <c r="R90" s="113"/>
      <c r="S90" s="113"/>
      <c r="T90" s="113"/>
    </row>
    <row r="91" spans="1:20" ht="52" hidden="1" customHeight="1" thickBot="1" x14ac:dyDescent="0.25">
      <c r="A91" s="112" t="s">
        <v>1969</v>
      </c>
      <c r="B91" s="112"/>
      <c r="C91" s="113"/>
      <c r="D91" s="113"/>
      <c r="E91" s="113"/>
      <c r="F91" s="113"/>
      <c r="G91" s="113"/>
      <c r="H91" s="113"/>
      <c r="I91" s="113"/>
      <c r="J91" s="113"/>
      <c r="K91" s="113"/>
      <c r="L91" s="113"/>
      <c r="M91" s="113"/>
      <c r="N91" s="113"/>
      <c r="O91" s="113"/>
      <c r="P91" s="113"/>
      <c r="Q91" s="113"/>
      <c r="R91" s="113"/>
      <c r="S91" s="113"/>
      <c r="T91" s="113"/>
    </row>
    <row r="92" spans="1:20" ht="52" hidden="1" customHeight="1" thickBot="1" x14ac:dyDescent="0.25">
      <c r="A92" s="112" t="s">
        <v>1970</v>
      </c>
      <c r="B92" s="112"/>
      <c r="C92" s="113"/>
      <c r="D92" s="113"/>
      <c r="E92" s="113"/>
      <c r="F92" s="113"/>
      <c r="G92" s="113"/>
      <c r="H92" s="113"/>
      <c r="I92" s="113"/>
      <c r="J92" s="113"/>
      <c r="K92" s="113"/>
      <c r="L92" s="113"/>
      <c r="M92" s="113"/>
      <c r="N92" s="113"/>
      <c r="O92" s="113"/>
      <c r="P92" s="113"/>
      <c r="Q92" s="113"/>
      <c r="R92" s="113"/>
      <c r="S92" s="113"/>
      <c r="T92" s="113"/>
    </row>
    <row r="93" spans="1:20" ht="52" hidden="1" customHeight="1" thickBot="1" x14ac:dyDescent="0.25">
      <c r="A93" s="112" t="s">
        <v>1971</v>
      </c>
      <c r="B93" s="112"/>
      <c r="C93" s="113"/>
      <c r="D93" s="113"/>
      <c r="E93" s="113"/>
      <c r="F93" s="113"/>
      <c r="G93" s="113"/>
      <c r="H93" s="113"/>
      <c r="I93" s="113"/>
      <c r="J93" s="113"/>
      <c r="K93" s="113"/>
      <c r="L93" s="113"/>
      <c r="M93" s="113"/>
      <c r="N93" s="113"/>
      <c r="O93" s="113"/>
      <c r="P93" s="113"/>
      <c r="Q93" s="113"/>
      <c r="R93" s="113"/>
      <c r="S93" s="113"/>
      <c r="T93" s="113"/>
    </row>
    <row r="94" spans="1:20" ht="52" hidden="1" customHeight="1" thickBot="1" x14ac:dyDescent="0.25">
      <c r="A94" s="112" t="s">
        <v>1349</v>
      </c>
      <c r="B94" s="112"/>
      <c r="C94" s="113"/>
      <c r="D94" s="113"/>
      <c r="E94" s="113"/>
      <c r="F94" s="113"/>
      <c r="G94" s="113"/>
      <c r="H94" s="113"/>
      <c r="I94" s="113"/>
      <c r="J94" s="113"/>
      <c r="K94" s="113"/>
      <c r="L94" s="113"/>
      <c r="M94" s="113"/>
      <c r="N94" s="113"/>
      <c r="O94" s="113"/>
      <c r="P94" s="113"/>
      <c r="Q94" s="113"/>
      <c r="R94" s="113"/>
      <c r="S94" s="113"/>
      <c r="T94" s="113"/>
    </row>
    <row r="95" spans="1:20" ht="52" hidden="1" customHeight="1" thickBot="1" x14ac:dyDescent="0.25">
      <c r="A95" s="112" t="s">
        <v>1973</v>
      </c>
      <c r="B95" s="112"/>
      <c r="C95" s="113"/>
      <c r="D95" s="113"/>
      <c r="E95" s="113"/>
      <c r="F95" s="113"/>
      <c r="G95" s="113"/>
      <c r="H95" s="113"/>
      <c r="I95" s="113"/>
      <c r="J95" s="113"/>
      <c r="K95" s="113"/>
      <c r="L95" s="113"/>
      <c r="M95" s="113"/>
      <c r="N95" s="113"/>
      <c r="O95" s="113"/>
      <c r="P95" s="113"/>
      <c r="Q95" s="113"/>
      <c r="R95" s="113"/>
      <c r="S95" s="113"/>
      <c r="T95" s="113"/>
    </row>
    <row r="96" spans="1:20" ht="52" hidden="1" customHeight="1" thickBot="1" x14ac:dyDescent="0.25">
      <c r="A96" s="112" t="s">
        <v>1975</v>
      </c>
      <c r="B96" s="112"/>
      <c r="C96" s="113"/>
      <c r="D96" s="113"/>
      <c r="E96" s="113"/>
      <c r="F96" s="113"/>
      <c r="G96" s="113"/>
      <c r="H96" s="113"/>
      <c r="I96" s="113"/>
      <c r="J96" s="113"/>
      <c r="K96" s="113"/>
      <c r="L96" s="113"/>
      <c r="M96" s="113"/>
      <c r="N96" s="113"/>
      <c r="O96" s="113"/>
      <c r="P96" s="113"/>
      <c r="Q96" s="113"/>
      <c r="R96" s="113"/>
      <c r="S96" s="113"/>
      <c r="T96" s="113"/>
    </row>
    <row r="97" spans="1:20" ht="52" hidden="1" customHeight="1" thickBot="1" x14ac:dyDescent="0.25">
      <c r="A97" s="112" t="s">
        <v>1978</v>
      </c>
      <c r="B97" s="112"/>
      <c r="C97" s="113"/>
      <c r="D97" s="113"/>
      <c r="E97" s="113"/>
      <c r="F97" s="113"/>
      <c r="G97" s="113"/>
      <c r="H97" s="113"/>
      <c r="I97" s="113"/>
      <c r="J97" s="113"/>
      <c r="K97" s="113"/>
      <c r="L97" s="113"/>
      <c r="M97" s="113"/>
      <c r="N97" s="113"/>
      <c r="O97" s="113"/>
      <c r="P97" s="113"/>
      <c r="Q97" s="113"/>
      <c r="R97" s="113"/>
      <c r="S97" s="113"/>
      <c r="T97" s="113"/>
    </row>
    <row r="98" spans="1:20" ht="52" hidden="1" customHeight="1" thickBot="1" x14ac:dyDescent="0.25">
      <c r="A98" s="112" t="s">
        <v>1351</v>
      </c>
      <c r="B98" s="112"/>
      <c r="C98" s="113"/>
      <c r="D98" s="113"/>
      <c r="E98" s="113"/>
      <c r="F98" s="113"/>
      <c r="G98" s="113"/>
      <c r="H98" s="113"/>
      <c r="I98" s="113"/>
      <c r="J98" s="113"/>
      <c r="K98" s="113"/>
      <c r="L98" s="113"/>
      <c r="M98" s="113"/>
      <c r="N98" s="113"/>
      <c r="O98" s="113"/>
      <c r="P98" s="113"/>
      <c r="Q98" s="113"/>
      <c r="R98" s="113"/>
      <c r="S98" s="113"/>
      <c r="T98" s="113"/>
    </row>
    <row r="99" spans="1:20" ht="52" hidden="1" customHeight="1" thickBot="1" x14ac:dyDescent="0.25">
      <c r="A99" s="112" t="s">
        <v>1979</v>
      </c>
      <c r="B99" s="112"/>
      <c r="C99" s="113"/>
      <c r="D99" s="113"/>
      <c r="E99" s="113"/>
      <c r="F99" s="113"/>
      <c r="G99" s="113"/>
      <c r="H99" s="113"/>
      <c r="I99" s="113"/>
      <c r="J99" s="113"/>
      <c r="K99" s="113"/>
      <c r="L99" s="113"/>
      <c r="M99" s="113"/>
      <c r="N99" s="113"/>
      <c r="O99" s="113"/>
      <c r="P99" s="113"/>
      <c r="Q99" s="113"/>
      <c r="R99" s="113"/>
      <c r="S99" s="113"/>
      <c r="T99" s="113"/>
    </row>
    <row r="100" spans="1:20" ht="52" hidden="1" customHeight="1" thickBot="1" x14ac:dyDescent="0.25">
      <c r="A100" s="112" t="s">
        <v>1980</v>
      </c>
      <c r="B100" s="112"/>
      <c r="C100" s="113"/>
      <c r="D100" s="113"/>
      <c r="E100" s="113"/>
      <c r="F100" s="113"/>
      <c r="G100" s="113"/>
      <c r="H100" s="113"/>
      <c r="I100" s="113"/>
      <c r="J100" s="113"/>
      <c r="K100" s="113"/>
      <c r="L100" s="113"/>
      <c r="M100" s="113"/>
      <c r="N100" s="113"/>
      <c r="O100" s="113"/>
      <c r="P100" s="113"/>
      <c r="Q100" s="113"/>
      <c r="R100" s="113"/>
      <c r="S100" s="113"/>
      <c r="T100" s="113"/>
    </row>
    <row r="101" spans="1:20" ht="52" hidden="1" customHeight="1" thickBot="1" x14ac:dyDescent="0.25">
      <c r="A101" s="112" t="s">
        <v>1981</v>
      </c>
      <c r="B101" s="112"/>
      <c r="C101" s="113"/>
      <c r="D101" s="113"/>
      <c r="E101" s="113"/>
      <c r="F101" s="113"/>
      <c r="G101" s="113"/>
      <c r="H101" s="113"/>
      <c r="I101" s="113"/>
      <c r="J101" s="113"/>
      <c r="K101" s="113"/>
      <c r="L101" s="113"/>
      <c r="M101" s="113"/>
      <c r="N101" s="113"/>
      <c r="O101" s="113"/>
      <c r="P101" s="113"/>
      <c r="Q101" s="113"/>
      <c r="R101" s="113"/>
      <c r="S101" s="113"/>
      <c r="T101" s="113"/>
    </row>
    <row r="102" spans="1:20" ht="18" customHeight="1" thickBot="1" x14ac:dyDescent="0.25">
      <c r="A102" s="174" t="s">
        <v>1982</v>
      </c>
      <c r="B102" s="112"/>
      <c r="C102" s="173"/>
      <c r="D102" s="173"/>
      <c r="E102" s="173"/>
      <c r="F102" s="173"/>
      <c r="G102" s="173"/>
      <c r="H102" s="173"/>
      <c r="I102" s="173"/>
      <c r="J102" s="173"/>
      <c r="K102" s="173"/>
      <c r="L102" s="173"/>
      <c r="M102" s="173"/>
      <c r="N102" s="173"/>
      <c r="O102" s="173"/>
      <c r="P102" s="173"/>
      <c r="Q102" s="173"/>
      <c r="R102" s="173"/>
      <c r="S102" s="173"/>
      <c r="T102" s="173"/>
    </row>
    <row r="103" spans="1:20" ht="52" hidden="1" customHeight="1" thickBot="1" x14ac:dyDescent="0.25">
      <c r="A103" s="112" t="s">
        <v>1354</v>
      </c>
      <c r="B103" s="112"/>
      <c r="C103" s="113"/>
      <c r="D103" s="113"/>
      <c r="E103" s="113"/>
      <c r="F103" s="113"/>
      <c r="G103" s="113"/>
      <c r="H103" s="113"/>
      <c r="I103" s="113"/>
      <c r="J103" s="113"/>
      <c r="K103" s="113"/>
      <c r="L103" s="113"/>
      <c r="M103" s="113"/>
      <c r="N103" s="113"/>
      <c r="O103" s="113"/>
      <c r="P103" s="113"/>
      <c r="Q103" s="113"/>
      <c r="R103" s="113"/>
      <c r="S103" s="113"/>
      <c r="T103" s="113"/>
    </row>
    <row r="104" spans="1:20" ht="52" hidden="1" customHeight="1" thickBot="1" x14ac:dyDescent="0.25">
      <c r="A104" s="112" t="s">
        <v>1987</v>
      </c>
      <c r="B104" s="112"/>
      <c r="C104" s="113"/>
      <c r="D104" s="113"/>
      <c r="E104" s="113"/>
      <c r="F104" s="113"/>
      <c r="G104" s="113"/>
      <c r="H104" s="113"/>
      <c r="I104" s="113"/>
      <c r="J104" s="113"/>
      <c r="K104" s="113"/>
      <c r="L104" s="113"/>
      <c r="M104" s="113"/>
      <c r="N104" s="113"/>
      <c r="O104" s="113"/>
      <c r="P104" s="113"/>
      <c r="Q104" s="113"/>
      <c r="R104" s="113"/>
      <c r="S104" s="113"/>
      <c r="T104" s="113"/>
    </row>
    <row r="105" spans="1:20" ht="35" hidden="1" customHeight="1" thickBot="1" x14ac:dyDescent="0.25">
      <c r="A105" s="112" t="s">
        <v>1988</v>
      </c>
      <c r="B105" s="112"/>
      <c r="C105" s="113"/>
      <c r="D105" s="113"/>
      <c r="E105" s="113"/>
      <c r="F105" s="113"/>
      <c r="G105" s="113"/>
      <c r="H105" s="113"/>
      <c r="I105" s="113"/>
      <c r="J105" s="113"/>
      <c r="K105" s="113"/>
      <c r="L105" s="113"/>
      <c r="M105" s="113"/>
      <c r="N105" s="113"/>
      <c r="O105" s="113"/>
      <c r="P105" s="113"/>
      <c r="Q105" s="113"/>
      <c r="R105" s="113"/>
      <c r="S105" s="113"/>
      <c r="T105" s="113"/>
    </row>
    <row r="106" spans="1:20" ht="52" hidden="1" customHeight="1" thickBot="1" x14ac:dyDescent="0.25">
      <c r="A106" s="112" t="s">
        <v>1989</v>
      </c>
      <c r="B106" s="112"/>
      <c r="C106" s="113"/>
      <c r="D106" s="113"/>
      <c r="E106" s="113"/>
      <c r="F106" s="113"/>
      <c r="G106" s="113"/>
      <c r="H106" s="113"/>
      <c r="I106" s="113"/>
      <c r="J106" s="113"/>
      <c r="K106" s="113"/>
      <c r="L106" s="113"/>
      <c r="M106" s="113"/>
      <c r="N106" s="113"/>
      <c r="O106" s="113"/>
      <c r="P106" s="113"/>
      <c r="Q106" s="113"/>
      <c r="R106" s="113"/>
      <c r="S106" s="113"/>
      <c r="T106" s="113"/>
    </row>
    <row r="107" spans="1:20" ht="52" hidden="1" customHeight="1" thickBot="1" x14ac:dyDescent="0.25">
      <c r="A107" s="112" t="s">
        <v>1356</v>
      </c>
      <c r="B107" s="112"/>
      <c r="C107" s="113"/>
      <c r="D107" s="113"/>
      <c r="E107" s="113"/>
      <c r="F107" s="113"/>
      <c r="G107" s="113"/>
      <c r="H107" s="113"/>
      <c r="I107" s="113"/>
      <c r="J107" s="113"/>
      <c r="K107" s="113"/>
      <c r="L107" s="113"/>
      <c r="M107" s="113"/>
      <c r="N107" s="113"/>
      <c r="O107" s="113"/>
      <c r="P107" s="113"/>
      <c r="Q107" s="113"/>
      <c r="R107" s="113"/>
      <c r="S107" s="113"/>
      <c r="T107" s="113"/>
    </row>
    <row r="108" spans="1:20" ht="52" hidden="1" customHeight="1" thickBot="1" x14ac:dyDescent="0.25">
      <c r="A108" s="112" t="s">
        <v>1990</v>
      </c>
      <c r="B108" s="112"/>
      <c r="C108" s="113"/>
      <c r="D108" s="113"/>
      <c r="E108" s="113"/>
      <c r="F108" s="113"/>
      <c r="G108" s="113"/>
      <c r="H108" s="113"/>
      <c r="I108" s="113"/>
      <c r="J108" s="113"/>
      <c r="K108" s="113"/>
      <c r="L108" s="113"/>
      <c r="M108" s="113"/>
      <c r="N108" s="113"/>
      <c r="O108" s="113"/>
      <c r="P108" s="113"/>
      <c r="Q108" s="113"/>
      <c r="R108" s="113"/>
      <c r="S108" s="113"/>
      <c r="T108" s="113"/>
    </row>
    <row r="109" spans="1:20" ht="52" hidden="1" customHeight="1" thickBot="1" x14ac:dyDescent="0.25">
      <c r="A109" s="112" t="s">
        <v>1991</v>
      </c>
      <c r="B109" s="112"/>
      <c r="C109" s="113"/>
      <c r="D109" s="113"/>
      <c r="E109" s="113"/>
      <c r="F109" s="113"/>
      <c r="G109" s="113"/>
      <c r="H109" s="113"/>
      <c r="I109" s="113"/>
      <c r="J109" s="113"/>
      <c r="K109" s="113"/>
      <c r="L109" s="113"/>
      <c r="M109" s="113"/>
      <c r="N109" s="113"/>
      <c r="O109" s="113"/>
      <c r="P109" s="113"/>
      <c r="Q109" s="113"/>
      <c r="R109" s="113"/>
      <c r="S109" s="113"/>
      <c r="T109" s="113"/>
    </row>
    <row r="110" spans="1:20" ht="52" hidden="1" customHeight="1" thickBot="1" x14ac:dyDescent="0.25">
      <c r="A110" s="112" t="s">
        <v>1992</v>
      </c>
      <c r="B110" s="112"/>
      <c r="C110" s="113"/>
      <c r="D110" s="113"/>
      <c r="E110" s="113"/>
      <c r="F110" s="113"/>
      <c r="G110" s="113"/>
      <c r="H110" s="113"/>
      <c r="I110" s="113"/>
      <c r="J110" s="113"/>
      <c r="K110" s="113"/>
      <c r="L110" s="113"/>
      <c r="M110" s="113"/>
      <c r="N110" s="113"/>
      <c r="O110" s="113"/>
      <c r="P110" s="113"/>
      <c r="Q110" s="113"/>
      <c r="R110" s="113"/>
      <c r="S110" s="113"/>
      <c r="T110" s="113"/>
    </row>
    <row r="111" spans="1:20" ht="52" hidden="1" customHeight="1" thickBot="1" x14ac:dyDescent="0.25">
      <c r="A111" s="112" t="s">
        <v>1358</v>
      </c>
      <c r="B111" s="112"/>
      <c r="C111" s="113"/>
      <c r="D111" s="113"/>
      <c r="E111" s="113"/>
      <c r="F111" s="113"/>
      <c r="G111" s="113"/>
      <c r="H111" s="113"/>
      <c r="I111" s="113"/>
      <c r="J111" s="113"/>
      <c r="K111" s="113"/>
      <c r="L111" s="113"/>
      <c r="M111" s="113"/>
      <c r="N111" s="113"/>
      <c r="O111" s="113"/>
      <c r="P111" s="113"/>
      <c r="Q111" s="113"/>
      <c r="R111" s="113"/>
      <c r="S111" s="113"/>
      <c r="T111" s="113"/>
    </row>
    <row r="112" spans="1:20" ht="52" hidden="1" customHeight="1" thickBot="1" x14ac:dyDescent="0.25">
      <c r="A112" s="112" t="s">
        <v>1993</v>
      </c>
      <c r="B112" s="112"/>
      <c r="C112" s="113"/>
      <c r="D112" s="113"/>
      <c r="E112" s="113"/>
      <c r="F112" s="113"/>
      <c r="G112" s="113"/>
      <c r="H112" s="113"/>
      <c r="I112" s="113"/>
      <c r="J112" s="113"/>
      <c r="K112" s="113"/>
      <c r="L112" s="113"/>
      <c r="M112" s="113"/>
      <c r="N112" s="113"/>
      <c r="O112" s="113"/>
      <c r="P112" s="113"/>
      <c r="Q112" s="113"/>
      <c r="R112" s="113"/>
      <c r="S112" s="113"/>
      <c r="T112" s="113"/>
    </row>
    <row r="113" spans="1:20" ht="52" hidden="1" customHeight="1" thickBot="1" x14ac:dyDescent="0.25">
      <c r="A113" s="112" t="s">
        <v>1994</v>
      </c>
      <c r="B113" s="112"/>
      <c r="C113" s="113"/>
      <c r="D113" s="113"/>
      <c r="E113" s="113"/>
      <c r="F113" s="113"/>
      <c r="G113" s="113"/>
      <c r="H113" s="113"/>
      <c r="I113" s="113"/>
      <c r="J113" s="113"/>
      <c r="K113" s="113"/>
      <c r="L113" s="113"/>
      <c r="M113" s="113"/>
      <c r="N113" s="113"/>
      <c r="O113" s="113"/>
      <c r="P113" s="113"/>
      <c r="Q113" s="113"/>
      <c r="R113" s="113"/>
      <c r="S113" s="113"/>
      <c r="T113" s="113"/>
    </row>
    <row r="114" spans="1:20" ht="52" hidden="1" customHeight="1" thickBot="1" x14ac:dyDescent="0.25">
      <c r="A114" s="112" t="s">
        <v>1995</v>
      </c>
      <c r="B114" s="112"/>
      <c r="C114" s="113"/>
      <c r="D114" s="113"/>
      <c r="E114" s="113"/>
      <c r="F114" s="113"/>
      <c r="G114" s="113"/>
      <c r="H114" s="113"/>
      <c r="I114" s="113"/>
      <c r="J114" s="113"/>
      <c r="K114" s="113"/>
      <c r="L114" s="113"/>
      <c r="M114" s="113"/>
      <c r="N114" s="113"/>
      <c r="O114" s="113"/>
      <c r="P114" s="113"/>
      <c r="Q114" s="113"/>
      <c r="R114" s="113"/>
      <c r="S114" s="113"/>
      <c r="T114" s="113"/>
    </row>
    <row r="115" spans="1:20" ht="52" hidden="1" customHeight="1" thickBot="1" x14ac:dyDescent="0.25">
      <c r="A115" s="112" t="s">
        <v>1360</v>
      </c>
      <c r="B115" s="112"/>
      <c r="C115" s="113"/>
      <c r="D115" s="113"/>
      <c r="E115" s="113"/>
      <c r="F115" s="113"/>
      <c r="G115" s="113"/>
      <c r="H115" s="113"/>
      <c r="I115" s="113"/>
      <c r="J115" s="113"/>
      <c r="K115" s="113"/>
      <c r="L115" s="113"/>
      <c r="M115" s="113"/>
      <c r="N115" s="113"/>
      <c r="O115" s="113"/>
      <c r="P115" s="113"/>
      <c r="Q115" s="113"/>
      <c r="R115" s="113"/>
      <c r="S115" s="113"/>
      <c r="T115" s="113"/>
    </row>
    <row r="116" spans="1:20" ht="52" hidden="1" customHeight="1" thickBot="1" x14ac:dyDescent="0.25">
      <c r="A116" s="112" t="s">
        <v>1996</v>
      </c>
      <c r="B116" s="112"/>
      <c r="C116" s="113"/>
      <c r="D116" s="113"/>
      <c r="E116" s="113"/>
      <c r="F116" s="113"/>
      <c r="G116" s="113"/>
      <c r="H116" s="113"/>
      <c r="I116" s="113"/>
      <c r="J116" s="113"/>
      <c r="K116" s="113"/>
      <c r="L116" s="113"/>
      <c r="M116" s="113"/>
      <c r="N116" s="113"/>
      <c r="O116" s="113"/>
      <c r="P116" s="113"/>
      <c r="Q116" s="113"/>
      <c r="R116" s="113"/>
      <c r="S116" s="113"/>
      <c r="T116" s="113"/>
    </row>
    <row r="117" spans="1:20" ht="52" hidden="1" customHeight="1" thickBot="1" x14ac:dyDescent="0.25">
      <c r="A117" s="112" t="s">
        <v>1997</v>
      </c>
      <c r="B117" s="112"/>
      <c r="C117" s="113"/>
      <c r="D117" s="113"/>
      <c r="E117" s="113"/>
      <c r="F117" s="113"/>
      <c r="G117" s="113"/>
      <c r="H117" s="113"/>
      <c r="I117" s="113"/>
      <c r="J117" s="113"/>
      <c r="K117" s="113"/>
      <c r="L117" s="113"/>
      <c r="M117" s="113"/>
      <c r="N117" s="113"/>
      <c r="O117" s="113"/>
      <c r="P117" s="113"/>
      <c r="Q117" s="113"/>
      <c r="R117" s="113"/>
      <c r="S117" s="113"/>
      <c r="T117" s="113"/>
    </row>
    <row r="118" spans="1:20" ht="52" hidden="1" customHeight="1" thickBot="1" x14ac:dyDescent="0.25">
      <c r="A118" s="112" t="s">
        <v>1998</v>
      </c>
      <c r="B118" s="112"/>
      <c r="C118" s="113"/>
      <c r="D118" s="113"/>
      <c r="E118" s="113"/>
      <c r="F118" s="113"/>
      <c r="G118" s="113"/>
      <c r="H118" s="113"/>
      <c r="I118" s="113"/>
      <c r="J118" s="113"/>
      <c r="K118" s="113"/>
      <c r="L118" s="113"/>
      <c r="M118" s="113"/>
      <c r="N118" s="113"/>
      <c r="O118" s="113"/>
      <c r="P118" s="113"/>
      <c r="Q118" s="113"/>
      <c r="R118" s="113"/>
      <c r="S118" s="113"/>
      <c r="T118" s="113"/>
    </row>
    <row r="119" spans="1:20" ht="52" hidden="1" customHeight="1" thickBot="1" x14ac:dyDescent="0.25">
      <c r="A119" s="112" t="s">
        <v>1362</v>
      </c>
      <c r="B119" s="112"/>
      <c r="C119" s="113"/>
      <c r="D119" s="113"/>
      <c r="E119" s="113"/>
      <c r="F119" s="113"/>
      <c r="G119" s="113"/>
      <c r="H119" s="113"/>
      <c r="I119" s="113"/>
      <c r="J119" s="113"/>
      <c r="K119" s="113"/>
      <c r="L119" s="113"/>
      <c r="M119" s="113"/>
      <c r="N119" s="113"/>
      <c r="O119" s="113"/>
      <c r="P119" s="113"/>
      <c r="Q119" s="113"/>
      <c r="R119" s="113"/>
      <c r="S119" s="113"/>
      <c r="T119" s="113"/>
    </row>
    <row r="120" spans="1:20" ht="52" hidden="1" customHeight="1" thickBot="1" x14ac:dyDescent="0.25">
      <c r="A120" s="112" t="s">
        <v>1999</v>
      </c>
      <c r="B120" s="112"/>
      <c r="C120" s="113"/>
      <c r="D120" s="113"/>
      <c r="E120" s="113"/>
      <c r="F120" s="113"/>
      <c r="G120" s="113"/>
      <c r="H120" s="113"/>
      <c r="I120" s="113"/>
      <c r="J120" s="113"/>
      <c r="K120" s="113"/>
      <c r="L120" s="113"/>
      <c r="M120" s="113"/>
      <c r="N120" s="113"/>
      <c r="O120" s="113"/>
      <c r="P120" s="113"/>
      <c r="Q120" s="113"/>
      <c r="R120" s="113"/>
      <c r="S120" s="113"/>
      <c r="T120" s="113"/>
    </row>
    <row r="121" spans="1:20" ht="52" hidden="1" customHeight="1" thickBot="1" x14ac:dyDescent="0.25">
      <c r="A121" s="112" t="s">
        <v>2000</v>
      </c>
      <c r="B121" s="112"/>
      <c r="C121" s="113"/>
      <c r="D121" s="113"/>
      <c r="E121" s="113"/>
      <c r="F121" s="113"/>
      <c r="G121" s="113"/>
      <c r="H121" s="113"/>
      <c r="I121" s="113"/>
      <c r="J121" s="113"/>
      <c r="K121" s="113"/>
      <c r="L121" s="113"/>
      <c r="M121" s="113"/>
      <c r="N121" s="113"/>
      <c r="O121" s="113"/>
      <c r="P121" s="113"/>
      <c r="Q121" s="113"/>
      <c r="R121" s="113"/>
      <c r="S121" s="113"/>
      <c r="T121" s="113"/>
    </row>
    <row r="122" spans="1:20" ht="52" hidden="1" customHeight="1" thickBot="1" x14ac:dyDescent="0.25">
      <c r="A122" s="112" t="s">
        <v>2001</v>
      </c>
      <c r="B122" s="112"/>
      <c r="C122" s="113"/>
      <c r="D122" s="113"/>
      <c r="E122" s="113"/>
      <c r="F122" s="113"/>
      <c r="G122" s="113"/>
      <c r="H122" s="113"/>
      <c r="I122" s="113"/>
      <c r="J122" s="113"/>
      <c r="K122" s="113"/>
      <c r="L122" s="113"/>
      <c r="M122" s="113"/>
      <c r="N122" s="113"/>
      <c r="O122" s="113"/>
      <c r="P122" s="113"/>
      <c r="Q122" s="113"/>
      <c r="R122" s="113"/>
      <c r="S122" s="113"/>
      <c r="T122" s="113"/>
    </row>
    <row r="123" spans="1:20" ht="52" hidden="1" customHeight="1" thickBot="1" x14ac:dyDescent="0.25">
      <c r="A123" s="112" t="s">
        <v>1364</v>
      </c>
      <c r="B123" s="112"/>
      <c r="C123" s="113"/>
      <c r="D123" s="113"/>
      <c r="E123" s="113"/>
      <c r="F123" s="113"/>
      <c r="G123" s="113"/>
      <c r="H123" s="113"/>
      <c r="I123" s="113"/>
      <c r="J123" s="113"/>
      <c r="K123" s="113"/>
      <c r="L123" s="113"/>
      <c r="M123" s="113"/>
      <c r="N123" s="113"/>
      <c r="O123" s="113"/>
      <c r="P123" s="113"/>
      <c r="Q123" s="113"/>
      <c r="R123" s="113"/>
      <c r="S123" s="113"/>
      <c r="T123" s="113"/>
    </row>
    <row r="124" spans="1:20" ht="52" hidden="1" customHeight="1" thickBot="1" x14ac:dyDescent="0.25">
      <c r="A124" s="112" t="s">
        <v>2002</v>
      </c>
      <c r="B124" s="112"/>
      <c r="C124" s="113"/>
      <c r="D124" s="113"/>
      <c r="E124" s="113"/>
      <c r="F124" s="113"/>
      <c r="G124" s="113"/>
      <c r="H124" s="113"/>
      <c r="I124" s="113"/>
      <c r="J124" s="113"/>
      <c r="K124" s="113"/>
      <c r="L124" s="113"/>
      <c r="M124" s="113"/>
      <c r="N124" s="113"/>
      <c r="O124" s="113"/>
      <c r="P124" s="113"/>
      <c r="Q124" s="113"/>
      <c r="R124" s="113"/>
      <c r="S124" s="113"/>
      <c r="T124" s="113"/>
    </row>
    <row r="125" spans="1:20" ht="52" hidden="1" customHeight="1" thickBot="1" x14ac:dyDescent="0.25">
      <c r="A125" s="112" t="s">
        <v>2003</v>
      </c>
      <c r="B125" s="112"/>
      <c r="C125" s="113"/>
      <c r="D125" s="113"/>
      <c r="E125" s="113"/>
      <c r="F125" s="113"/>
      <c r="G125" s="113"/>
      <c r="H125" s="113"/>
      <c r="I125" s="113"/>
      <c r="J125" s="113"/>
      <c r="K125" s="113"/>
      <c r="L125" s="113"/>
      <c r="M125" s="113"/>
      <c r="N125" s="113"/>
      <c r="O125" s="113"/>
      <c r="P125" s="113"/>
      <c r="Q125" s="113"/>
      <c r="R125" s="113"/>
      <c r="S125" s="113"/>
      <c r="T125" s="113"/>
    </row>
    <row r="126" spans="1:20" ht="52" hidden="1" customHeight="1" thickBot="1" x14ac:dyDescent="0.25">
      <c r="A126" s="112" t="s">
        <v>2004</v>
      </c>
      <c r="B126" s="112"/>
      <c r="C126" s="113"/>
      <c r="D126" s="113"/>
      <c r="E126" s="113"/>
      <c r="F126" s="113"/>
      <c r="G126" s="113"/>
      <c r="H126" s="113"/>
      <c r="I126" s="113"/>
      <c r="J126" s="113"/>
      <c r="K126" s="113"/>
      <c r="L126" s="113"/>
      <c r="M126" s="113"/>
      <c r="N126" s="113"/>
      <c r="O126" s="113"/>
      <c r="P126" s="113"/>
      <c r="Q126" s="113"/>
      <c r="R126" s="113"/>
      <c r="S126" s="113"/>
      <c r="T126" s="113"/>
    </row>
    <row r="127" spans="1:20" ht="52" hidden="1" customHeight="1" thickBot="1" x14ac:dyDescent="0.25">
      <c r="A127" s="112" t="s">
        <v>1366</v>
      </c>
      <c r="B127" s="112"/>
      <c r="C127" s="113"/>
      <c r="D127" s="113"/>
      <c r="E127" s="113"/>
      <c r="F127" s="113"/>
      <c r="G127" s="113"/>
      <c r="H127" s="113"/>
      <c r="I127" s="113"/>
      <c r="J127" s="113"/>
      <c r="K127" s="113"/>
      <c r="L127" s="113"/>
      <c r="M127" s="113"/>
      <c r="N127" s="113"/>
      <c r="O127" s="113"/>
      <c r="P127" s="113"/>
      <c r="Q127" s="113"/>
      <c r="R127" s="113"/>
      <c r="S127" s="113"/>
      <c r="T127" s="113"/>
    </row>
    <row r="128" spans="1:20" ht="52" hidden="1" customHeight="1" thickBot="1" x14ac:dyDescent="0.25">
      <c r="A128" s="112" t="s">
        <v>2005</v>
      </c>
      <c r="B128" s="112"/>
      <c r="C128" s="113"/>
      <c r="D128" s="113"/>
      <c r="E128" s="113"/>
      <c r="F128" s="113"/>
      <c r="G128" s="113"/>
      <c r="H128" s="113"/>
      <c r="I128" s="113"/>
      <c r="J128" s="113"/>
      <c r="K128" s="113"/>
      <c r="L128" s="113"/>
      <c r="M128" s="113"/>
      <c r="N128" s="113"/>
      <c r="O128" s="113"/>
      <c r="P128" s="113"/>
      <c r="Q128" s="113"/>
      <c r="R128" s="113"/>
      <c r="S128" s="113"/>
      <c r="T128" s="113"/>
    </row>
    <row r="129" spans="1:20" ht="35" hidden="1" customHeight="1" thickBot="1" x14ac:dyDescent="0.25">
      <c r="A129" s="112" t="s">
        <v>2006</v>
      </c>
      <c r="B129" s="112"/>
      <c r="C129" s="113"/>
      <c r="D129" s="113"/>
      <c r="E129" s="113"/>
      <c r="F129" s="113"/>
      <c r="G129" s="113"/>
      <c r="H129" s="113"/>
      <c r="I129" s="113"/>
      <c r="J129" s="113"/>
      <c r="K129" s="113"/>
      <c r="L129" s="113"/>
      <c r="M129" s="113"/>
      <c r="N129" s="113"/>
      <c r="O129" s="113"/>
      <c r="P129" s="113"/>
      <c r="Q129" s="113"/>
      <c r="R129" s="113"/>
      <c r="S129" s="113"/>
      <c r="T129" s="113"/>
    </row>
    <row r="130" spans="1:20" ht="52" hidden="1" customHeight="1" thickBot="1" x14ac:dyDescent="0.25">
      <c r="A130" s="112" t="s">
        <v>2007</v>
      </c>
      <c r="B130" s="112"/>
      <c r="C130" s="113"/>
      <c r="D130" s="113"/>
      <c r="E130" s="113"/>
      <c r="F130" s="113"/>
      <c r="G130" s="113"/>
      <c r="H130" s="113"/>
      <c r="I130" s="113"/>
      <c r="J130" s="113"/>
      <c r="K130" s="113"/>
      <c r="L130" s="113"/>
      <c r="M130" s="113"/>
      <c r="N130" s="113"/>
      <c r="O130" s="113"/>
      <c r="P130" s="113"/>
      <c r="Q130" s="113"/>
      <c r="R130" s="113"/>
      <c r="S130" s="113"/>
      <c r="T130" s="113"/>
    </row>
    <row r="131" spans="1:20" ht="52" hidden="1" customHeight="1" thickBot="1" x14ac:dyDescent="0.25">
      <c r="A131" s="112" t="s">
        <v>1368</v>
      </c>
      <c r="B131" s="112"/>
      <c r="C131" s="113"/>
      <c r="D131" s="113"/>
      <c r="E131" s="113"/>
      <c r="F131" s="113"/>
      <c r="G131" s="113"/>
      <c r="H131" s="113"/>
      <c r="I131" s="113"/>
      <c r="J131" s="113"/>
      <c r="K131" s="113"/>
      <c r="L131" s="113"/>
      <c r="M131" s="113"/>
      <c r="N131" s="113"/>
      <c r="O131" s="113"/>
      <c r="P131" s="113"/>
      <c r="Q131" s="113"/>
      <c r="R131" s="113"/>
      <c r="S131" s="113"/>
      <c r="T131" s="113"/>
    </row>
    <row r="132" spans="1:20" ht="52" hidden="1" customHeight="1" thickBot="1" x14ac:dyDescent="0.25">
      <c r="A132" s="112" t="s">
        <v>2008</v>
      </c>
      <c r="B132" s="112"/>
      <c r="C132" s="113"/>
      <c r="D132" s="113"/>
      <c r="E132" s="113"/>
      <c r="F132" s="113"/>
      <c r="G132" s="113"/>
      <c r="H132" s="113"/>
      <c r="I132" s="113"/>
      <c r="J132" s="113"/>
      <c r="K132" s="113"/>
      <c r="L132" s="113"/>
      <c r="M132" s="113"/>
      <c r="N132" s="113"/>
      <c r="O132" s="113"/>
      <c r="P132" s="113"/>
      <c r="Q132" s="113"/>
      <c r="R132" s="113"/>
      <c r="S132" s="113"/>
      <c r="T132" s="113"/>
    </row>
    <row r="133" spans="1:20" ht="35" hidden="1" customHeight="1" thickBot="1" x14ac:dyDescent="0.25">
      <c r="A133" s="112" t="s">
        <v>2009</v>
      </c>
      <c r="B133" s="112"/>
      <c r="C133" s="113"/>
      <c r="D133" s="113"/>
      <c r="E133" s="113"/>
      <c r="F133" s="113"/>
      <c r="G133" s="113"/>
      <c r="H133" s="113"/>
      <c r="I133" s="113"/>
      <c r="J133" s="113"/>
      <c r="K133" s="113"/>
      <c r="L133" s="113"/>
      <c r="M133" s="113"/>
      <c r="N133" s="113"/>
      <c r="O133" s="113"/>
      <c r="P133" s="113"/>
      <c r="Q133" s="113"/>
      <c r="R133" s="113"/>
      <c r="S133" s="113"/>
      <c r="T133" s="113"/>
    </row>
    <row r="134" spans="1:20" ht="52" hidden="1" customHeight="1" thickBot="1" x14ac:dyDescent="0.25">
      <c r="A134" s="112" t="s">
        <v>2010</v>
      </c>
      <c r="B134" s="112"/>
      <c r="C134" s="113"/>
      <c r="D134" s="113"/>
      <c r="E134" s="113"/>
      <c r="F134" s="113"/>
      <c r="G134" s="113"/>
      <c r="H134" s="113"/>
      <c r="I134" s="113"/>
      <c r="J134" s="113"/>
      <c r="K134" s="113"/>
      <c r="L134" s="113"/>
      <c r="M134" s="113"/>
      <c r="N134" s="113"/>
      <c r="O134" s="113"/>
      <c r="P134" s="113"/>
      <c r="Q134" s="113"/>
      <c r="R134" s="113"/>
      <c r="S134" s="113"/>
      <c r="T134" s="113"/>
    </row>
    <row r="135" spans="1:20" ht="52" hidden="1" customHeight="1" thickBot="1" x14ac:dyDescent="0.25">
      <c r="A135" s="112" t="s">
        <v>1370</v>
      </c>
      <c r="B135" s="112"/>
      <c r="C135" s="113"/>
      <c r="D135" s="113"/>
      <c r="E135" s="113"/>
      <c r="F135" s="113"/>
      <c r="G135" s="113"/>
      <c r="H135" s="113"/>
      <c r="I135" s="113"/>
      <c r="J135" s="113"/>
      <c r="K135" s="113"/>
      <c r="L135" s="113"/>
      <c r="M135" s="113"/>
      <c r="N135" s="113"/>
      <c r="O135" s="113"/>
      <c r="P135" s="113"/>
      <c r="Q135" s="113"/>
      <c r="R135" s="113"/>
      <c r="S135" s="113"/>
      <c r="T135" s="113"/>
    </row>
    <row r="136" spans="1:20" ht="52" hidden="1" customHeight="1" thickBot="1" x14ac:dyDescent="0.25">
      <c r="A136" s="112" t="s">
        <v>2011</v>
      </c>
      <c r="B136" s="112"/>
      <c r="C136" s="113"/>
      <c r="D136" s="113"/>
      <c r="E136" s="113"/>
      <c r="F136" s="113"/>
      <c r="G136" s="113"/>
      <c r="H136" s="113"/>
      <c r="I136" s="113"/>
      <c r="J136" s="113"/>
      <c r="K136" s="113"/>
      <c r="L136" s="113"/>
      <c r="M136" s="113"/>
      <c r="N136" s="113"/>
      <c r="O136" s="113"/>
      <c r="P136" s="113"/>
      <c r="Q136" s="113"/>
      <c r="R136" s="113"/>
      <c r="S136" s="113"/>
      <c r="T136" s="113"/>
    </row>
    <row r="137" spans="1:20" ht="52" hidden="1" customHeight="1" thickBot="1" x14ac:dyDescent="0.25">
      <c r="A137" s="112" t="s">
        <v>2012</v>
      </c>
      <c r="B137" s="112"/>
      <c r="C137" s="113"/>
      <c r="D137" s="113"/>
      <c r="E137" s="113"/>
      <c r="F137" s="113"/>
      <c r="G137" s="113"/>
      <c r="H137" s="113"/>
      <c r="I137" s="113"/>
      <c r="J137" s="113"/>
      <c r="K137" s="113"/>
      <c r="L137" s="113"/>
      <c r="M137" s="113"/>
      <c r="N137" s="113"/>
      <c r="O137" s="113"/>
      <c r="P137" s="113"/>
      <c r="Q137" s="113"/>
      <c r="R137" s="113"/>
      <c r="S137" s="113"/>
      <c r="T137" s="113"/>
    </row>
    <row r="138" spans="1:20" ht="52" hidden="1" customHeight="1" thickBot="1" x14ac:dyDescent="0.25">
      <c r="A138" s="112" t="s">
        <v>2013</v>
      </c>
      <c r="B138" s="112"/>
      <c r="C138" s="113"/>
      <c r="D138" s="113"/>
      <c r="E138" s="113"/>
      <c r="F138" s="113"/>
      <c r="G138" s="113"/>
      <c r="H138" s="113"/>
      <c r="I138" s="113"/>
      <c r="J138" s="113"/>
      <c r="K138" s="113"/>
      <c r="L138" s="113"/>
      <c r="M138" s="113"/>
      <c r="N138" s="113"/>
      <c r="O138" s="113"/>
      <c r="P138" s="113"/>
      <c r="Q138" s="113"/>
      <c r="R138" s="113"/>
      <c r="S138" s="113"/>
      <c r="T138" s="113"/>
    </row>
    <row r="139" spans="1:20" ht="52" hidden="1" customHeight="1" thickBot="1" x14ac:dyDescent="0.25">
      <c r="A139" s="112" t="s">
        <v>1372</v>
      </c>
      <c r="B139" s="112"/>
      <c r="C139" s="113"/>
      <c r="D139" s="113"/>
      <c r="E139" s="113"/>
      <c r="F139" s="113"/>
      <c r="G139" s="113"/>
      <c r="H139" s="113"/>
      <c r="I139" s="113"/>
      <c r="J139" s="113"/>
      <c r="K139" s="113"/>
      <c r="L139" s="113"/>
      <c r="M139" s="113"/>
      <c r="N139" s="113"/>
      <c r="O139" s="113"/>
      <c r="P139" s="113"/>
      <c r="Q139" s="113"/>
      <c r="R139" s="113"/>
      <c r="S139" s="113"/>
      <c r="T139" s="113"/>
    </row>
    <row r="140" spans="1:20" ht="52" hidden="1" customHeight="1" thickBot="1" x14ac:dyDescent="0.25">
      <c r="A140" s="112" t="s">
        <v>2014</v>
      </c>
      <c r="B140" s="112"/>
      <c r="C140" s="113"/>
      <c r="D140" s="113"/>
      <c r="E140" s="113"/>
      <c r="F140" s="113"/>
      <c r="G140" s="113"/>
      <c r="H140" s="113"/>
      <c r="I140" s="113"/>
      <c r="J140" s="113"/>
      <c r="K140" s="113"/>
      <c r="L140" s="113"/>
      <c r="M140" s="113"/>
      <c r="N140" s="113"/>
      <c r="O140" s="113"/>
      <c r="P140" s="113"/>
      <c r="Q140" s="113"/>
      <c r="R140" s="113"/>
      <c r="S140" s="113"/>
      <c r="T140" s="113"/>
    </row>
    <row r="141" spans="1:20" ht="35" hidden="1" customHeight="1" thickBot="1" x14ac:dyDescent="0.25">
      <c r="A141" s="112" t="s">
        <v>2015</v>
      </c>
      <c r="B141" s="112"/>
      <c r="C141" s="113"/>
      <c r="D141" s="113"/>
      <c r="E141" s="113"/>
      <c r="F141" s="113"/>
      <c r="G141" s="113"/>
      <c r="H141" s="113"/>
      <c r="I141" s="113"/>
      <c r="J141" s="113"/>
      <c r="K141" s="113"/>
      <c r="L141" s="113"/>
      <c r="M141" s="113"/>
      <c r="N141" s="113"/>
      <c r="O141" s="113"/>
      <c r="P141" s="113"/>
      <c r="Q141" s="113"/>
      <c r="R141" s="113"/>
      <c r="S141" s="113"/>
      <c r="T141" s="113"/>
    </row>
    <row r="142" spans="1:20" ht="52" hidden="1" customHeight="1" thickBot="1" x14ac:dyDescent="0.25">
      <c r="A142" s="112" t="s">
        <v>2016</v>
      </c>
      <c r="B142" s="112"/>
      <c r="C142" s="113"/>
      <c r="D142" s="113"/>
      <c r="E142" s="113"/>
      <c r="F142" s="113"/>
      <c r="G142" s="113"/>
      <c r="H142" s="113"/>
      <c r="I142" s="113"/>
      <c r="J142" s="113"/>
      <c r="K142" s="113"/>
      <c r="L142" s="113"/>
      <c r="M142" s="113"/>
      <c r="N142" s="113"/>
      <c r="O142" s="113"/>
      <c r="P142" s="113"/>
      <c r="Q142" s="113"/>
      <c r="R142" s="113"/>
      <c r="S142" s="113"/>
      <c r="T142" s="113"/>
    </row>
    <row r="143" spans="1:20" ht="52" hidden="1" customHeight="1" thickBot="1" x14ac:dyDescent="0.25">
      <c r="A143" s="112" t="s">
        <v>1374</v>
      </c>
      <c r="B143" s="112"/>
      <c r="C143" s="113"/>
      <c r="D143" s="113"/>
      <c r="E143" s="113"/>
      <c r="F143" s="113"/>
      <c r="G143" s="113"/>
      <c r="H143" s="113"/>
      <c r="I143" s="113"/>
      <c r="J143" s="113"/>
      <c r="K143" s="113"/>
      <c r="L143" s="113"/>
      <c r="M143" s="113"/>
      <c r="N143" s="113"/>
      <c r="O143" s="113"/>
      <c r="P143" s="113"/>
      <c r="Q143" s="113"/>
      <c r="R143" s="113"/>
      <c r="S143" s="113"/>
      <c r="T143" s="113"/>
    </row>
    <row r="144" spans="1:20" ht="52" hidden="1" customHeight="1" thickBot="1" x14ac:dyDescent="0.25">
      <c r="A144" s="112" t="s">
        <v>2017</v>
      </c>
      <c r="B144" s="112"/>
      <c r="C144" s="113"/>
      <c r="D144" s="113"/>
      <c r="E144" s="113"/>
      <c r="F144" s="113"/>
      <c r="G144" s="113"/>
      <c r="H144" s="113"/>
      <c r="I144" s="113"/>
      <c r="J144" s="113"/>
      <c r="K144" s="113"/>
      <c r="L144" s="113"/>
      <c r="M144" s="113"/>
      <c r="N144" s="113"/>
      <c r="O144" s="113"/>
      <c r="P144" s="113"/>
      <c r="Q144" s="113"/>
      <c r="R144" s="113"/>
      <c r="S144" s="113"/>
      <c r="T144" s="113"/>
    </row>
    <row r="145" spans="1:20" ht="52" hidden="1" customHeight="1" thickBot="1" x14ac:dyDescent="0.25">
      <c r="A145" s="112" t="s">
        <v>2018</v>
      </c>
      <c r="B145" s="112"/>
      <c r="C145" s="113"/>
      <c r="D145" s="113"/>
      <c r="E145" s="113"/>
      <c r="F145" s="113"/>
      <c r="G145" s="113"/>
      <c r="H145" s="113"/>
      <c r="I145" s="113"/>
      <c r="J145" s="113"/>
      <c r="K145" s="113"/>
      <c r="L145" s="113"/>
      <c r="M145" s="113"/>
      <c r="N145" s="113"/>
      <c r="O145" s="113"/>
      <c r="P145" s="113"/>
      <c r="Q145" s="113"/>
      <c r="R145" s="113"/>
      <c r="S145" s="113"/>
      <c r="T145" s="113"/>
    </row>
    <row r="146" spans="1:20" ht="52" hidden="1" customHeight="1" thickBot="1" x14ac:dyDescent="0.25">
      <c r="A146" s="112" t="s">
        <v>2019</v>
      </c>
      <c r="B146" s="112"/>
      <c r="C146" s="113"/>
      <c r="D146" s="113"/>
      <c r="E146" s="113"/>
      <c r="F146" s="113"/>
      <c r="G146" s="113"/>
      <c r="H146" s="113"/>
      <c r="I146" s="113"/>
      <c r="J146" s="113"/>
      <c r="K146" s="113"/>
      <c r="L146" s="113"/>
      <c r="M146" s="113"/>
      <c r="N146" s="113"/>
      <c r="O146" s="113"/>
      <c r="P146" s="113"/>
      <c r="Q146" s="113"/>
      <c r="R146" s="113"/>
      <c r="S146" s="113"/>
      <c r="T146" s="113"/>
    </row>
    <row r="147" spans="1:20" ht="52" hidden="1" customHeight="1" thickBot="1" x14ac:dyDescent="0.25">
      <c r="A147" s="112" t="s">
        <v>1376</v>
      </c>
      <c r="B147" s="112"/>
      <c r="C147" s="113"/>
      <c r="D147" s="113"/>
      <c r="E147" s="113"/>
      <c r="F147" s="113"/>
      <c r="G147" s="113"/>
      <c r="H147" s="113"/>
      <c r="I147" s="113"/>
      <c r="J147" s="113"/>
      <c r="K147" s="113"/>
      <c r="L147" s="113"/>
      <c r="M147" s="113"/>
      <c r="N147" s="113"/>
      <c r="O147" s="113"/>
      <c r="P147" s="113"/>
      <c r="Q147" s="113"/>
      <c r="R147" s="113"/>
      <c r="S147" s="113"/>
      <c r="T147" s="113"/>
    </row>
    <row r="148" spans="1:20" ht="52" hidden="1" customHeight="1" thickBot="1" x14ac:dyDescent="0.25">
      <c r="A148" s="112" t="s">
        <v>2020</v>
      </c>
      <c r="B148" s="112"/>
      <c r="C148" s="113"/>
      <c r="D148" s="113"/>
      <c r="E148" s="113"/>
      <c r="F148" s="113"/>
      <c r="G148" s="113"/>
      <c r="H148" s="113"/>
      <c r="I148" s="113"/>
      <c r="J148" s="113"/>
      <c r="K148" s="113"/>
      <c r="L148" s="113"/>
      <c r="M148" s="113"/>
      <c r="N148" s="113"/>
      <c r="O148" s="113"/>
      <c r="P148" s="113"/>
      <c r="Q148" s="113"/>
      <c r="R148" s="113"/>
      <c r="S148" s="113"/>
      <c r="T148" s="113"/>
    </row>
    <row r="149" spans="1:20" ht="52" hidden="1" customHeight="1" thickBot="1" x14ac:dyDescent="0.25">
      <c r="A149" s="112" t="s">
        <v>2021</v>
      </c>
      <c r="B149" s="112"/>
      <c r="C149" s="113"/>
      <c r="D149" s="113"/>
      <c r="E149" s="113"/>
      <c r="F149" s="113"/>
      <c r="G149" s="113"/>
      <c r="H149" s="113"/>
      <c r="I149" s="113"/>
      <c r="J149" s="113"/>
      <c r="K149" s="113"/>
      <c r="L149" s="113"/>
      <c r="M149" s="113"/>
      <c r="N149" s="113"/>
      <c r="O149" s="113"/>
      <c r="P149" s="113"/>
      <c r="Q149" s="113"/>
      <c r="R149" s="113"/>
      <c r="S149" s="113"/>
      <c r="T149" s="113"/>
    </row>
    <row r="150" spans="1:20" ht="52" hidden="1" customHeight="1" thickBot="1" x14ac:dyDescent="0.25">
      <c r="A150" s="112" t="s">
        <v>2022</v>
      </c>
      <c r="B150" s="112"/>
      <c r="C150" s="113"/>
      <c r="D150" s="113"/>
      <c r="E150" s="113"/>
      <c r="F150" s="113"/>
      <c r="G150" s="113"/>
      <c r="H150" s="113"/>
      <c r="I150" s="113"/>
      <c r="J150" s="113"/>
      <c r="K150" s="113"/>
      <c r="L150" s="113"/>
      <c r="M150" s="113"/>
      <c r="N150" s="113"/>
      <c r="O150" s="113"/>
      <c r="P150" s="113"/>
      <c r="Q150" s="113"/>
      <c r="R150" s="113"/>
      <c r="S150" s="113"/>
      <c r="T150" s="113"/>
    </row>
    <row r="151" spans="1:20" ht="18" customHeight="1" thickBot="1" x14ac:dyDescent="0.25">
      <c r="A151" s="175" t="s">
        <v>2023</v>
      </c>
      <c r="B151" s="176"/>
      <c r="C151" s="177"/>
      <c r="D151" s="177"/>
      <c r="E151" s="177"/>
      <c r="F151" s="177"/>
      <c r="G151" s="177"/>
      <c r="H151" s="177"/>
      <c r="I151" s="177"/>
      <c r="J151" s="177"/>
      <c r="K151" s="177"/>
      <c r="L151" s="177"/>
      <c r="M151" s="177"/>
      <c r="N151" s="177"/>
      <c r="O151" s="177"/>
      <c r="P151" s="177"/>
      <c r="Q151" s="177"/>
      <c r="R151" s="177"/>
      <c r="S151" s="177"/>
      <c r="T151" s="177"/>
    </row>
    <row r="152" spans="1:20" ht="52" hidden="1" customHeight="1" thickBot="1" x14ac:dyDescent="0.25">
      <c r="A152" s="112" t="s">
        <v>1379</v>
      </c>
      <c r="B152" s="112"/>
      <c r="C152" s="113"/>
      <c r="D152" s="113"/>
      <c r="E152" s="113"/>
      <c r="F152" s="113"/>
      <c r="G152" s="113"/>
      <c r="H152" s="113"/>
      <c r="I152" s="113"/>
      <c r="J152" s="113"/>
      <c r="K152" s="113"/>
      <c r="L152" s="113"/>
      <c r="M152" s="113"/>
      <c r="N152" s="113"/>
      <c r="O152" s="113"/>
      <c r="P152" s="113"/>
      <c r="Q152" s="113"/>
      <c r="R152" s="113"/>
      <c r="S152" s="113"/>
      <c r="T152" s="113"/>
    </row>
    <row r="153" spans="1:20" ht="52" hidden="1" customHeight="1" thickBot="1" x14ac:dyDescent="0.25">
      <c r="A153" s="112" t="s">
        <v>2029</v>
      </c>
      <c r="B153" s="112"/>
      <c r="C153" s="113"/>
      <c r="D153" s="113"/>
      <c r="E153" s="113"/>
      <c r="F153" s="113"/>
      <c r="G153" s="113"/>
      <c r="H153" s="113"/>
      <c r="I153" s="113"/>
      <c r="J153" s="113"/>
      <c r="K153" s="113"/>
      <c r="L153" s="113"/>
      <c r="M153" s="113"/>
      <c r="N153" s="113"/>
      <c r="O153" s="113"/>
      <c r="P153" s="113"/>
      <c r="Q153" s="113"/>
      <c r="R153" s="113"/>
      <c r="S153" s="113"/>
      <c r="T153" s="113"/>
    </row>
    <row r="154" spans="1:20" ht="35" hidden="1" customHeight="1" thickBot="1" x14ac:dyDescent="0.25">
      <c r="A154" s="112" t="s">
        <v>2032</v>
      </c>
      <c r="B154" s="112"/>
      <c r="C154" s="113"/>
      <c r="D154" s="113"/>
      <c r="E154" s="113"/>
      <c r="F154" s="113"/>
      <c r="G154" s="113"/>
      <c r="H154" s="113"/>
      <c r="I154" s="113"/>
      <c r="J154" s="113"/>
      <c r="K154" s="113"/>
      <c r="L154" s="113"/>
      <c r="M154" s="113"/>
      <c r="N154" s="113"/>
      <c r="O154" s="113"/>
      <c r="P154" s="113"/>
      <c r="Q154" s="113"/>
      <c r="R154" s="113"/>
      <c r="S154" s="113"/>
      <c r="T154" s="113"/>
    </row>
    <row r="155" spans="1:20" ht="52" hidden="1" customHeight="1" thickBot="1" x14ac:dyDescent="0.25">
      <c r="A155" s="112" t="s">
        <v>2034</v>
      </c>
      <c r="B155" s="112"/>
      <c r="C155" s="113"/>
      <c r="D155" s="113"/>
      <c r="E155" s="113"/>
      <c r="F155" s="113"/>
      <c r="G155" s="113"/>
      <c r="H155" s="113"/>
      <c r="I155" s="113"/>
      <c r="J155" s="113"/>
      <c r="K155" s="113"/>
      <c r="L155" s="113"/>
      <c r="M155" s="113"/>
      <c r="N155" s="113"/>
      <c r="O155" s="113"/>
      <c r="P155" s="113"/>
      <c r="Q155" s="113"/>
      <c r="R155" s="113"/>
      <c r="S155" s="113"/>
      <c r="T155" s="113"/>
    </row>
    <row r="156" spans="1:20" ht="52" hidden="1" customHeight="1" thickBot="1" x14ac:dyDescent="0.25">
      <c r="A156" s="112" t="s">
        <v>1381</v>
      </c>
      <c r="B156" s="112"/>
      <c r="C156" s="113"/>
      <c r="D156" s="113"/>
      <c r="E156" s="113"/>
      <c r="F156" s="113"/>
      <c r="G156" s="113"/>
      <c r="H156" s="113"/>
      <c r="I156" s="113"/>
      <c r="J156" s="113"/>
      <c r="K156" s="113"/>
      <c r="L156" s="113"/>
      <c r="M156" s="113"/>
      <c r="N156" s="113"/>
      <c r="O156" s="113"/>
      <c r="P156" s="113"/>
      <c r="Q156" s="113"/>
      <c r="R156" s="113"/>
      <c r="S156" s="113"/>
      <c r="T156" s="113"/>
    </row>
    <row r="157" spans="1:20" ht="52" hidden="1" customHeight="1" thickBot="1" x14ac:dyDescent="0.25">
      <c r="A157" s="112" t="s">
        <v>2035</v>
      </c>
      <c r="B157" s="112"/>
      <c r="C157" s="113"/>
      <c r="D157" s="113"/>
      <c r="E157" s="113"/>
      <c r="F157" s="113"/>
      <c r="G157" s="113"/>
      <c r="H157" s="113"/>
      <c r="I157" s="113"/>
      <c r="J157" s="113"/>
      <c r="K157" s="113"/>
      <c r="L157" s="113"/>
      <c r="M157" s="113"/>
      <c r="N157" s="113"/>
      <c r="O157" s="113"/>
      <c r="P157" s="113"/>
      <c r="Q157" s="113"/>
      <c r="R157" s="113"/>
      <c r="S157" s="113"/>
      <c r="T157" s="113"/>
    </row>
    <row r="158" spans="1:20" ht="52" hidden="1" customHeight="1" thickBot="1" x14ac:dyDescent="0.25">
      <c r="A158" s="112" t="s">
        <v>2036</v>
      </c>
      <c r="B158" s="112"/>
      <c r="C158" s="113"/>
      <c r="D158" s="113"/>
      <c r="E158" s="113"/>
      <c r="F158" s="113"/>
      <c r="G158" s="113"/>
      <c r="H158" s="113"/>
      <c r="I158" s="113"/>
      <c r="J158" s="113"/>
      <c r="K158" s="113"/>
      <c r="L158" s="113"/>
      <c r="M158" s="113"/>
      <c r="N158" s="113"/>
      <c r="O158" s="113"/>
      <c r="P158" s="113"/>
      <c r="Q158" s="113"/>
      <c r="R158" s="113"/>
      <c r="S158" s="113"/>
      <c r="T158" s="113"/>
    </row>
    <row r="159" spans="1:20" ht="52" hidden="1" customHeight="1" thickBot="1" x14ac:dyDescent="0.25">
      <c r="A159" s="112" t="s">
        <v>2037</v>
      </c>
      <c r="B159" s="112"/>
      <c r="C159" s="113"/>
      <c r="D159" s="113"/>
      <c r="E159" s="113"/>
      <c r="F159" s="113"/>
      <c r="G159" s="113"/>
      <c r="H159" s="113"/>
      <c r="I159" s="113"/>
      <c r="J159" s="113"/>
      <c r="K159" s="113"/>
      <c r="L159" s="113"/>
      <c r="M159" s="113"/>
      <c r="N159" s="113"/>
      <c r="O159" s="113"/>
      <c r="P159" s="113"/>
      <c r="Q159" s="113"/>
      <c r="R159" s="113"/>
      <c r="S159" s="113"/>
      <c r="T159" s="113"/>
    </row>
    <row r="160" spans="1:20" ht="52" hidden="1" customHeight="1" thickBot="1" x14ac:dyDescent="0.25">
      <c r="A160" s="112" t="s">
        <v>1383</v>
      </c>
      <c r="B160" s="112"/>
      <c r="C160" s="113"/>
      <c r="D160" s="113"/>
      <c r="E160" s="113"/>
      <c r="F160" s="113"/>
      <c r="G160" s="113"/>
      <c r="H160" s="113"/>
      <c r="I160" s="113"/>
      <c r="J160" s="113"/>
      <c r="K160" s="113"/>
      <c r="L160" s="113"/>
      <c r="M160" s="113"/>
      <c r="N160" s="113"/>
      <c r="O160" s="113"/>
      <c r="P160" s="113"/>
      <c r="Q160" s="113"/>
      <c r="R160" s="113"/>
      <c r="S160" s="113"/>
      <c r="T160" s="113"/>
    </row>
    <row r="161" spans="1:20" ht="52" hidden="1" customHeight="1" thickBot="1" x14ac:dyDescent="0.25">
      <c r="A161" s="112" t="s">
        <v>2038</v>
      </c>
      <c r="B161" s="112"/>
      <c r="C161" s="113"/>
      <c r="D161" s="113"/>
      <c r="E161" s="113"/>
      <c r="F161" s="113"/>
      <c r="G161" s="113"/>
      <c r="H161" s="113"/>
      <c r="I161" s="113"/>
      <c r="J161" s="113"/>
      <c r="K161" s="113"/>
      <c r="L161" s="113"/>
      <c r="M161" s="113"/>
      <c r="N161" s="113"/>
      <c r="O161" s="113"/>
      <c r="P161" s="113"/>
      <c r="Q161" s="113"/>
      <c r="R161" s="113"/>
      <c r="S161" s="113"/>
      <c r="T161" s="113"/>
    </row>
    <row r="162" spans="1:20" ht="52" hidden="1" customHeight="1" thickBot="1" x14ac:dyDescent="0.25">
      <c r="A162" s="112" t="s">
        <v>2039</v>
      </c>
      <c r="B162" s="112"/>
      <c r="C162" s="113"/>
      <c r="D162" s="113"/>
      <c r="E162" s="113"/>
      <c r="F162" s="113"/>
      <c r="G162" s="113"/>
      <c r="H162" s="113"/>
      <c r="I162" s="113"/>
      <c r="J162" s="113"/>
      <c r="K162" s="113"/>
      <c r="L162" s="113"/>
      <c r="M162" s="113"/>
      <c r="N162" s="113"/>
      <c r="O162" s="113"/>
      <c r="P162" s="113"/>
      <c r="Q162" s="113"/>
      <c r="R162" s="113"/>
      <c r="S162" s="113"/>
      <c r="T162" s="113"/>
    </row>
    <row r="163" spans="1:20" ht="52" hidden="1" customHeight="1" thickBot="1" x14ac:dyDescent="0.25">
      <c r="A163" s="112" t="s">
        <v>2040</v>
      </c>
      <c r="B163" s="112"/>
      <c r="C163" s="113"/>
      <c r="D163" s="113"/>
      <c r="E163" s="113"/>
      <c r="F163" s="113"/>
      <c r="G163" s="113"/>
      <c r="H163" s="113"/>
      <c r="I163" s="113"/>
      <c r="J163" s="113"/>
      <c r="K163" s="113"/>
      <c r="L163" s="113"/>
      <c r="M163" s="113"/>
      <c r="N163" s="113"/>
      <c r="O163" s="113"/>
      <c r="P163" s="113"/>
      <c r="Q163" s="113"/>
      <c r="R163" s="113"/>
      <c r="S163" s="113"/>
      <c r="T163" s="113"/>
    </row>
    <row r="164" spans="1:20" ht="52" hidden="1" customHeight="1" thickBot="1" x14ac:dyDescent="0.25">
      <c r="A164" s="112" t="s">
        <v>1385</v>
      </c>
      <c r="B164" s="112"/>
      <c r="C164" s="113"/>
      <c r="D164" s="113"/>
      <c r="E164" s="113"/>
      <c r="F164" s="113"/>
      <c r="G164" s="113"/>
      <c r="H164" s="113"/>
      <c r="I164" s="113"/>
      <c r="J164" s="113"/>
      <c r="K164" s="113"/>
      <c r="L164" s="113"/>
      <c r="M164" s="113"/>
      <c r="N164" s="113"/>
      <c r="O164" s="113"/>
      <c r="P164" s="113"/>
      <c r="Q164" s="113"/>
      <c r="R164" s="113"/>
      <c r="S164" s="113"/>
      <c r="T164" s="113"/>
    </row>
    <row r="165" spans="1:20" ht="52" hidden="1" customHeight="1" thickBot="1" x14ac:dyDescent="0.25">
      <c r="A165" s="112" t="s">
        <v>2041</v>
      </c>
      <c r="B165" s="112"/>
      <c r="C165" s="113"/>
      <c r="D165" s="113"/>
      <c r="E165" s="113"/>
      <c r="F165" s="113"/>
      <c r="G165" s="113"/>
      <c r="H165" s="113"/>
      <c r="I165" s="113"/>
      <c r="J165" s="113"/>
      <c r="K165" s="113"/>
      <c r="L165" s="113"/>
      <c r="M165" s="113"/>
      <c r="N165" s="113"/>
      <c r="O165" s="113"/>
      <c r="P165" s="113"/>
      <c r="Q165" s="113"/>
      <c r="R165" s="113"/>
      <c r="S165" s="113"/>
      <c r="T165" s="113"/>
    </row>
    <row r="166" spans="1:20" ht="52" hidden="1" customHeight="1" thickBot="1" x14ac:dyDescent="0.25">
      <c r="A166" s="112" t="s">
        <v>2042</v>
      </c>
      <c r="B166" s="112"/>
      <c r="C166" s="113"/>
      <c r="D166" s="113"/>
      <c r="E166" s="113"/>
      <c r="F166" s="113"/>
      <c r="G166" s="113"/>
      <c r="H166" s="113"/>
      <c r="I166" s="113"/>
      <c r="J166" s="113"/>
      <c r="K166" s="113"/>
      <c r="L166" s="113"/>
      <c r="M166" s="113"/>
      <c r="N166" s="113"/>
      <c r="O166" s="113"/>
      <c r="P166" s="113"/>
      <c r="Q166" s="113"/>
      <c r="R166" s="113"/>
      <c r="S166" s="113"/>
      <c r="T166" s="113"/>
    </row>
    <row r="167" spans="1:20" ht="52" hidden="1" customHeight="1" thickBot="1" x14ac:dyDescent="0.25">
      <c r="A167" s="112" t="s">
        <v>2043</v>
      </c>
      <c r="B167" s="112"/>
      <c r="C167" s="113"/>
      <c r="D167" s="113"/>
      <c r="E167" s="113"/>
      <c r="F167" s="113"/>
      <c r="G167" s="113"/>
      <c r="H167" s="113"/>
      <c r="I167" s="113"/>
      <c r="J167" s="113"/>
      <c r="K167" s="113"/>
      <c r="L167" s="113"/>
      <c r="M167" s="113"/>
      <c r="N167" s="113"/>
      <c r="O167" s="113"/>
      <c r="P167" s="113"/>
      <c r="Q167" s="113"/>
      <c r="R167" s="113"/>
      <c r="S167" s="113"/>
      <c r="T167" s="113"/>
    </row>
    <row r="168" spans="1:20" ht="52" hidden="1" customHeight="1" thickBot="1" x14ac:dyDescent="0.25">
      <c r="A168" s="112" t="s">
        <v>1387</v>
      </c>
      <c r="B168" s="112"/>
      <c r="C168" s="113"/>
      <c r="D168" s="113"/>
      <c r="E168" s="113"/>
      <c r="F168" s="113"/>
      <c r="G168" s="113"/>
      <c r="H168" s="113"/>
      <c r="I168" s="113"/>
      <c r="J168" s="113"/>
      <c r="K168" s="113"/>
      <c r="L168" s="113"/>
      <c r="M168" s="113"/>
      <c r="N168" s="113"/>
      <c r="O168" s="113"/>
      <c r="P168" s="113"/>
      <c r="Q168" s="113"/>
      <c r="R168" s="113"/>
      <c r="S168" s="113"/>
      <c r="T168" s="113"/>
    </row>
    <row r="169" spans="1:20" ht="52" hidden="1" customHeight="1" thickBot="1" x14ac:dyDescent="0.25">
      <c r="A169" s="112" t="s">
        <v>2044</v>
      </c>
      <c r="B169" s="112"/>
      <c r="C169" s="113"/>
      <c r="D169" s="113"/>
      <c r="E169" s="113"/>
      <c r="F169" s="113"/>
      <c r="G169" s="113"/>
      <c r="H169" s="113"/>
      <c r="I169" s="113"/>
      <c r="J169" s="113"/>
      <c r="K169" s="113"/>
      <c r="L169" s="113"/>
      <c r="M169" s="113"/>
      <c r="N169" s="113"/>
      <c r="O169" s="113"/>
      <c r="P169" s="113"/>
      <c r="Q169" s="113"/>
      <c r="R169" s="113"/>
      <c r="S169" s="113"/>
      <c r="T169" s="113"/>
    </row>
    <row r="170" spans="1:20" ht="52" hidden="1" customHeight="1" thickBot="1" x14ac:dyDescent="0.25">
      <c r="A170" s="112" t="s">
        <v>2045</v>
      </c>
      <c r="B170" s="112"/>
      <c r="C170" s="113"/>
      <c r="D170" s="113"/>
      <c r="E170" s="113"/>
      <c r="F170" s="113"/>
      <c r="G170" s="113"/>
      <c r="H170" s="113"/>
      <c r="I170" s="113"/>
      <c r="J170" s="113"/>
      <c r="K170" s="113"/>
      <c r="L170" s="113"/>
      <c r="M170" s="113"/>
      <c r="N170" s="113"/>
      <c r="O170" s="113"/>
      <c r="P170" s="113"/>
      <c r="Q170" s="113"/>
      <c r="R170" s="113"/>
      <c r="S170" s="113"/>
      <c r="T170" s="113"/>
    </row>
    <row r="171" spans="1:20" ht="52" hidden="1" customHeight="1" thickBot="1" x14ac:dyDescent="0.25">
      <c r="A171" s="112" t="s">
        <v>2046</v>
      </c>
      <c r="B171" s="112"/>
      <c r="C171" s="113"/>
      <c r="D171" s="113"/>
      <c r="E171" s="113"/>
      <c r="F171" s="113"/>
      <c r="G171" s="113"/>
      <c r="H171" s="113"/>
      <c r="I171" s="113"/>
      <c r="J171" s="113"/>
      <c r="K171" s="113"/>
      <c r="L171" s="113"/>
      <c r="M171" s="113"/>
      <c r="N171" s="113"/>
      <c r="O171" s="113"/>
      <c r="P171" s="113"/>
      <c r="Q171" s="113"/>
      <c r="R171" s="113"/>
      <c r="S171" s="113"/>
      <c r="T171" s="113"/>
    </row>
    <row r="172" spans="1:20" ht="52" hidden="1" customHeight="1" thickBot="1" x14ac:dyDescent="0.25">
      <c r="A172" s="112" t="s">
        <v>1389</v>
      </c>
      <c r="B172" s="112"/>
      <c r="C172" s="113"/>
      <c r="D172" s="113"/>
      <c r="E172" s="113"/>
      <c r="F172" s="113"/>
      <c r="G172" s="113"/>
      <c r="H172" s="113"/>
      <c r="I172" s="113"/>
      <c r="J172" s="113"/>
      <c r="K172" s="113"/>
      <c r="L172" s="113"/>
      <c r="M172" s="113"/>
      <c r="N172" s="113"/>
      <c r="O172" s="113"/>
      <c r="P172" s="113"/>
      <c r="Q172" s="113"/>
      <c r="R172" s="113"/>
      <c r="S172" s="113"/>
      <c r="T172" s="113"/>
    </row>
    <row r="173" spans="1:20" ht="52" hidden="1" customHeight="1" thickBot="1" x14ac:dyDescent="0.25">
      <c r="A173" s="112" t="s">
        <v>2047</v>
      </c>
      <c r="B173" s="112"/>
      <c r="C173" s="113"/>
      <c r="D173" s="113"/>
      <c r="E173" s="113"/>
      <c r="F173" s="113"/>
      <c r="G173" s="113"/>
      <c r="H173" s="113"/>
      <c r="I173" s="113"/>
      <c r="J173" s="113"/>
      <c r="K173" s="113"/>
      <c r="L173" s="113"/>
      <c r="M173" s="113"/>
      <c r="N173" s="113"/>
      <c r="O173" s="113"/>
      <c r="P173" s="113"/>
      <c r="Q173" s="113"/>
      <c r="R173" s="113"/>
      <c r="S173" s="113"/>
      <c r="T173" s="113"/>
    </row>
    <row r="174" spans="1:20" ht="52" hidden="1" customHeight="1" thickBot="1" x14ac:dyDescent="0.25">
      <c r="A174" s="112" t="s">
        <v>2048</v>
      </c>
      <c r="B174" s="112"/>
      <c r="C174" s="113"/>
      <c r="D174" s="113"/>
      <c r="E174" s="113"/>
      <c r="F174" s="113"/>
      <c r="G174" s="113"/>
      <c r="H174" s="113"/>
      <c r="I174" s="113"/>
      <c r="J174" s="113"/>
      <c r="K174" s="113"/>
      <c r="L174" s="113"/>
      <c r="M174" s="113"/>
      <c r="N174" s="113"/>
      <c r="O174" s="113"/>
      <c r="P174" s="113"/>
      <c r="Q174" s="113"/>
      <c r="R174" s="113"/>
      <c r="S174" s="113"/>
      <c r="T174" s="113"/>
    </row>
    <row r="175" spans="1:20" ht="52" hidden="1" customHeight="1" thickBot="1" x14ac:dyDescent="0.25">
      <c r="A175" s="112" t="s">
        <v>2049</v>
      </c>
      <c r="B175" s="112"/>
      <c r="C175" s="113"/>
      <c r="D175" s="113"/>
      <c r="E175" s="113"/>
      <c r="F175" s="113"/>
      <c r="G175" s="113"/>
      <c r="H175" s="113"/>
      <c r="I175" s="113"/>
      <c r="J175" s="113"/>
      <c r="K175" s="113"/>
      <c r="L175" s="113"/>
      <c r="M175" s="113"/>
      <c r="N175" s="113"/>
      <c r="O175" s="113"/>
      <c r="P175" s="113"/>
      <c r="Q175" s="113"/>
      <c r="R175" s="113"/>
      <c r="S175" s="113"/>
      <c r="T175" s="113"/>
    </row>
    <row r="176" spans="1:20" ht="52" hidden="1" customHeight="1" thickBot="1" x14ac:dyDescent="0.25">
      <c r="A176" s="112" t="s">
        <v>1391</v>
      </c>
      <c r="B176" s="112"/>
      <c r="C176" s="113"/>
      <c r="D176" s="113"/>
      <c r="E176" s="113"/>
      <c r="F176" s="113"/>
      <c r="G176" s="113"/>
      <c r="H176" s="113"/>
      <c r="I176" s="113"/>
      <c r="J176" s="113"/>
      <c r="K176" s="113"/>
      <c r="L176" s="113"/>
      <c r="M176" s="113"/>
      <c r="N176" s="113"/>
      <c r="O176" s="113"/>
      <c r="P176" s="113"/>
      <c r="Q176" s="113"/>
      <c r="R176" s="113"/>
      <c r="S176" s="113"/>
      <c r="T176" s="113"/>
    </row>
    <row r="177" spans="1:20" ht="52" hidden="1" customHeight="1" thickBot="1" x14ac:dyDescent="0.25">
      <c r="A177" s="112" t="s">
        <v>2050</v>
      </c>
      <c r="B177" s="112"/>
      <c r="C177" s="113"/>
      <c r="D177" s="113"/>
      <c r="E177" s="113"/>
      <c r="F177" s="113"/>
      <c r="G177" s="113"/>
      <c r="H177" s="113"/>
      <c r="I177" s="113"/>
      <c r="J177" s="113"/>
      <c r="K177" s="113"/>
      <c r="L177" s="113"/>
      <c r="M177" s="113"/>
      <c r="N177" s="113"/>
      <c r="O177" s="113"/>
      <c r="P177" s="113"/>
      <c r="Q177" s="113"/>
      <c r="R177" s="113"/>
      <c r="S177" s="113"/>
      <c r="T177" s="113"/>
    </row>
    <row r="178" spans="1:20" ht="52" hidden="1" customHeight="1" thickBot="1" x14ac:dyDescent="0.25">
      <c r="A178" s="112" t="s">
        <v>2051</v>
      </c>
      <c r="B178" s="112"/>
      <c r="C178" s="113"/>
      <c r="D178" s="113"/>
      <c r="E178" s="113"/>
      <c r="F178" s="113"/>
      <c r="G178" s="113"/>
      <c r="H178" s="113"/>
      <c r="I178" s="113"/>
      <c r="J178" s="113"/>
      <c r="K178" s="113"/>
      <c r="L178" s="113"/>
      <c r="M178" s="113"/>
      <c r="N178" s="113"/>
      <c r="O178" s="113"/>
      <c r="P178" s="113"/>
      <c r="Q178" s="113"/>
      <c r="R178" s="113"/>
      <c r="S178" s="113"/>
      <c r="T178" s="113"/>
    </row>
    <row r="179" spans="1:20" ht="52" hidden="1" customHeight="1" thickBot="1" x14ac:dyDescent="0.25">
      <c r="A179" s="112" t="s">
        <v>2052</v>
      </c>
      <c r="B179" s="112"/>
      <c r="C179" s="113"/>
      <c r="D179" s="113"/>
      <c r="E179" s="113"/>
      <c r="F179" s="113"/>
      <c r="G179" s="113"/>
      <c r="H179" s="113"/>
      <c r="I179" s="113"/>
      <c r="J179" s="113"/>
      <c r="K179" s="113"/>
      <c r="L179" s="113"/>
      <c r="M179" s="113"/>
      <c r="N179" s="113"/>
      <c r="O179" s="113"/>
      <c r="P179" s="113"/>
      <c r="Q179" s="113"/>
      <c r="R179" s="113"/>
      <c r="S179" s="113"/>
      <c r="T179" s="113"/>
    </row>
    <row r="180" spans="1:20" ht="52" hidden="1" customHeight="1" thickBot="1" x14ac:dyDescent="0.25">
      <c r="A180" s="112" t="s">
        <v>1393</v>
      </c>
      <c r="B180" s="112"/>
      <c r="C180" s="113"/>
      <c r="D180" s="113"/>
      <c r="E180" s="113"/>
      <c r="F180" s="113"/>
      <c r="G180" s="113"/>
      <c r="H180" s="113"/>
      <c r="I180" s="113"/>
      <c r="J180" s="113"/>
      <c r="K180" s="113"/>
      <c r="L180" s="113"/>
      <c r="M180" s="113"/>
      <c r="N180" s="113"/>
      <c r="O180" s="113"/>
      <c r="P180" s="113"/>
      <c r="Q180" s="113"/>
      <c r="R180" s="113"/>
      <c r="S180" s="113"/>
      <c r="T180" s="113"/>
    </row>
    <row r="181" spans="1:20" ht="52" hidden="1" customHeight="1" thickBot="1" x14ac:dyDescent="0.25">
      <c r="A181" s="112" t="s">
        <v>2053</v>
      </c>
      <c r="B181" s="112"/>
      <c r="C181" s="113"/>
      <c r="D181" s="113"/>
      <c r="E181" s="113"/>
      <c r="F181" s="113"/>
      <c r="G181" s="113"/>
      <c r="H181" s="113"/>
      <c r="I181" s="113"/>
      <c r="J181" s="113"/>
      <c r="K181" s="113"/>
      <c r="L181" s="113"/>
      <c r="M181" s="113"/>
      <c r="N181" s="113"/>
      <c r="O181" s="113"/>
      <c r="P181" s="113"/>
      <c r="Q181" s="113"/>
      <c r="R181" s="113"/>
      <c r="S181" s="113"/>
      <c r="T181" s="113"/>
    </row>
    <row r="182" spans="1:20" ht="52" hidden="1" customHeight="1" thickBot="1" x14ac:dyDescent="0.25">
      <c r="A182" s="112" t="s">
        <v>2054</v>
      </c>
      <c r="B182" s="112"/>
      <c r="C182" s="113"/>
      <c r="D182" s="113"/>
      <c r="E182" s="113"/>
      <c r="F182" s="113"/>
      <c r="G182" s="113"/>
      <c r="H182" s="113"/>
      <c r="I182" s="113"/>
      <c r="J182" s="113"/>
      <c r="K182" s="113"/>
      <c r="L182" s="113"/>
      <c r="M182" s="113"/>
      <c r="N182" s="113"/>
      <c r="O182" s="113"/>
      <c r="P182" s="113"/>
      <c r="Q182" s="113"/>
      <c r="R182" s="113"/>
      <c r="S182" s="113"/>
      <c r="T182" s="113"/>
    </row>
    <row r="183" spans="1:20" ht="52" hidden="1" customHeight="1" thickBot="1" x14ac:dyDescent="0.25">
      <c r="A183" s="112" t="s">
        <v>2055</v>
      </c>
      <c r="B183" s="112"/>
      <c r="C183" s="113"/>
      <c r="D183" s="113"/>
      <c r="E183" s="113"/>
      <c r="F183" s="113"/>
      <c r="G183" s="113"/>
      <c r="H183" s="113"/>
      <c r="I183" s="113"/>
      <c r="J183" s="113"/>
      <c r="K183" s="113"/>
      <c r="L183" s="113"/>
      <c r="M183" s="113"/>
      <c r="N183" s="113"/>
      <c r="O183" s="113"/>
      <c r="P183" s="113"/>
      <c r="Q183" s="113"/>
      <c r="R183" s="113"/>
      <c r="S183" s="113"/>
      <c r="T183" s="113"/>
    </row>
    <row r="184" spans="1:20" ht="52" hidden="1" customHeight="1" thickBot="1" x14ac:dyDescent="0.25">
      <c r="A184" s="112" t="s">
        <v>1395</v>
      </c>
      <c r="B184" s="112"/>
      <c r="C184" s="113"/>
      <c r="D184" s="113"/>
      <c r="E184" s="113"/>
      <c r="F184" s="113"/>
      <c r="G184" s="113"/>
      <c r="H184" s="113"/>
      <c r="I184" s="113"/>
      <c r="J184" s="113"/>
      <c r="K184" s="113"/>
      <c r="L184" s="113"/>
      <c r="M184" s="113"/>
      <c r="N184" s="113"/>
      <c r="O184" s="113"/>
      <c r="P184" s="113"/>
      <c r="Q184" s="113"/>
      <c r="R184" s="113"/>
      <c r="S184" s="113"/>
      <c r="T184" s="113"/>
    </row>
    <row r="185" spans="1:20" ht="52" hidden="1" customHeight="1" thickBot="1" x14ac:dyDescent="0.25">
      <c r="A185" s="112" t="s">
        <v>2056</v>
      </c>
      <c r="B185" s="112"/>
      <c r="C185" s="113"/>
      <c r="D185" s="113"/>
      <c r="E185" s="113"/>
      <c r="F185" s="113"/>
      <c r="G185" s="113"/>
      <c r="H185" s="113"/>
      <c r="I185" s="113"/>
      <c r="J185" s="113"/>
      <c r="K185" s="113"/>
      <c r="L185" s="113"/>
      <c r="M185" s="113"/>
      <c r="N185" s="113"/>
      <c r="O185" s="113"/>
      <c r="P185" s="113"/>
      <c r="Q185" s="113"/>
      <c r="R185" s="113"/>
      <c r="S185" s="113"/>
      <c r="T185" s="113"/>
    </row>
    <row r="186" spans="1:20" ht="52" hidden="1" customHeight="1" thickBot="1" x14ac:dyDescent="0.25">
      <c r="A186" s="112" t="s">
        <v>2057</v>
      </c>
      <c r="B186" s="112"/>
      <c r="C186" s="113"/>
      <c r="D186" s="113"/>
      <c r="E186" s="113"/>
      <c r="F186" s="113"/>
      <c r="G186" s="113"/>
      <c r="H186" s="113"/>
      <c r="I186" s="113"/>
      <c r="J186" s="113"/>
      <c r="K186" s="113"/>
      <c r="L186" s="113"/>
      <c r="M186" s="113"/>
      <c r="N186" s="113"/>
      <c r="O186" s="113"/>
      <c r="P186" s="113"/>
      <c r="Q186" s="113"/>
      <c r="R186" s="113"/>
      <c r="S186" s="113"/>
      <c r="T186" s="113"/>
    </row>
    <row r="187" spans="1:20" ht="52" hidden="1" customHeight="1" thickBot="1" x14ac:dyDescent="0.25">
      <c r="A187" s="112" t="s">
        <v>2058</v>
      </c>
      <c r="B187" s="112"/>
      <c r="C187" s="113"/>
      <c r="D187" s="113"/>
      <c r="E187" s="113"/>
      <c r="F187" s="113"/>
      <c r="G187" s="113"/>
      <c r="H187" s="113"/>
      <c r="I187" s="113"/>
      <c r="J187" s="113"/>
      <c r="K187" s="113"/>
      <c r="L187" s="113"/>
      <c r="M187" s="113"/>
      <c r="N187" s="113"/>
      <c r="O187" s="113"/>
      <c r="P187" s="113"/>
      <c r="Q187" s="113"/>
      <c r="R187" s="113"/>
      <c r="S187" s="113"/>
      <c r="T187" s="113"/>
    </row>
    <row r="188" spans="1:20" ht="52" hidden="1" customHeight="1" thickBot="1" x14ac:dyDescent="0.25">
      <c r="A188" s="112" t="s">
        <v>1397</v>
      </c>
      <c r="B188" s="112"/>
      <c r="C188" s="113"/>
      <c r="D188" s="113"/>
      <c r="E188" s="113"/>
      <c r="F188" s="113"/>
      <c r="G188" s="113"/>
      <c r="H188" s="113"/>
      <c r="I188" s="113"/>
      <c r="J188" s="113"/>
      <c r="K188" s="113"/>
      <c r="L188" s="113"/>
      <c r="M188" s="113"/>
      <c r="N188" s="113"/>
      <c r="O188" s="113"/>
      <c r="P188" s="113"/>
      <c r="Q188" s="113"/>
      <c r="R188" s="113"/>
      <c r="S188" s="113"/>
      <c r="T188" s="113"/>
    </row>
    <row r="189" spans="1:20" ht="52" hidden="1" customHeight="1" thickBot="1" x14ac:dyDescent="0.25">
      <c r="A189" s="112" t="s">
        <v>2059</v>
      </c>
      <c r="B189" s="112"/>
      <c r="C189" s="113"/>
      <c r="D189" s="113"/>
      <c r="E189" s="113"/>
      <c r="F189" s="113"/>
      <c r="G189" s="113"/>
      <c r="H189" s="113"/>
      <c r="I189" s="113"/>
      <c r="J189" s="113"/>
      <c r="K189" s="113"/>
      <c r="L189" s="113"/>
      <c r="M189" s="113"/>
      <c r="N189" s="113"/>
      <c r="O189" s="113"/>
      <c r="P189" s="113"/>
      <c r="Q189" s="113"/>
      <c r="R189" s="113"/>
      <c r="S189" s="113"/>
      <c r="T189" s="113"/>
    </row>
    <row r="190" spans="1:20" ht="52" hidden="1" customHeight="1" thickBot="1" x14ac:dyDescent="0.25">
      <c r="A190" s="112" t="s">
        <v>2060</v>
      </c>
      <c r="B190" s="112"/>
      <c r="C190" s="113"/>
      <c r="D190" s="113"/>
      <c r="E190" s="113"/>
      <c r="F190" s="113"/>
      <c r="G190" s="113"/>
      <c r="H190" s="113"/>
      <c r="I190" s="113"/>
      <c r="J190" s="113"/>
      <c r="K190" s="113"/>
      <c r="L190" s="113"/>
      <c r="M190" s="113"/>
      <c r="N190" s="113"/>
      <c r="O190" s="113"/>
      <c r="P190" s="113"/>
      <c r="Q190" s="113"/>
      <c r="R190" s="113"/>
      <c r="S190" s="113"/>
      <c r="T190" s="113"/>
    </row>
    <row r="191" spans="1:20" ht="52" hidden="1" customHeight="1" thickBot="1" x14ac:dyDescent="0.25">
      <c r="A191" s="112" t="s">
        <v>2061</v>
      </c>
      <c r="B191" s="112"/>
      <c r="C191" s="113"/>
      <c r="D191" s="113"/>
      <c r="E191" s="113"/>
      <c r="F191" s="113"/>
      <c r="G191" s="113"/>
      <c r="H191" s="113"/>
      <c r="I191" s="113"/>
      <c r="J191" s="113"/>
      <c r="K191" s="113"/>
      <c r="L191" s="113"/>
      <c r="M191" s="113"/>
      <c r="N191" s="113"/>
      <c r="O191" s="113"/>
      <c r="P191" s="113"/>
      <c r="Q191" s="113"/>
      <c r="R191" s="113"/>
      <c r="S191" s="113"/>
      <c r="T191" s="113"/>
    </row>
    <row r="192" spans="1:20" ht="52" hidden="1" customHeight="1" thickBot="1" x14ac:dyDescent="0.25">
      <c r="A192" s="112" t="s">
        <v>1399</v>
      </c>
      <c r="B192" s="112"/>
      <c r="C192" s="113"/>
      <c r="D192" s="113"/>
      <c r="E192" s="113"/>
      <c r="F192" s="113"/>
      <c r="G192" s="113"/>
      <c r="H192" s="113"/>
      <c r="I192" s="113"/>
      <c r="J192" s="113"/>
      <c r="K192" s="113"/>
      <c r="L192" s="113"/>
      <c r="M192" s="113"/>
      <c r="N192" s="113"/>
      <c r="O192" s="113"/>
      <c r="P192" s="113"/>
      <c r="Q192" s="113"/>
      <c r="R192" s="113"/>
      <c r="S192" s="113"/>
      <c r="T192" s="113"/>
    </row>
    <row r="193" spans="1:20" ht="52" hidden="1" customHeight="1" thickBot="1" x14ac:dyDescent="0.25">
      <c r="A193" s="112" t="s">
        <v>2062</v>
      </c>
      <c r="B193" s="112"/>
      <c r="C193" s="113"/>
      <c r="D193" s="113"/>
      <c r="E193" s="113"/>
      <c r="F193" s="113"/>
      <c r="G193" s="113"/>
      <c r="H193" s="113"/>
      <c r="I193" s="113"/>
      <c r="J193" s="113"/>
      <c r="K193" s="113"/>
      <c r="L193" s="113"/>
      <c r="M193" s="113"/>
      <c r="N193" s="113"/>
      <c r="O193" s="113"/>
      <c r="P193" s="113"/>
      <c r="Q193" s="113"/>
      <c r="R193" s="113"/>
      <c r="S193" s="113"/>
      <c r="T193" s="113"/>
    </row>
    <row r="194" spans="1:20" ht="52" hidden="1" customHeight="1" thickBot="1" x14ac:dyDescent="0.25">
      <c r="A194" s="112" t="s">
        <v>2063</v>
      </c>
      <c r="B194" s="112"/>
      <c r="C194" s="113"/>
      <c r="D194" s="113"/>
      <c r="E194" s="113"/>
      <c r="F194" s="113"/>
      <c r="G194" s="113"/>
      <c r="H194" s="113"/>
      <c r="I194" s="113"/>
      <c r="J194" s="113"/>
      <c r="K194" s="113"/>
      <c r="L194" s="113"/>
      <c r="M194" s="113"/>
      <c r="N194" s="113"/>
      <c r="O194" s="113"/>
      <c r="P194" s="113"/>
      <c r="Q194" s="113"/>
      <c r="R194" s="113"/>
      <c r="S194" s="113"/>
      <c r="T194" s="113"/>
    </row>
    <row r="195" spans="1:20" ht="52" hidden="1" customHeight="1" thickBot="1" x14ac:dyDescent="0.25">
      <c r="A195" s="112" t="s">
        <v>2064</v>
      </c>
      <c r="B195" s="112"/>
      <c r="C195" s="113"/>
      <c r="D195" s="113"/>
      <c r="E195" s="113"/>
      <c r="F195" s="113"/>
      <c r="G195" s="113"/>
      <c r="H195" s="113"/>
      <c r="I195" s="113"/>
      <c r="J195" s="113"/>
      <c r="K195" s="113"/>
      <c r="L195" s="113"/>
      <c r="M195" s="113"/>
      <c r="N195" s="113"/>
      <c r="O195" s="113"/>
      <c r="P195" s="113"/>
      <c r="Q195" s="113"/>
      <c r="R195" s="113"/>
      <c r="S195" s="113"/>
      <c r="T195" s="113"/>
    </row>
    <row r="196" spans="1:20" ht="52" hidden="1" customHeight="1" thickBot="1" x14ac:dyDescent="0.25">
      <c r="A196" s="112" t="s">
        <v>1401</v>
      </c>
      <c r="B196" s="112"/>
      <c r="C196" s="113"/>
      <c r="D196" s="113"/>
      <c r="E196" s="113"/>
      <c r="F196" s="113"/>
      <c r="G196" s="113"/>
      <c r="H196" s="113"/>
      <c r="I196" s="113"/>
      <c r="J196" s="113"/>
      <c r="K196" s="113"/>
      <c r="L196" s="113"/>
      <c r="M196" s="113"/>
      <c r="N196" s="113"/>
      <c r="O196" s="113"/>
      <c r="P196" s="113"/>
      <c r="Q196" s="113"/>
      <c r="R196" s="113"/>
      <c r="S196" s="113"/>
      <c r="T196" s="113"/>
    </row>
    <row r="197" spans="1:20" ht="52" hidden="1" customHeight="1" thickBot="1" x14ac:dyDescent="0.25">
      <c r="A197" s="112" t="s">
        <v>2065</v>
      </c>
      <c r="B197" s="112"/>
      <c r="C197" s="113"/>
      <c r="D197" s="113"/>
      <c r="E197" s="113"/>
      <c r="F197" s="113"/>
      <c r="G197" s="113"/>
      <c r="H197" s="113"/>
      <c r="I197" s="113"/>
      <c r="J197" s="113"/>
      <c r="K197" s="113"/>
      <c r="L197" s="113"/>
      <c r="M197" s="113"/>
      <c r="N197" s="113"/>
      <c r="O197" s="113"/>
      <c r="P197" s="113"/>
      <c r="Q197" s="113"/>
      <c r="R197" s="113"/>
      <c r="S197" s="113"/>
      <c r="T197" s="113"/>
    </row>
    <row r="198" spans="1:20" ht="52" hidden="1" customHeight="1" thickBot="1" x14ac:dyDescent="0.25">
      <c r="A198" s="112" t="s">
        <v>2066</v>
      </c>
      <c r="B198" s="112"/>
      <c r="C198" s="113"/>
      <c r="D198" s="113"/>
      <c r="E198" s="113"/>
      <c r="F198" s="113"/>
      <c r="G198" s="113"/>
      <c r="H198" s="113"/>
      <c r="I198" s="113"/>
      <c r="J198" s="113"/>
      <c r="K198" s="113"/>
      <c r="L198" s="113"/>
      <c r="M198" s="113"/>
      <c r="N198" s="113"/>
      <c r="O198" s="113"/>
      <c r="P198" s="113"/>
      <c r="Q198" s="113"/>
      <c r="R198" s="113"/>
      <c r="S198" s="113"/>
      <c r="T198" s="113"/>
    </row>
    <row r="199" spans="1:20" ht="52" hidden="1" customHeight="1" thickBot="1" x14ac:dyDescent="0.25">
      <c r="A199" s="112" t="s">
        <v>2067</v>
      </c>
      <c r="B199" s="112"/>
      <c r="C199" s="113"/>
      <c r="D199" s="113"/>
      <c r="E199" s="113"/>
      <c r="F199" s="113"/>
      <c r="G199" s="113"/>
      <c r="H199" s="113"/>
      <c r="I199" s="113"/>
      <c r="J199" s="113"/>
      <c r="K199" s="113"/>
      <c r="L199" s="113"/>
      <c r="M199" s="113"/>
      <c r="N199" s="113"/>
      <c r="O199" s="113"/>
      <c r="P199" s="113"/>
      <c r="Q199" s="113"/>
      <c r="R199" s="113"/>
      <c r="S199" s="113"/>
      <c r="T199" s="113"/>
    </row>
    <row r="200" spans="1:20" ht="35" customHeight="1" thickBot="1" x14ac:dyDescent="0.25">
      <c r="A200" s="175" t="s">
        <v>2068</v>
      </c>
      <c r="B200" s="176"/>
      <c r="C200" s="177"/>
      <c r="D200" s="177"/>
      <c r="E200" s="177"/>
      <c r="F200" s="177"/>
      <c r="G200" s="177"/>
      <c r="H200" s="177"/>
      <c r="I200" s="177"/>
      <c r="J200" s="177"/>
      <c r="K200" s="177"/>
      <c r="L200" s="177"/>
      <c r="M200" s="177"/>
      <c r="N200" s="177"/>
      <c r="O200" s="177"/>
      <c r="P200" s="177"/>
      <c r="Q200" s="177"/>
      <c r="R200" s="177"/>
      <c r="S200" s="177"/>
      <c r="T200" s="177"/>
    </row>
    <row r="201" spans="1:20" ht="52" hidden="1" customHeight="1" thickBot="1" x14ac:dyDescent="0.25">
      <c r="A201" s="112" t="s">
        <v>1404</v>
      </c>
      <c r="B201" s="112"/>
      <c r="C201" s="113"/>
      <c r="D201" s="113"/>
      <c r="E201" s="113"/>
      <c r="F201" s="113"/>
      <c r="G201" s="113"/>
      <c r="H201" s="113"/>
      <c r="I201" s="113"/>
      <c r="J201" s="113"/>
      <c r="K201" s="113"/>
      <c r="L201" s="113"/>
      <c r="M201" s="113"/>
      <c r="N201" s="113"/>
      <c r="O201" s="113"/>
      <c r="P201" s="113"/>
      <c r="Q201" s="113"/>
      <c r="R201" s="113"/>
      <c r="S201" s="113"/>
      <c r="T201" s="113"/>
    </row>
    <row r="202" spans="1:20" ht="52" hidden="1" customHeight="1" thickBot="1" x14ac:dyDescent="0.25">
      <c r="A202" s="112" t="s">
        <v>2073</v>
      </c>
      <c r="B202" s="112"/>
      <c r="C202" s="113"/>
      <c r="D202" s="113"/>
      <c r="E202" s="113"/>
      <c r="F202" s="113"/>
      <c r="G202" s="113"/>
      <c r="H202" s="113"/>
      <c r="I202" s="113"/>
      <c r="J202" s="113"/>
      <c r="K202" s="113"/>
      <c r="L202" s="113"/>
      <c r="M202" s="113"/>
      <c r="N202" s="113"/>
      <c r="O202" s="113"/>
      <c r="P202" s="113"/>
      <c r="Q202" s="113"/>
      <c r="R202" s="113"/>
      <c r="S202" s="113"/>
      <c r="T202" s="113"/>
    </row>
    <row r="203" spans="1:20" ht="52" hidden="1" customHeight="1" thickBot="1" x14ac:dyDescent="0.25">
      <c r="A203" s="112" t="s">
        <v>2074</v>
      </c>
      <c r="B203" s="112"/>
      <c r="C203" s="113"/>
      <c r="D203" s="113"/>
      <c r="E203" s="113"/>
      <c r="F203" s="113"/>
      <c r="G203" s="113"/>
      <c r="H203" s="113"/>
      <c r="I203" s="113"/>
      <c r="J203" s="113"/>
      <c r="K203" s="113"/>
      <c r="L203" s="113"/>
      <c r="M203" s="113"/>
      <c r="N203" s="113"/>
      <c r="O203" s="113"/>
      <c r="P203" s="113"/>
      <c r="Q203" s="113"/>
      <c r="R203" s="113"/>
      <c r="S203" s="113"/>
      <c r="T203" s="113"/>
    </row>
    <row r="204" spans="1:20" ht="52" hidden="1" customHeight="1" thickBot="1" x14ac:dyDescent="0.25">
      <c r="A204" s="112" t="s">
        <v>2075</v>
      </c>
      <c r="B204" s="112"/>
      <c r="C204" s="113"/>
      <c r="D204" s="113"/>
      <c r="E204" s="113"/>
      <c r="F204" s="113"/>
      <c r="G204" s="113"/>
      <c r="H204" s="113"/>
      <c r="I204" s="113"/>
      <c r="J204" s="113"/>
      <c r="K204" s="113"/>
      <c r="L204" s="113"/>
      <c r="M204" s="113"/>
      <c r="N204" s="113"/>
      <c r="O204" s="113"/>
      <c r="P204" s="113"/>
      <c r="Q204" s="113"/>
      <c r="R204" s="113"/>
      <c r="S204" s="113"/>
      <c r="T204" s="113"/>
    </row>
    <row r="205" spans="1:20" ht="52" hidden="1" customHeight="1" thickBot="1" x14ac:dyDescent="0.25">
      <c r="A205" s="112" t="s">
        <v>1406</v>
      </c>
      <c r="B205" s="112"/>
      <c r="C205" s="113"/>
      <c r="D205" s="113"/>
      <c r="E205" s="113"/>
      <c r="F205" s="113"/>
      <c r="G205" s="113"/>
      <c r="H205" s="113"/>
      <c r="I205" s="113"/>
      <c r="J205" s="113"/>
      <c r="K205" s="113"/>
      <c r="L205" s="113"/>
      <c r="M205" s="113"/>
      <c r="N205" s="113"/>
      <c r="O205" s="113"/>
      <c r="P205" s="113"/>
      <c r="Q205" s="113"/>
      <c r="R205" s="113"/>
      <c r="S205" s="113"/>
      <c r="T205" s="113"/>
    </row>
    <row r="206" spans="1:20" ht="52" hidden="1" customHeight="1" thickBot="1" x14ac:dyDescent="0.25">
      <c r="A206" s="112" t="s">
        <v>2076</v>
      </c>
      <c r="B206" s="112"/>
      <c r="C206" s="113"/>
      <c r="D206" s="113"/>
      <c r="E206" s="113"/>
      <c r="F206" s="113"/>
      <c r="G206" s="113"/>
      <c r="H206" s="113"/>
      <c r="I206" s="113"/>
      <c r="J206" s="113"/>
      <c r="K206" s="113"/>
      <c r="L206" s="113"/>
      <c r="M206" s="113"/>
      <c r="N206" s="113"/>
      <c r="O206" s="113"/>
      <c r="P206" s="113"/>
      <c r="Q206" s="113"/>
      <c r="R206" s="113"/>
      <c r="S206" s="113"/>
      <c r="T206" s="113"/>
    </row>
    <row r="207" spans="1:20" ht="52" hidden="1" customHeight="1" thickBot="1" x14ac:dyDescent="0.25">
      <c r="A207" s="112" t="s">
        <v>2077</v>
      </c>
      <c r="B207" s="112"/>
      <c r="C207" s="113"/>
      <c r="D207" s="113"/>
      <c r="E207" s="113"/>
      <c r="F207" s="113"/>
      <c r="G207" s="113"/>
      <c r="H207" s="113"/>
      <c r="I207" s="113"/>
      <c r="J207" s="113"/>
      <c r="K207" s="113"/>
      <c r="L207" s="113"/>
      <c r="M207" s="113"/>
      <c r="N207" s="113"/>
      <c r="O207" s="113"/>
      <c r="P207" s="113"/>
      <c r="Q207" s="113"/>
      <c r="R207" s="113"/>
      <c r="S207" s="113"/>
      <c r="T207" s="113"/>
    </row>
    <row r="208" spans="1:20" ht="52" hidden="1" customHeight="1" thickBot="1" x14ac:dyDescent="0.25">
      <c r="A208" s="112" t="s">
        <v>2078</v>
      </c>
      <c r="B208" s="112"/>
      <c r="C208" s="113"/>
      <c r="D208" s="113"/>
      <c r="E208" s="113"/>
      <c r="F208" s="113"/>
      <c r="G208" s="113"/>
      <c r="H208" s="113"/>
      <c r="I208" s="113"/>
      <c r="J208" s="113"/>
      <c r="K208" s="113"/>
      <c r="L208" s="113"/>
      <c r="M208" s="113"/>
      <c r="N208" s="113"/>
      <c r="O208" s="113"/>
      <c r="P208" s="113"/>
      <c r="Q208" s="113"/>
      <c r="R208" s="113"/>
      <c r="S208" s="113"/>
      <c r="T208" s="113"/>
    </row>
    <row r="209" spans="1:20" ht="52" hidden="1" customHeight="1" thickBot="1" x14ac:dyDescent="0.25">
      <c r="A209" s="112" t="s">
        <v>1408</v>
      </c>
      <c r="B209" s="112"/>
      <c r="C209" s="113"/>
      <c r="D209" s="113"/>
      <c r="E209" s="113"/>
      <c r="F209" s="113"/>
      <c r="G209" s="113"/>
      <c r="H209" s="113"/>
      <c r="I209" s="113"/>
      <c r="J209" s="113"/>
      <c r="K209" s="113"/>
      <c r="L209" s="113"/>
      <c r="M209" s="113"/>
      <c r="N209" s="113"/>
      <c r="O209" s="113"/>
      <c r="P209" s="113"/>
      <c r="Q209" s="113"/>
      <c r="R209" s="113"/>
      <c r="S209" s="113"/>
      <c r="T209" s="113"/>
    </row>
    <row r="210" spans="1:20" ht="52" hidden="1" customHeight="1" thickBot="1" x14ac:dyDescent="0.25">
      <c r="A210" s="112" t="s">
        <v>2079</v>
      </c>
      <c r="B210" s="112"/>
      <c r="C210" s="113"/>
      <c r="D210" s="113"/>
      <c r="E210" s="113"/>
      <c r="F210" s="113"/>
      <c r="G210" s="113"/>
      <c r="H210" s="113"/>
      <c r="I210" s="113"/>
      <c r="J210" s="113"/>
      <c r="K210" s="113"/>
      <c r="L210" s="113"/>
      <c r="M210" s="113"/>
      <c r="N210" s="113"/>
      <c r="O210" s="113"/>
      <c r="P210" s="113"/>
      <c r="Q210" s="113"/>
      <c r="R210" s="113"/>
      <c r="S210" s="113"/>
      <c r="T210" s="113"/>
    </row>
    <row r="211" spans="1:20" ht="52" hidden="1" customHeight="1" thickBot="1" x14ac:dyDescent="0.25">
      <c r="A211" s="112" t="s">
        <v>2080</v>
      </c>
      <c r="B211" s="112"/>
      <c r="C211" s="113"/>
      <c r="D211" s="113"/>
      <c r="E211" s="113"/>
      <c r="F211" s="113"/>
      <c r="G211" s="113"/>
      <c r="H211" s="113"/>
      <c r="I211" s="113"/>
      <c r="J211" s="113"/>
      <c r="K211" s="113"/>
      <c r="L211" s="113"/>
      <c r="M211" s="113"/>
      <c r="N211" s="113"/>
      <c r="O211" s="113"/>
      <c r="P211" s="113"/>
      <c r="Q211" s="113"/>
      <c r="R211" s="113"/>
      <c r="S211" s="113"/>
      <c r="T211" s="113"/>
    </row>
    <row r="212" spans="1:20" ht="52" hidden="1" customHeight="1" thickBot="1" x14ac:dyDescent="0.25">
      <c r="A212" s="112" t="s">
        <v>2081</v>
      </c>
      <c r="B212" s="112"/>
      <c r="C212" s="113"/>
      <c r="D212" s="113"/>
      <c r="E212" s="113"/>
      <c r="F212" s="113"/>
      <c r="G212" s="113"/>
      <c r="H212" s="113"/>
      <c r="I212" s="113"/>
      <c r="J212" s="113"/>
      <c r="K212" s="113"/>
      <c r="L212" s="113"/>
      <c r="M212" s="113"/>
      <c r="N212" s="113"/>
      <c r="O212" s="113"/>
      <c r="P212" s="113"/>
      <c r="Q212" s="113"/>
      <c r="R212" s="113"/>
      <c r="S212" s="113"/>
      <c r="T212" s="113"/>
    </row>
    <row r="213" spans="1:20" ht="52" hidden="1" customHeight="1" thickBot="1" x14ac:dyDescent="0.25">
      <c r="A213" s="112" t="s">
        <v>1410</v>
      </c>
      <c r="B213" s="112"/>
      <c r="C213" s="113"/>
      <c r="D213" s="113"/>
      <c r="E213" s="113"/>
      <c r="F213" s="113"/>
      <c r="G213" s="113"/>
      <c r="H213" s="113"/>
      <c r="I213" s="113"/>
      <c r="J213" s="113"/>
      <c r="K213" s="113"/>
      <c r="L213" s="113"/>
      <c r="M213" s="113"/>
      <c r="N213" s="113"/>
      <c r="O213" s="113"/>
      <c r="P213" s="113"/>
      <c r="Q213" s="113"/>
      <c r="R213" s="113"/>
      <c r="S213" s="113"/>
      <c r="T213" s="113"/>
    </row>
    <row r="214" spans="1:20" ht="52" hidden="1" customHeight="1" thickBot="1" x14ac:dyDescent="0.25">
      <c r="A214" s="112" t="s">
        <v>2082</v>
      </c>
      <c r="B214" s="112"/>
      <c r="C214" s="113"/>
      <c r="D214" s="113"/>
      <c r="E214" s="113"/>
      <c r="F214" s="113"/>
      <c r="G214" s="113"/>
      <c r="H214" s="113"/>
      <c r="I214" s="113"/>
      <c r="J214" s="113"/>
      <c r="K214" s="113"/>
      <c r="L214" s="113"/>
      <c r="M214" s="113"/>
      <c r="N214" s="113"/>
      <c r="O214" s="113"/>
      <c r="P214" s="113"/>
      <c r="Q214" s="113"/>
      <c r="R214" s="113"/>
      <c r="S214" s="113"/>
      <c r="T214" s="113"/>
    </row>
    <row r="215" spans="1:20" ht="52" hidden="1" customHeight="1" thickBot="1" x14ac:dyDescent="0.25">
      <c r="A215" s="112" t="s">
        <v>2083</v>
      </c>
      <c r="B215" s="112"/>
      <c r="C215" s="113"/>
      <c r="D215" s="113"/>
      <c r="E215" s="113"/>
      <c r="F215" s="113"/>
      <c r="G215" s="113"/>
      <c r="H215" s="113"/>
      <c r="I215" s="113"/>
      <c r="J215" s="113"/>
      <c r="K215" s="113"/>
      <c r="L215" s="113"/>
      <c r="M215" s="113"/>
      <c r="N215" s="113"/>
      <c r="O215" s="113"/>
      <c r="P215" s="113"/>
      <c r="Q215" s="113"/>
      <c r="R215" s="113"/>
      <c r="S215" s="113"/>
      <c r="T215" s="113"/>
    </row>
    <row r="216" spans="1:20" ht="52" hidden="1" customHeight="1" thickBot="1" x14ac:dyDescent="0.25">
      <c r="A216" s="112" t="s">
        <v>2084</v>
      </c>
      <c r="B216" s="112"/>
      <c r="C216" s="113"/>
      <c r="D216" s="113"/>
      <c r="E216" s="113"/>
      <c r="F216" s="113"/>
      <c r="G216" s="113"/>
      <c r="H216" s="113"/>
      <c r="I216" s="113"/>
      <c r="J216" s="113"/>
      <c r="K216" s="113"/>
      <c r="L216" s="113"/>
      <c r="M216" s="113"/>
      <c r="N216" s="113"/>
      <c r="O216" s="113"/>
      <c r="P216" s="113"/>
      <c r="Q216" s="113"/>
      <c r="R216" s="113"/>
      <c r="S216" s="113"/>
      <c r="T216" s="113"/>
    </row>
    <row r="217" spans="1:20" ht="52" hidden="1" customHeight="1" thickBot="1" x14ac:dyDescent="0.25">
      <c r="A217" s="112" t="s">
        <v>1412</v>
      </c>
      <c r="B217" s="112"/>
      <c r="C217" s="113"/>
      <c r="D217" s="113"/>
      <c r="E217" s="113"/>
      <c r="F217" s="113"/>
      <c r="G217" s="113"/>
      <c r="H217" s="113"/>
      <c r="I217" s="113"/>
      <c r="J217" s="113"/>
      <c r="K217" s="113"/>
      <c r="L217" s="113"/>
      <c r="M217" s="113"/>
      <c r="N217" s="113"/>
      <c r="O217" s="113"/>
      <c r="P217" s="113"/>
      <c r="Q217" s="113"/>
      <c r="R217" s="113"/>
      <c r="S217" s="113"/>
      <c r="T217" s="113"/>
    </row>
    <row r="218" spans="1:20" ht="52" hidden="1" customHeight="1" thickBot="1" x14ac:dyDescent="0.25">
      <c r="A218" s="112" t="s">
        <v>2085</v>
      </c>
      <c r="B218" s="112"/>
      <c r="C218" s="113"/>
      <c r="D218" s="113"/>
      <c r="E218" s="113"/>
      <c r="F218" s="113"/>
      <c r="G218" s="113"/>
      <c r="H218" s="113"/>
      <c r="I218" s="113"/>
      <c r="J218" s="113"/>
      <c r="K218" s="113"/>
      <c r="L218" s="113"/>
      <c r="M218" s="113"/>
      <c r="N218" s="113"/>
      <c r="O218" s="113"/>
      <c r="P218" s="113"/>
      <c r="Q218" s="113"/>
      <c r="R218" s="113"/>
      <c r="S218" s="113"/>
      <c r="T218" s="113"/>
    </row>
    <row r="219" spans="1:20" ht="52" hidden="1" customHeight="1" thickBot="1" x14ac:dyDescent="0.25">
      <c r="A219" s="112" t="s">
        <v>2086</v>
      </c>
      <c r="B219" s="112"/>
      <c r="C219" s="113"/>
      <c r="D219" s="113"/>
      <c r="E219" s="113"/>
      <c r="F219" s="113"/>
      <c r="G219" s="113"/>
      <c r="H219" s="113"/>
      <c r="I219" s="113"/>
      <c r="J219" s="113"/>
      <c r="K219" s="113"/>
      <c r="L219" s="113"/>
      <c r="M219" s="113"/>
      <c r="N219" s="113"/>
      <c r="O219" s="113"/>
      <c r="P219" s="113"/>
      <c r="Q219" s="113"/>
      <c r="R219" s="113"/>
      <c r="S219" s="113"/>
      <c r="T219" s="113"/>
    </row>
    <row r="220" spans="1:20" ht="52" hidden="1" customHeight="1" thickBot="1" x14ac:dyDescent="0.25">
      <c r="A220" s="112" t="s">
        <v>2087</v>
      </c>
      <c r="B220" s="112"/>
      <c r="C220" s="113"/>
      <c r="D220" s="113"/>
      <c r="E220" s="113"/>
      <c r="F220" s="113"/>
      <c r="G220" s="113"/>
      <c r="H220" s="113"/>
      <c r="I220" s="113"/>
      <c r="J220" s="113"/>
      <c r="K220" s="113"/>
      <c r="L220" s="113"/>
      <c r="M220" s="113"/>
      <c r="N220" s="113"/>
      <c r="O220" s="113"/>
      <c r="P220" s="113"/>
      <c r="Q220" s="113"/>
      <c r="R220" s="113"/>
      <c r="S220" s="113"/>
      <c r="T220" s="113"/>
    </row>
    <row r="221" spans="1:20" ht="52" hidden="1" customHeight="1" thickBot="1" x14ac:dyDescent="0.25">
      <c r="A221" s="112" t="s">
        <v>1414</v>
      </c>
      <c r="B221" s="112"/>
      <c r="C221" s="113"/>
      <c r="D221" s="113"/>
      <c r="E221" s="113"/>
      <c r="F221" s="113"/>
      <c r="G221" s="113"/>
      <c r="H221" s="113"/>
      <c r="I221" s="113"/>
      <c r="J221" s="113"/>
      <c r="K221" s="113"/>
      <c r="L221" s="113"/>
      <c r="M221" s="113"/>
      <c r="N221" s="113"/>
      <c r="O221" s="113"/>
      <c r="P221" s="113"/>
      <c r="Q221" s="113"/>
      <c r="R221" s="113"/>
      <c r="S221" s="113"/>
      <c r="T221" s="113"/>
    </row>
    <row r="222" spans="1:20" ht="52" hidden="1" customHeight="1" thickBot="1" x14ac:dyDescent="0.25">
      <c r="A222" s="112" t="s">
        <v>2088</v>
      </c>
      <c r="B222" s="112"/>
      <c r="C222" s="113"/>
      <c r="D222" s="113"/>
      <c r="E222" s="113"/>
      <c r="F222" s="113"/>
      <c r="G222" s="113"/>
      <c r="H222" s="113"/>
      <c r="I222" s="113"/>
      <c r="J222" s="113"/>
      <c r="K222" s="113"/>
      <c r="L222" s="113"/>
      <c r="M222" s="113"/>
      <c r="N222" s="113"/>
      <c r="O222" s="113"/>
      <c r="P222" s="113"/>
      <c r="Q222" s="113"/>
      <c r="R222" s="113"/>
      <c r="S222" s="113"/>
      <c r="T222" s="113"/>
    </row>
    <row r="223" spans="1:20" ht="52" hidden="1" customHeight="1" thickBot="1" x14ac:dyDescent="0.25">
      <c r="A223" s="112" t="s">
        <v>2089</v>
      </c>
      <c r="B223" s="112"/>
      <c r="C223" s="113"/>
      <c r="D223" s="113"/>
      <c r="E223" s="113"/>
      <c r="F223" s="113"/>
      <c r="G223" s="113"/>
      <c r="H223" s="113"/>
      <c r="I223" s="113"/>
      <c r="J223" s="113"/>
      <c r="K223" s="113"/>
      <c r="L223" s="113"/>
      <c r="M223" s="113"/>
      <c r="N223" s="113"/>
      <c r="O223" s="113"/>
      <c r="P223" s="113"/>
      <c r="Q223" s="113"/>
      <c r="R223" s="113"/>
      <c r="S223" s="113"/>
      <c r="T223" s="113"/>
    </row>
    <row r="224" spans="1:20" ht="52" hidden="1" customHeight="1" thickBot="1" x14ac:dyDescent="0.25">
      <c r="A224" s="112" t="s">
        <v>2090</v>
      </c>
      <c r="B224" s="112"/>
      <c r="C224" s="113"/>
      <c r="D224" s="113"/>
      <c r="E224" s="113"/>
      <c r="F224" s="113"/>
      <c r="G224" s="113"/>
      <c r="H224" s="113"/>
      <c r="I224" s="113"/>
      <c r="J224" s="113"/>
      <c r="K224" s="113"/>
      <c r="L224" s="113"/>
      <c r="M224" s="113"/>
      <c r="N224" s="113"/>
      <c r="O224" s="113"/>
      <c r="P224" s="113"/>
      <c r="Q224" s="113"/>
      <c r="R224" s="113"/>
      <c r="S224" s="113"/>
      <c r="T224" s="113"/>
    </row>
    <row r="225" spans="1:20" ht="52" hidden="1" customHeight="1" thickBot="1" x14ac:dyDescent="0.25">
      <c r="A225" s="112" t="s">
        <v>1416</v>
      </c>
      <c r="B225" s="112"/>
      <c r="C225" s="113"/>
      <c r="D225" s="113"/>
      <c r="E225" s="113"/>
      <c r="F225" s="113"/>
      <c r="G225" s="113"/>
      <c r="H225" s="113"/>
      <c r="I225" s="113"/>
      <c r="J225" s="113"/>
      <c r="K225" s="113"/>
      <c r="L225" s="113"/>
      <c r="M225" s="113"/>
      <c r="N225" s="113"/>
      <c r="O225" s="113"/>
      <c r="P225" s="113"/>
      <c r="Q225" s="113"/>
      <c r="R225" s="113"/>
      <c r="S225" s="113"/>
      <c r="T225" s="113"/>
    </row>
    <row r="226" spans="1:20" ht="52" hidden="1" customHeight="1" thickBot="1" x14ac:dyDescent="0.25">
      <c r="A226" s="112" t="s">
        <v>2091</v>
      </c>
      <c r="B226" s="112"/>
      <c r="C226" s="113"/>
      <c r="D226" s="113"/>
      <c r="E226" s="113"/>
      <c r="F226" s="113"/>
      <c r="G226" s="113"/>
      <c r="H226" s="113"/>
      <c r="I226" s="113"/>
      <c r="J226" s="113"/>
      <c r="K226" s="113"/>
      <c r="L226" s="113"/>
      <c r="M226" s="113"/>
      <c r="N226" s="113"/>
      <c r="O226" s="113"/>
      <c r="P226" s="113"/>
      <c r="Q226" s="113"/>
      <c r="R226" s="113"/>
      <c r="S226" s="113"/>
      <c r="T226" s="113"/>
    </row>
    <row r="227" spans="1:20" ht="52" hidden="1" customHeight="1" thickBot="1" x14ac:dyDescent="0.25">
      <c r="A227" s="112" t="s">
        <v>2092</v>
      </c>
      <c r="B227" s="112"/>
      <c r="C227" s="113"/>
      <c r="D227" s="113"/>
      <c r="E227" s="113"/>
      <c r="F227" s="113"/>
      <c r="G227" s="113"/>
      <c r="H227" s="113"/>
      <c r="I227" s="113"/>
      <c r="J227" s="113"/>
      <c r="K227" s="113"/>
      <c r="L227" s="113"/>
      <c r="M227" s="113"/>
      <c r="N227" s="113"/>
      <c r="O227" s="113"/>
      <c r="P227" s="113"/>
      <c r="Q227" s="113"/>
      <c r="R227" s="113"/>
      <c r="S227" s="113"/>
      <c r="T227" s="113"/>
    </row>
    <row r="228" spans="1:20" ht="52" hidden="1" customHeight="1" thickBot="1" x14ac:dyDescent="0.25">
      <c r="A228" s="112" t="s">
        <v>2093</v>
      </c>
      <c r="B228" s="112"/>
      <c r="C228" s="113"/>
      <c r="D228" s="113"/>
      <c r="E228" s="113"/>
      <c r="F228" s="113"/>
      <c r="G228" s="113"/>
      <c r="H228" s="113"/>
      <c r="I228" s="113"/>
      <c r="J228" s="113"/>
      <c r="K228" s="113"/>
      <c r="L228" s="113"/>
      <c r="M228" s="113"/>
      <c r="N228" s="113"/>
      <c r="O228" s="113"/>
      <c r="P228" s="113"/>
      <c r="Q228" s="113"/>
      <c r="R228" s="113"/>
      <c r="S228" s="113"/>
      <c r="T228" s="113"/>
    </row>
    <row r="229" spans="1:20" ht="52" hidden="1" customHeight="1" thickBot="1" x14ac:dyDescent="0.25">
      <c r="A229" s="112" t="s">
        <v>1418</v>
      </c>
      <c r="B229" s="112"/>
      <c r="C229" s="113"/>
      <c r="D229" s="113"/>
      <c r="E229" s="113"/>
      <c r="F229" s="113"/>
      <c r="G229" s="113"/>
      <c r="H229" s="113"/>
      <c r="I229" s="113"/>
      <c r="J229" s="113"/>
      <c r="K229" s="113"/>
      <c r="L229" s="113"/>
      <c r="M229" s="113"/>
      <c r="N229" s="113"/>
      <c r="O229" s="113"/>
      <c r="P229" s="113"/>
      <c r="Q229" s="113"/>
      <c r="R229" s="113"/>
      <c r="S229" s="113"/>
      <c r="T229" s="113"/>
    </row>
    <row r="230" spans="1:20" ht="52" hidden="1" customHeight="1" thickBot="1" x14ac:dyDescent="0.25">
      <c r="A230" s="112" t="s">
        <v>2094</v>
      </c>
      <c r="B230" s="112"/>
      <c r="C230" s="113"/>
      <c r="D230" s="113"/>
      <c r="E230" s="113"/>
      <c r="F230" s="113"/>
      <c r="G230" s="113"/>
      <c r="H230" s="113"/>
      <c r="I230" s="113"/>
      <c r="J230" s="113"/>
      <c r="K230" s="113"/>
      <c r="L230" s="113"/>
      <c r="M230" s="113"/>
      <c r="N230" s="113"/>
      <c r="O230" s="113"/>
      <c r="P230" s="113"/>
      <c r="Q230" s="113"/>
      <c r="R230" s="113"/>
      <c r="S230" s="113"/>
      <c r="T230" s="113"/>
    </row>
    <row r="231" spans="1:20" ht="52" hidden="1" customHeight="1" thickBot="1" x14ac:dyDescent="0.25">
      <c r="A231" s="112" t="s">
        <v>2095</v>
      </c>
      <c r="B231" s="112"/>
      <c r="C231" s="113"/>
      <c r="D231" s="113"/>
      <c r="E231" s="113"/>
      <c r="F231" s="113"/>
      <c r="G231" s="113"/>
      <c r="H231" s="113"/>
      <c r="I231" s="113"/>
      <c r="J231" s="113"/>
      <c r="K231" s="113"/>
      <c r="L231" s="113"/>
      <c r="M231" s="113"/>
      <c r="N231" s="113"/>
      <c r="O231" s="113"/>
      <c r="P231" s="113"/>
      <c r="Q231" s="113"/>
      <c r="R231" s="113"/>
      <c r="S231" s="113"/>
      <c r="T231" s="113"/>
    </row>
    <row r="232" spans="1:20" ht="52" hidden="1" customHeight="1" thickBot="1" x14ac:dyDescent="0.25">
      <c r="A232" s="112" t="s">
        <v>2096</v>
      </c>
      <c r="B232" s="112"/>
      <c r="C232" s="113"/>
      <c r="D232" s="113"/>
      <c r="E232" s="113"/>
      <c r="F232" s="113"/>
      <c r="G232" s="113"/>
      <c r="H232" s="113"/>
      <c r="I232" s="113"/>
      <c r="J232" s="113"/>
      <c r="K232" s="113"/>
      <c r="L232" s="113"/>
      <c r="M232" s="113"/>
      <c r="N232" s="113"/>
      <c r="O232" s="113"/>
      <c r="P232" s="113"/>
      <c r="Q232" s="113"/>
      <c r="R232" s="113"/>
      <c r="S232" s="113"/>
      <c r="T232" s="113"/>
    </row>
    <row r="233" spans="1:20" ht="52" hidden="1" customHeight="1" thickBot="1" x14ac:dyDescent="0.25">
      <c r="A233" s="112" t="s">
        <v>1420</v>
      </c>
      <c r="B233" s="112"/>
      <c r="C233" s="113"/>
      <c r="D233" s="113"/>
      <c r="E233" s="113"/>
      <c r="F233" s="113"/>
      <c r="G233" s="113"/>
      <c r="H233" s="113"/>
      <c r="I233" s="113"/>
      <c r="J233" s="113"/>
      <c r="K233" s="113"/>
      <c r="L233" s="113"/>
      <c r="M233" s="113"/>
      <c r="N233" s="113"/>
      <c r="O233" s="113"/>
      <c r="P233" s="113"/>
      <c r="Q233" s="113"/>
      <c r="R233" s="113"/>
      <c r="S233" s="113"/>
      <c r="T233" s="113"/>
    </row>
    <row r="234" spans="1:20" ht="52" hidden="1" customHeight="1" thickBot="1" x14ac:dyDescent="0.25">
      <c r="A234" s="112" t="s">
        <v>2097</v>
      </c>
      <c r="B234" s="112"/>
      <c r="C234" s="113"/>
      <c r="D234" s="113"/>
      <c r="E234" s="113"/>
      <c r="F234" s="113"/>
      <c r="G234" s="113"/>
      <c r="H234" s="113"/>
      <c r="I234" s="113"/>
      <c r="J234" s="113"/>
      <c r="K234" s="113"/>
      <c r="L234" s="113"/>
      <c r="M234" s="113"/>
      <c r="N234" s="113"/>
      <c r="O234" s="113"/>
      <c r="P234" s="113"/>
      <c r="Q234" s="113"/>
      <c r="R234" s="113"/>
      <c r="S234" s="113"/>
      <c r="T234" s="113"/>
    </row>
    <row r="235" spans="1:20" ht="52" hidden="1" customHeight="1" thickBot="1" x14ac:dyDescent="0.25">
      <c r="A235" s="112" t="s">
        <v>2098</v>
      </c>
      <c r="B235" s="112"/>
      <c r="C235" s="113"/>
      <c r="D235" s="113"/>
      <c r="E235" s="113"/>
      <c r="F235" s="113"/>
      <c r="G235" s="113"/>
      <c r="H235" s="113"/>
      <c r="I235" s="113"/>
      <c r="J235" s="113"/>
      <c r="K235" s="113"/>
      <c r="L235" s="113"/>
      <c r="M235" s="113"/>
      <c r="N235" s="113"/>
      <c r="O235" s="113"/>
      <c r="P235" s="113"/>
      <c r="Q235" s="113"/>
      <c r="R235" s="113"/>
      <c r="S235" s="113"/>
      <c r="T235" s="113"/>
    </row>
    <row r="236" spans="1:20" ht="52" hidden="1" customHeight="1" thickBot="1" x14ac:dyDescent="0.25">
      <c r="A236" s="112" t="s">
        <v>2099</v>
      </c>
      <c r="B236" s="112"/>
      <c r="C236" s="113"/>
      <c r="D236" s="113"/>
      <c r="E236" s="113"/>
      <c r="F236" s="113"/>
      <c r="G236" s="113"/>
      <c r="H236" s="113"/>
      <c r="I236" s="113"/>
      <c r="J236" s="113"/>
      <c r="K236" s="113"/>
      <c r="L236" s="113"/>
      <c r="M236" s="113"/>
      <c r="N236" s="113"/>
      <c r="O236" s="113"/>
      <c r="P236" s="113"/>
      <c r="Q236" s="113"/>
      <c r="R236" s="113"/>
      <c r="S236" s="113"/>
      <c r="T236" s="113"/>
    </row>
    <row r="237" spans="1:20" ht="52" hidden="1" customHeight="1" thickBot="1" x14ac:dyDescent="0.25">
      <c r="A237" s="112" t="s">
        <v>1422</v>
      </c>
      <c r="B237" s="112"/>
      <c r="C237" s="113"/>
      <c r="D237" s="113"/>
      <c r="E237" s="113"/>
      <c r="F237" s="113"/>
      <c r="G237" s="113"/>
      <c r="H237" s="113"/>
      <c r="I237" s="113"/>
      <c r="J237" s="113"/>
      <c r="K237" s="113"/>
      <c r="L237" s="113"/>
      <c r="M237" s="113"/>
      <c r="N237" s="113"/>
      <c r="O237" s="113"/>
      <c r="P237" s="113"/>
      <c r="Q237" s="113"/>
      <c r="R237" s="113"/>
      <c r="S237" s="113"/>
      <c r="T237" s="113"/>
    </row>
    <row r="238" spans="1:20" ht="52" hidden="1" customHeight="1" thickBot="1" x14ac:dyDescent="0.25">
      <c r="A238" s="112" t="s">
        <v>2100</v>
      </c>
      <c r="B238" s="112"/>
      <c r="C238" s="113"/>
      <c r="D238" s="113"/>
      <c r="E238" s="113"/>
      <c r="F238" s="113"/>
      <c r="G238" s="113"/>
      <c r="H238" s="113"/>
      <c r="I238" s="113"/>
      <c r="J238" s="113"/>
      <c r="K238" s="113"/>
      <c r="L238" s="113"/>
      <c r="M238" s="113"/>
      <c r="N238" s="113"/>
      <c r="O238" s="113"/>
      <c r="P238" s="113"/>
      <c r="Q238" s="113"/>
      <c r="R238" s="113"/>
      <c r="S238" s="113"/>
      <c r="T238" s="113"/>
    </row>
    <row r="239" spans="1:20" ht="52" hidden="1" customHeight="1" thickBot="1" x14ac:dyDescent="0.25">
      <c r="A239" s="112" t="s">
        <v>2101</v>
      </c>
      <c r="B239" s="112"/>
      <c r="C239" s="113"/>
      <c r="D239" s="113"/>
      <c r="E239" s="113"/>
      <c r="F239" s="113"/>
      <c r="G239" s="113"/>
      <c r="H239" s="113"/>
      <c r="I239" s="113"/>
      <c r="J239" s="113"/>
      <c r="K239" s="113"/>
      <c r="L239" s="113"/>
      <c r="M239" s="113"/>
      <c r="N239" s="113"/>
      <c r="O239" s="113"/>
      <c r="P239" s="113"/>
      <c r="Q239" s="113"/>
      <c r="R239" s="113"/>
      <c r="S239" s="113"/>
      <c r="T239" s="113"/>
    </row>
    <row r="240" spans="1:20" ht="52" hidden="1" customHeight="1" thickBot="1" x14ac:dyDescent="0.25">
      <c r="A240" s="112" t="s">
        <v>2102</v>
      </c>
      <c r="B240" s="112"/>
      <c r="C240" s="113"/>
      <c r="D240" s="113"/>
      <c r="E240" s="113"/>
      <c r="F240" s="113"/>
      <c r="G240" s="113"/>
      <c r="H240" s="113"/>
      <c r="I240" s="113"/>
      <c r="J240" s="113"/>
      <c r="K240" s="113"/>
      <c r="L240" s="113"/>
      <c r="M240" s="113"/>
      <c r="N240" s="113"/>
      <c r="O240" s="113"/>
      <c r="P240" s="113"/>
      <c r="Q240" s="113"/>
      <c r="R240" s="113"/>
      <c r="S240" s="113"/>
      <c r="T240" s="113"/>
    </row>
    <row r="241" spans="1:20" ht="52" hidden="1" customHeight="1" thickBot="1" x14ac:dyDescent="0.25">
      <c r="A241" s="112" t="s">
        <v>1424</v>
      </c>
      <c r="B241" s="112"/>
      <c r="C241" s="113"/>
      <c r="D241" s="113"/>
      <c r="E241" s="113"/>
      <c r="F241" s="113"/>
      <c r="G241" s="113"/>
      <c r="H241" s="113"/>
      <c r="I241" s="113"/>
      <c r="J241" s="113"/>
      <c r="K241" s="113"/>
      <c r="L241" s="113"/>
      <c r="M241" s="113"/>
      <c r="N241" s="113"/>
      <c r="O241" s="113"/>
      <c r="P241" s="113"/>
      <c r="Q241" s="113"/>
      <c r="R241" s="113"/>
      <c r="S241" s="113"/>
      <c r="T241" s="113"/>
    </row>
    <row r="242" spans="1:20" ht="52" hidden="1" customHeight="1" thickBot="1" x14ac:dyDescent="0.25">
      <c r="A242" s="112" t="s">
        <v>2103</v>
      </c>
      <c r="B242" s="112"/>
      <c r="C242" s="113"/>
      <c r="D242" s="113"/>
      <c r="E242" s="113"/>
      <c r="F242" s="113"/>
      <c r="G242" s="113"/>
      <c r="H242" s="113"/>
      <c r="I242" s="113"/>
      <c r="J242" s="113"/>
      <c r="K242" s="113"/>
      <c r="L242" s="113"/>
      <c r="M242" s="113"/>
      <c r="N242" s="113"/>
      <c r="O242" s="113"/>
      <c r="P242" s="113"/>
      <c r="Q242" s="113"/>
      <c r="R242" s="113"/>
      <c r="S242" s="113"/>
      <c r="T242" s="113"/>
    </row>
    <row r="243" spans="1:20" ht="52" hidden="1" customHeight="1" thickBot="1" x14ac:dyDescent="0.25">
      <c r="A243" s="112" t="s">
        <v>2104</v>
      </c>
      <c r="B243" s="112"/>
      <c r="C243" s="113"/>
      <c r="D243" s="113"/>
      <c r="E243" s="113"/>
      <c r="F243" s="113"/>
      <c r="G243" s="113"/>
      <c r="H243" s="113"/>
      <c r="I243" s="113"/>
      <c r="J243" s="113"/>
      <c r="K243" s="113"/>
      <c r="L243" s="113"/>
      <c r="M243" s="113"/>
      <c r="N243" s="113"/>
      <c r="O243" s="113"/>
      <c r="P243" s="113"/>
      <c r="Q243" s="113"/>
      <c r="R243" s="113"/>
      <c r="S243" s="113"/>
      <c r="T243" s="113"/>
    </row>
    <row r="244" spans="1:20" ht="52" hidden="1" customHeight="1" thickBot="1" x14ac:dyDescent="0.25">
      <c r="A244" s="112" t="s">
        <v>2105</v>
      </c>
      <c r="B244" s="112"/>
      <c r="C244" s="113"/>
      <c r="D244" s="113"/>
      <c r="E244" s="113"/>
      <c r="F244" s="113"/>
      <c r="G244" s="113"/>
      <c r="H244" s="113"/>
      <c r="I244" s="113"/>
      <c r="J244" s="113"/>
      <c r="K244" s="113"/>
      <c r="L244" s="113"/>
      <c r="M244" s="113"/>
      <c r="N244" s="113"/>
      <c r="O244" s="113"/>
      <c r="P244" s="113"/>
      <c r="Q244" s="113"/>
      <c r="R244" s="113"/>
      <c r="S244" s="113"/>
      <c r="T244" s="113"/>
    </row>
    <row r="245" spans="1:20" ht="52" hidden="1" customHeight="1" thickBot="1" x14ac:dyDescent="0.25">
      <c r="A245" s="112" t="s">
        <v>1426</v>
      </c>
      <c r="B245" s="112"/>
      <c r="C245" s="113"/>
      <c r="D245" s="113"/>
      <c r="E245" s="113"/>
      <c r="F245" s="113"/>
      <c r="G245" s="113"/>
      <c r="H245" s="113"/>
      <c r="I245" s="113"/>
      <c r="J245" s="113"/>
      <c r="K245" s="113"/>
      <c r="L245" s="113"/>
      <c r="M245" s="113"/>
      <c r="N245" s="113"/>
      <c r="O245" s="113"/>
      <c r="P245" s="113"/>
      <c r="Q245" s="113"/>
      <c r="R245" s="113"/>
      <c r="S245" s="113"/>
      <c r="T245" s="113"/>
    </row>
    <row r="246" spans="1:20" ht="52" hidden="1" customHeight="1" thickBot="1" x14ac:dyDescent="0.25">
      <c r="A246" s="112" t="s">
        <v>2106</v>
      </c>
      <c r="B246" s="112"/>
      <c r="C246" s="113"/>
      <c r="D246" s="113"/>
      <c r="E246" s="113"/>
      <c r="F246" s="113"/>
      <c r="G246" s="113"/>
      <c r="H246" s="113"/>
      <c r="I246" s="113"/>
      <c r="J246" s="113"/>
      <c r="K246" s="113"/>
      <c r="L246" s="113"/>
      <c r="M246" s="113"/>
      <c r="N246" s="113"/>
      <c r="O246" s="113"/>
      <c r="P246" s="113"/>
      <c r="Q246" s="113"/>
      <c r="R246" s="113"/>
      <c r="S246" s="113"/>
      <c r="T246" s="113"/>
    </row>
    <row r="247" spans="1:20" ht="52" hidden="1" customHeight="1" thickBot="1" x14ac:dyDescent="0.25">
      <c r="A247" s="112" t="s">
        <v>2107</v>
      </c>
      <c r="B247" s="112"/>
      <c r="C247" s="113"/>
      <c r="D247" s="113"/>
      <c r="E247" s="113"/>
      <c r="F247" s="113"/>
      <c r="G247" s="113"/>
      <c r="H247" s="113"/>
      <c r="I247" s="113"/>
      <c r="J247" s="113"/>
      <c r="K247" s="113"/>
      <c r="L247" s="113"/>
      <c r="M247" s="113"/>
      <c r="N247" s="113"/>
      <c r="O247" s="113"/>
      <c r="P247" s="113"/>
      <c r="Q247" s="113"/>
      <c r="R247" s="113"/>
      <c r="S247" s="113"/>
      <c r="T247" s="113"/>
    </row>
    <row r="248" spans="1:20" ht="52" hidden="1" customHeight="1" thickBot="1" x14ac:dyDescent="0.25">
      <c r="A248" s="112" t="s">
        <v>2108</v>
      </c>
      <c r="B248" s="112"/>
      <c r="C248" s="113"/>
      <c r="D248" s="113"/>
      <c r="E248" s="113"/>
      <c r="F248" s="113"/>
      <c r="G248" s="113"/>
      <c r="H248" s="113"/>
      <c r="I248" s="113"/>
      <c r="J248" s="113"/>
      <c r="K248" s="113"/>
      <c r="L248" s="113"/>
      <c r="M248" s="113"/>
      <c r="N248" s="113"/>
      <c r="O248" s="113"/>
      <c r="P248" s="113"/>
      <c r="Q248" s="113"/>
      <c r="R248" s="113"/>
      <c r="S248" s="113"/>
      <c r="T248" s="113"/>
    </row>
    <row r="249" spans="1:20" ht="18" customHeight="1" thickBot="1" x14ac:dyDescent="0.25">
      <c r="A249" s="175" t="s">
        <v>2109</v>
      </c>
      <c r="B249" s="176"/>
      <c r="C249" s="177"/>
      <c r="D249" s="177"/>
      <c r="E249" s="177"/>
      <c r="F249" s="177"/>
      <c r="G249" s="177"/>
      <c r="H249" s="177"/>
      <c r="I249" s="177"/>
      <c r="J249" s="177"/>
      <c r="K249" s="177"/>
      <c r="L249" s="177"/>
      <c r="M249" s="177"/>
      <c r="N249" s="177"/>
      <c r="O249" s="177"/>
      <c r="P249" s="177"/>
      <c r="Q249" s="177"/>
      <c r="R249" s="177"/>
      <c r="S249" s="177"/>
      <c r="T249" s="177"/>
    </row>
    <row r="250" spans="1:20" ht="35" hidden="1" customHeight="1" thickBot="1" x14ac:dyDescent="0.25">
      <c r="A250" s="112" t="s">
        <v>1429</v>
      </c>
      <c r="B250" s="112"/>
      <c r="C250" s="113"/>
      <c r="D250" s="113"/>
      <c r="E250" s="113"/>
      <c r="F250" s="113"/>
      <c r="G250" s="113"/>
      <c r="H250" s="113"/>
      <c r="I250" s="113"/>
      <c r="J250" s="113"/>
      <c r="K250" s="113"/>
      <c r="L250" s="113"/>
      <c r="M250" s="113"/>
      <c r="N250" s="113"/>
      <c r="O250" s="113"/>
      <c r="P250" s="113"/>
      <c r="Q250" s="113"/>
      <c r="R250" s="113"/>
      <c r="S250" s="113"/>
      <c r="T250" s="113"/>
    </row>
    <row r="251" spans="1:20" ht="35" hidden="1" customHeight="1" thickBot="1" x14ac:dyDescent="0.25">
      <c r="A251" s="112" t="s">
        <v>2110</v>
      </c>
      <c r="B251" s="112"/>
      <c r="C251" s="113"/>
      <c r="D251" s="113"/>
      <c r="E251" s="113"/>
      <c r="F251" s="113"/>
      <c r="G251" s="113"/>
      <c r="H251" s="113"/>
      <c r="I251" s="113"/>
      <c r="J251" s="113"/>
      <c r="K251" s="113"/>
      <c r="L251" s="113"/>
      <c r="M251" s="113"/>
      <c r="N251" s="113"/>
      <c r="O251" s="113"/>
      <c r="P251" s="113"/>
      <c r="Q251" s="113"/>
      <c r="R251" s="113"/>
      <c r="S251" s="113"/>
      <c r="T251" s="113"/>
    </row>
    <row r="252" spans="1:20" ht="35" hidden="1" customHeight="1" thickBot="1" x14ac:dyDescent="0.25">
      <c r="A252" s="112" t="s">
        <v>2111</v>
      </c>
      <c r="B252" s="112"/>
      <c r="C252" s="113"/>
      <c r="D252" s="113"/>
      <c r="E252" s="113"/>
      <c r="F252" s="113"/>
      <c r="G252" s="113"/>
      <c r="H252" s="113"/>
      <c r="I252" s="113"/>
      <c r="J252" s="113"/>
      <c r="K252" s="113"/>
      <c r="L252" s="113"/>
      <c r="M252" s="113"/>
      <c r="N252" s="113"/>
      <c r="O252" s="113"/>
      <c r="P252" s="113"/>
      <c r="Q252" s="113"/>
      <c r="R252" s="113"/>
      <c r="S252" s="113"/>
      <c r="T252" s="113"/>
    </row>
    <row r="253" spans="1:20" ht="35" hidden="1" customHeight="1" thickBot="1" x14ac:dyDescent="0.25">
      <c r="A253" s="112" t="s">
        <v>2112</v>
      </c>
      <c r="B253" s="112"/>
      <c r="C253" s="113"/>
      <c r="D253" s="113"/>
      <c r="E253" s="113"/>
      <c r="F253" s="113"/>
      <c r="G253" s="113"/>
      <c r="H253" s="113"/>
      <c r="I253" s="113"/>
      <c r="J253" s="113"/>
      <c r="K253" s="113"/>
      <c r="L253" s="113"/>
      <c r="M253" s="113"/>
      <c r="N253" s="113"/>
      <c r="O253" s="113"/>
      <c r="P253" s="113"/>
      <c r="Q253" s="113"/>
      <c r="R253" s="113"/>
      <c r="S253" s="113"/>
      <c r="T253" s="113"/>
    </row>
    <row r="254" spans="1:20" ht="35" hidden="1" customHeight="1" thickBot="1" x14ac:dyDescent="0.25">
      <c r="A254" s="112" t="s">
        <v>1431</v>
      </c>
      <c r="B254" s="112"/>
      <c r="C254" s="113"/>
      <c r="D254" s="113"/>
      <c r="E254" s="113"/>
      <c r="F254" s="113"/>
      <c r="G254" s="113"/>
      <c r="H254" s="113"/>
      <c r="I254" s="113"/>
      <c r="J254" s="113"/>
      <c r="K254" s="113"/>
      <c r="L254" s="113"/>
      <c r="M254" s="113"/>
      <c r="N254" s="113"/>
      <c r="O254" s="113"/>
      <c r="P254" s="113"/>
      <c r="Q254" s="113"/>
      <c r="R254" s="113"/>
      <c r="S254" s="113"/>
      <c r="T254" s="113"/>
    </row>
    <row r="255" spans="1:20" ht="35" hidden="1" customHeight="1" thickBot="1" x14ac:dyDescent="0.25">
      <c r="A255" s="112" t="s">
        <v>2113</v>
      </c>
      <c r="B255" s="112"/>
      <c r="C255" s="113"/>
      <c r="D255" s="113"/>
      <c r="E255" s="113"/>
      <c r="F255" s="113"/>
      <c r="G255" s="113"/>
      <c r="H255" s="113"/>
      <c r="I255" s="113"/>
      <c r="J255" s="113"/>
      <c r="K255" s="113"/>
      <c r="L255" s="113"/>
      <c r="M255" s="113"/>
      <c r="N255" s="113"/>
      <c r="O255" s="113"/>
      <c r="P255" s="113"/>
      <c r="Q255" s="113"/>
      <c r="R255" s="113"/>
      <c r="S255" s="113"/>
      <c r="T255" s="113"/>
    </row>
    <row r="256" spans="1:20" ht="35" hidden="1" customHeight="1" thickBot="1" x14ac:dyDescent="0.25">
      <c r="A256" s="112" t="s">
        <v>2114</v>
      </c>
      <c r="B256" s="112"/>
      <c r="C256" s="113"/>
      <c r="D256" s="113"/>
      <c r="E256" s="113"/>
      <c r="F256" s="113"/>
      <c r="G256" s="113"/>
      <c r="H256" s="113"/>
      <c r="I256" s="113"/>
      <c r="J256" s="113"/>
      <c r="K256" s="113"/>
      <c r="L256" s="113"/>
      <c r="M256" s="113"/>
      <c r="N256" s="113"/>
      <c r="O256" s="113"/>
      <c r="P256" s="113"/>
      <c r="Q256" s="113"/>
      <c r="R256" s="113"/>
      <c r="S256" s="113"/>
      <c r="T256" s="113"/>
    </row>
    <row r="257" spans="1:20" ht="35" hidden="1" customHeight="1" thickBot="1" x14ac:dyDescent="0.25">
      <c r="A257" s="112" t="s">
        <v>2115</v>
      </c>
      <c r="B257" s="112"/>
      <c r="C257" s="113"/>
      <c r="D257" s="113"/>
      <c r="E257" s="113"/>
      <c r="F257" s="113"/>
      <c r="G257" s="113"/>
      <c r="H257" s="113"/>
      <c r="I257" s="113"/>
      <c r="J257" s="113"/>
      <c r="K257" s="113"/>
      <c r="L257" s="113"/>
      <c r="M257" s="113"/>
      <c r="N257" s="113"/>
      <c r="O257" s="113"/>
      <c r="P257" s="113"/>
      <c r="Q257" s="113"/>
      <c r="R257" s="113"/>
      <c r="S257" s="113"/>
      <c r="T257" s="113"/>
    </row>
    <row r="258" spans="1:20" ht="35" hidden="1" customHeight="1" thickBot="1" x14ac:dyDescent="0.25">
      <c r="A258" s="112" t="s">
        <v>1433</v>
      </c>
      <c r="B258" s="112"/>
      <c r="C258" s="113"/>
      <c r="D258" s="113"/>
      <c r="E258" s="113"/>
      <c r="F258" s="113"/>
      <c r="G258" s="113"/>
      <c r="H258" s="113"/>
      <c r="I258" s="113"/>
      <c r="J258" s="113"/>
      <c r="K258" s="113"/>
      <c r="L258" s="113"/>
      <c r="M258" s="113"/>
      <c r="N258" s="113"/>
      <c r="O258" s="113"/>
      <c r="P258" s="113"/>
      <c r="Q258" s="113"/>
      <c r="R258" s="113"/>
      <c r="S258" s="113"/>
      <c r="T258" s="113"/>
    </row>
    <row r="259" spans="1:20" ht="35" hidden="1" customHeight="1" thickBot="1" x14ac:dyDescent="0.25">
      <c r="A259" s="112" t="s">
        <v>2116</v>
      </c>
      <c r="B259" s="112"/>
      <c r="C259" s="113"/>
      <c r="D259" s="113"/>
      <c r="E259" s="113"/>
      <c r="F259" s="113"/>
      <c r="G259" s="113"/>
      <c r="H259" s="113"/>
      <c r="I259" s="113"/>
      <c r="J259" s="113"/>
      <c r="K259" s="113"/>
      <c r="L259" s="113"/>
      <c r="M259" s="113"/>
      <c r="N259" s="113"/>
      <c r="O259" s="113"/>
      <c r="P259" s="113"/>
      <c r="Q259" s="113"/>
      <c r="R259" s="113"/>
      <c r="S259" s="113"/>
      <c r="T259" s="113"/>
    </row>
    <row r="260" spans="1:20" ht="35" hidden="1" customHeight="1" thickBot="1" x14ac:dyDescent="0.25">
      <c r="A260" s="112" t="s">
        <v>2117</v>
      </c>
      <c r="B260" s="112"/>
      <c r="C260" s="113"/>
      <c r="D260" s="113"/>
      <c r="E260" s="113"/>
      <c r="F260" s="113"/>
      <c r="G260" s="113"/>
      <c r="H260" s="113"/>
      <c r="I260" s="113"/>
      <c r="J260" s="113"/>
      <c r="K260" s="113"/>
      <c r="L260" s="113"/>
      <c r="M260" s="113"/>
      <c r="N260" s="113"/>
      <c r="O260" s="113"/>
      <c r="P260" s="113"/>
      <c r="Q260" s="113"/>
      <c r="R260" s="113"/>
      <c r="S260" s="113"/>
      <c r="T260" s="113"/>
    </row>
    <row r="261" spans="1:20" ht="35" hidden="1" customHeight="1" thickBot="1" x14ac:dyDescent="0.25">
      <c r="A261" s="112" t="s">
        <v>2118</v>
      </c>
      <c r="B261" s="112"/>
      <c r="C261" s="113"/>
      <c r="D261" s="113"/>
      <c r="E261" s="113"/>
      <c r="F261" s="113"/>
      <c r="G261" s="113"/>
      <c r="H261" s="113"/>
      <c r="I261" s="113"/>
      <c r="J261" s="113"/>
      <c r="K261" s="113"/>
      <c r="L261" s="113"/>
      <c r="M261" s="113"/>
      <c r="N261" s="113"/>
      <c r="O261" s="113"/>
      <c r="P261" s="113"/>
      <c r="Q261" s="113"/>
      <c r="R261" s="113"/>
      <c r="S261" s="113"/>
      <c r="T261" s="113"/>
    </row>
    <row r="262" spans="1:20" ht="35" hidden="1" customHeight="1" thickBot="1" x14ac:dyDescent="0.25">
      <c r="A262" s="112" t="s">
        <v>1435</v>
      </c>
      <c r="B262" s="112"/>
      <c r="C262" s="113"/>
      <c r="D262" s="113"/>
      <c r="E262" s="113"/>
      <c r="F262" s="113"/>
      <c r="G262" s="113"/>
      <c r="H262" s="113"/>
      <c r="I262" s="113"/>
      <c r="J262" s="113"/>
      <c r="K262" s="113"/>
      <c r="L262" s="113"/>
      <c r="M262" s="113"/>
      <c r="N262" s="113"/>
      <c r="O262" s="113"/>
      <c r="P262" s="113"/>
      <c r="Q262" s="113"/>
      <c r="R262" s="113"/>
      <c r="S262" s="113"/>
      <c r="T262" s="113"/>
    </row>
    <row r="263" spans="1:20" ht="35" hidden="1" customHeight="1" thickBot="1" x14ac:dyDescent="0.25">
      <c r="A263" s="112" t="s">
        <v>2119</v>
      </c>
      <c r="B263" s="112"/>
      <c r="C263" s="113"/>
      <c r="D263" s="113"/>
      <c r="E263" s="113"/>
      <c r="F263" s="113"/>
      <c r="G263" s="113"/>
      <c r="H263" s="113"/>
      <c r="I263" s="113"/>
      <c r="J263" s="113"/>
      <c r="K263" s="113"/>
      <c r="L263" s="113"/>
      <c r="M263" s="113"/>
      <c r="N263" s="113"/>
      <c r="O263" s="113"/>
      <c r="P263" s="113"/>
      <c r="Q263" s="113"/>
      <c r="R263" s="113"/>
      <c r="S263" s="113"/>
      <c r="T263" s="113"/>
    </row>
    <row r="264" spans="1:20" ht="35" hidden="1" customHeight="1" thickBot="1" x14ac:dyDescent="0.25">
      <c r="A264" s="112" t="s">
        <v>2120</v>
      </c>
      <c r="B264" s="112"/>
      <c r="C264" s="113"/>
      <c r="D264" s="113"/>
      <c r="E264" s="113"/>
      <c r="F264" s="113"/>
      <c r="G264" s="113"/>
      <c r="H264" s="113"/>
      <c r="I264" s="113"/>
      <c r="J264" s="113"/>
      <c r="K264" s="113"/>
      <c r="L264" s="113"/>
      <c r="M264" s="113"/>
      <c r="N264" s="113"/>
      <c r="O264" s="113"/>
      <c r="P264" s="113"/>
      <c r="Q264" s="113"/>
      <c r="R264" s="113"/>
      <c r="S264" s="113"/>
      <c r="T264" s="113"/>
    </row>
    <row r="265" spans="1:20" ht="35" hidden="1" customHeight="1" thickBot="1" x14ac:dyDescent="0.25">
      <c r="A265" s="112" t="s">
        <v>2121</v>
      </c>
      <c r="B265" s="112"/>
      <c r="C265" s="113"/>
      <c r="D265" s="113"/>
      <c r="E265" s="113"/>
      <c r="F265" s="113"/>
      <c r="G265" s="113"/>
      <c r="H265" s="113"/>
      <c r="I265" s="113"/>
      <c r="J265" s="113"/>
      <c r="K265" s="113"/>
      <c r="L265" s="113"/>
      <c r="M265" s="113"/>
      <c r="N265" s="113"/>
      <c r="O265" s="113"/>
      <c r="P265" s="113"/>
      <c r="Q265" s="113"/>
      <c r="R265" s="113"/>
      <c r="S265" s="113"/>
      <c r="T265" s="113"/>
    </row>
    <row r="266" spans="1:20" ht="35" hidden="1" customHeight="1" thickBot="1" x14ac:dyDescent="0.25">
      <c r="A266" s="112" t="s">
        <v>1437</v>
      </c>
      <c r="B266" s="112"/>
      <c r="C266" s="113"/>
      <c r="D266" s="113"/>
      <c r="E266" s="113"/>
      <c r="F266" s="113"/>
      <c r="G266" s="113"/>
      <c r="H266" s="113"/>
      <c r="I266" s="113"/>
      <c r="J266" s="113"/>
      <c r="K266" s="113"/>
      <c r="L266" s="113"/>
      <c r="M266" s="113"/>
      <c r="N266" s="113"/>
      <c r="O266" s="113"/>
      <c r="P266" s="113"/>
      <c r="Q266" s="113"/>
      <c r="R266" s="113"/>
      <c r="S266" s="113"/>
      <c r="T266" s="113"/>
    </row>
    <row r="267" spans="1:20" ht="35" hidden="1" customHeight="1" thickBot="1" x14ac:dyDescent="0.25">
      <c r="A267" s="112" t="s">
        <v>2122</v>
      </c>
      <c r="B267" s="112"/>
      <c r="C267" s="113"/>
      <c r="D267" s="113"/>
      <c r="E267" s="113"/>
      <c r="F267" s="113"/>
      <c r="G267" s="113"/>
      <c r="H267" s="113"/>
      <c r="I267" s="113"/>
      <c r="J267" s="113"/>
      <c r="K267" s="113"/>
      <c r="L267" s="113"/>
      <c r="M267" s="113"/>
      <c r="N267" s="113"/>
      <c r="O267" s="113"/>
      <c r="P267" s="113"/>
      <c r="Q267" s="113"/>
      <c r="R267" s="113"/>
      <c r="S267" s="113"/>
      <c r="T267" s="113"/>
    </row>
    <row r="268" spans="1:20" ht="35" hidden="1" customHeight="1" thickBot="1" x14ac:dyDescent="0.25">
      <c r="A268" s="112" t="s">
        <v>2123</v>
      </c>
      <c r="B268" s="112"/>
      <c r="C268" s="113"/>
      <c r="D268" s="113"/>
      <c r="E268" s="113"/>
      <c r="F268" s="113"/>
      <c r="G268" s="113"/>
      <c r="H268" s="113"/>
      <c r="I268" s="113"/>
      <c r="J268" s="113"/>
      <c r="K268" s="113"/>
      <c r="L268" s="113"/>
      <c r="M268" s="113"/>
      <c r="N268" s="113"/>
      <c r="O268" s="113"/>
      <c r="P268" s="113"/>
      <c r="Q268" s="113"/>
      <c r="R268" s="113"/>
      <c r="S268" s="113"/>
      <c r="T268" s="113"/>
    </row>
    <row r="269" spans="1:20" ht="35" hidden="1" customHeight="1" thickBot="1" x14ac:dyDescent="0.25">
      <c r="A269" s="112" t="s">
        <v>2124</v>
      </c>
      <c r="B269" s="112"/>
      <c r="C269" s="113"/>
      <c r="D269" s="113"/>
      <c r="E269" s="113"/>
      <c r="F269" s="113"/>
      <c r="G269" s="113"/>
      <c r="H269" s="113"/>
      <c r="I269" s="113"/>
      <c r="J269" s="113"/>
      <c r="K269" s="113"/>
      <c r="L269" s="113"/>
      <c r="M269" s="113"/>
      <c r="N269" s="113"/>
      <c r="O269" s="113"/>
      <c r="P269" s="113"/>
      <c r="Q269" s="113"/>
      <c r="R269" s="113"/>
      <c r="S269" s="113"/>
      <c r="T269" s="113"/>
    </row>
    <row r="270" spans="1:20" ht="35" hidden="1" customHeight="1" thickBot="1" x14ac:dyDescent="0.25">
      <c r="A270" s="112" t="s">
        <v>1439</v>
      </c>
      <c r="B270" s="112"/>
      <c r="C270" s="113"/>
      <c r="D270" s="113"/>
      <c r="E270" s="113"/>
      <c r="F270" s="113"/>
      <c r="G270" s="113"/>
      <c r="H270" s="113"/>
      <c r="I270" s="113"/>
      <c r="J270" s="113"/>
      <c r="K270" s="113"/>
      <c r="L270" s="113"/>
      <c r="M270" s="113"/>
      <c r="N270" s="113"/>
      <c r="O270" s="113"/>
      <c r="P270" s="113"/>
      <c r="Q270" s="113"/>
      <c r="R270" s="113"/>
      <c r="S270" s="113"/>
      <c r="T270" s="113"/>
    </row>
    <row r="271" spans="1:20" ht="35" hidden="1" customHeight="1" thickBot="1" x14ac:dyDescent="0.25">
      <c r="A271" s="112" t="s">
        <v>2125</v>
      </c>
      <c r="B271" s="112"/>
      <c r="C271" s="113"/>
      <c r="D271" s="113"/>
      <c r="E271" s="113"/>
      <c r="F271" s="113"/>
      <c r="G271" s="113"/>
      <c r="H271" s="113"/>
      <c r="I271" s="113"/>
      <c r="J271" s="113"/>
      <c r="K271" s="113"/>
      <c r="L271" s="113"/>
      <c r="M271" s="113"/>
      <c r="N271" s="113"/>
      <c r="O271" s="113"/>
      <c r="P271" s="113"/>
      <c r="Q271" s="113"/>
      <c r="R271" s="113"/>
      <c r="S271" s="113"/>
      <c r="T271" s="113"/>
    </row>
    <row r="272" spans="1:20" ht="35" hidden="1" customHeight="1" thickBot="1" x14ac:dyDescent="0.25">
      <c r="A272" s="112" t="s">
        <v>2126</v>
      </c>
      <c r="B272" s="112"/>
      <c r="C272" s="113"/>
      <c r="D272" s="113"/>
      <c r="E272" s="113"/>
      <c r="F272" s="113"/>
      <c r="G272" s="113"/>
      <c r="H272" s="113"/>
      <c r="I272" s="113"/>
      <c r="J272" s="113"/>
      <c r="K272" s="113"/>
      <c r="L272" s="113"/>
      <c r="M272" s="113"/>
      <c r="N272" s="113"/>
      <c r="O272" s="113"/>
      <c r="P272" s="113"/>
      <c r="Q272" s="113"/>
      <c r="R272" s="113"/>
      <c r="S272" s="113"/>
      <c r="T272" s="113"/>
    </row>
    <row r="273" spans="1:20" ht="35" hidden="1" customHeight="1" thickBot="1" x14ac:dyDescent="0.25">
      <c r="A273" s="112" t="s">
        <v>2127</v>
      </c>
      <c r="B273" s="112"/>
      <c r="C273" s="113"/>
      <c r="D273" s="113"/>
      <c r="E273" s="113"/>
      <c r="F273" s="113"/>
      <c r="G273" s="113"/>
      <c r="H273" s="113"/>
      <c r="I273" s="113"/>
      <c r="J273" s="113"/>
      <c r="K273" s="113"/>
      <c r="L273" s="113"/>
      <c r="M273" s="113"/>
      <c r="N273" s="113"/>
      <c r="O273" s="113"/>
      <c r="P273" s="113"/>
      <c r="Q273" s="113"/>
      <c r="R273" s="113"/>
      <c r="S273" s="113"/>
      <c r="T273" s="113"/>
    </row>
    <row r="274" spans="1:20" ht="35" hidden="1" customHeight="1" thickBot="1" x14ac:dyDescent="0.25">
      <c r="A274" s="112" t="s">
        <v>1441</v>
      </c>
      <c r="B274" s="112"/>
      <c r="C274" s="113"/>
      <c r="D274" s="113"/>
      <c r="E274" s="113"/>
      <c r="F274" s="113"/>
      <c r="G274" s="113"/>
      <c r="H274" s="113"/>
      <c r="I274" s="113"/>
      <c r="J274" s="113"/>
      <c r="K274" s="113"/>
      <c r="L274" s="113"/>
      <c r="M274" s="113"/>
      <c r="N274" s="113"/>
      <c r="O274" s="113"/>
      <c r="P274" s="113"/>
      <c r="Q274" s="113"/>
      <c r="R274" s="113"/>
      <c r="S274" s="113"/>
      <c r="T274" s="113"/>
    </row>
    <row r="275" spans="1:20" ht="35" hidden="1" customHeight="1" thickBot="1" x14ac:dyDescent="0.25">
      <c r="A275" s="112" t="s">
        <v>2128</v>
      </c>
      <c r="B275" s="112"/>
      <c r="C275" s="113"/>
      <c r="D275" s="113"/>
      <c r="E275" s="113"/>
      <c r="F275" s="113"/>
      <c r="G275" s="113"/>
      <c r="H275" s="113"/>
      <c r="I275" s="113"/>
      <c r="J275" s="113"/>
      <c r="K275" s="113"/>
      <c r="L275" s="113"/>
      <c r="M275" s="113"/>
      <c r="N275" s="113"/>
      <c r="O275" s="113"/>
      <c r="P275" s="113"/>
      <c r="Q275" s="113"/>
      <c r="R275" s="113"/>
      <c r="S275" s="113"/>
      <c r="T275" s="113"/>
    </row>
    <row r="276" spans="1:20" ht="35" hidden="1" customHeight="1" thickBot="1" x14ac:dyDescent="0.25">
      <c r="A276" s="112" t="s">
        <v>2129</v>
      </c>
      <c r="B276" s="112"/>
      <c r="C276" s="113"/>
      <c r="D276" s="113"/>
      <c r="E276" s="113"/>
      <c r="F276" s="113"/>
      <c r="G276" s="113"/>
      <c r="H276" s="113"/>
      <c r="I276" s="113"/>
      <c r="J276" s="113"/>
      <c r="K276" s="113"/>
      <c r="L276" s="113"/>
      <c r="M276" s="113"/>
      <c r="N276" s="113"/>
      <c r="O276" s="113"/>
      <c r="P276" s="113"/>
      <c r="Q276" s="113"/>
      <c r="R276" s="113"/>
      <c r="S276" s="113"/>
      <c r="T276" s="113"/>
    </row>
    <row r="277" spans="1:20" ht="35" hidden="1" customHeight="1" thickBot="1" x14ac:dyDescent="0.25">
      <c r="A277" s="112" t="s">
        <v>2130</v>
      </c>
      <c r="B277" s="112"/>
      <c r="C277" s="113"/>
      <c r="D277" s="113"/>
      <c r="E277" s="113"/>
      <c r="F277" s="113"/>
      <c r="G277" s="113"/>
      <c r="H277" s="113"/>
      <c r="I277" s="113"/>
      <c r="J277" s="113"/>
      <c r="K277" s="113"/>
      <c r="L277" s="113"/>
      <c r="M277" s="113"/>
      <c r="N277" s="113"/>
      <c r="O277" s="113"/>
      <c r="P277" s="113"/>
      <c r="Q277" s="113"/>
      <c r="R277" s="113"/>
      <c r="S277" s="113"/>
      <c r="T277" s="113"/>
    </row>
    <row r="278" spans="1:20" ht="35" hidden="1" customHeight="1" thickBot="1" x14ac:dyDescent="0.25">
      <c r="A278" s="112" t="s">
        <v>1443</v>
      </c>
      <c r="B278" s="112"/>
      <c r="C278" s="113"/>
      <c r="D278" s="113"/>
      <c r="E278" s="113"/>
      <c r="F278" s="113"/>
      <c r="G278" s="113"/>
      <c r="H278" s="113"/>
      <c r="I278" s="113"/>
      <c r="J278" s="113"/>
      <c r="K278" s="113"/>
      <c r="L278" s="113"/>
      <c r="M278" s="113"/>
      <c r="N278" s="113"/>
      <c r="O278" s="113"/>
      <c r="P278" s="113"/>
      <c r="Q278" s="113"/>
      <c r="R278" s="113"/>
      <c r="S278" s="113"/>
      <c r="T278" s="113"/>
    </row>
    <row r="279" spans="1:20" ht="35" hidden="1" customHeight="1" thickBot="1" x14ac:dyDescent="0.25">
      <c r="A279" s="112" t="s">
        <v>2131</v>
      </c>
      <c r="B279" s="112"/>
      <c r="C279" s="113"/>
      <c r="D279" s="113"/>
      <c r="E279" s="113"/>
      <c r="F279" s="113"/>
      <c r="G279" s="113"/>
      <c r="H279" s="113"/>
      <c r="I279" s="113"/>
      <c r="J279" s="113"/>
      <c r="K279" s="113"/>
      <c r="L279" s="113"/>
      <c r="M279" s="113"/>
      <c r="N279" s="113"/>
      <c r="O279" s="113"/>
      <c r="P279" s="113"/>
      <c r="Q279" s="113"/>
      <c r="R279" s="113"/>
      <c r="S279" s="113"/>
      <c r="T279" s="113"/>
    </row>
    <row r="280" spans="1:20" ht="35" hidden="1" customHeight="1" thickBot="1" x14ac:dyDescent="0.25">
      <c r="A280" s="112" t="s">
        <v>2132</v>
      </c>
      <c r="B280" s="112"/>
      <c r="C280" s="113"/>
      <c r="D280" s="113"/>
      <c r="E280" s="113"/>
      <c r="F280" s="113"/>
      <c r="G280" s="113"/>
      <c r="H280" s="113"/>
      <c r="I280" s="113"/>
      <c r="J280" s="113"/>
      <c r="K280" s="113"/>
      <c r="L280" s="113"/>
      <c r="M280" s="113"/>
      <c r="N280" s="113"/>
      <c r="O280" s="113"/>
      <c r="P280" s="113"/>
      <c r="Q280" s="113"/>
      <c r="R280" s="113"/>
      <c r="S280" s="113"/>
      <c r="T280" s="113"/>
    </row>
    <row r="281" spans="1:20" ht="35" hidden="1" customHeight="1" thickBot="1" x14ac:dyDescent="0.25">
      <c r="A281" s="112" t="s">
        <v>2133</v>
      </c>
      <c r="B281" s="112"/>
      <c r="C281" s="113"/>
      <c r="D281" s="113"/>
      <c r="E281" s="113"/>
      <c r="F281" s="113"/>
      <c r="G281" s="113"/>
      <c r="H281" s="113"/>
      <c r="I281" s="113"/>
      <c r="J281" s="113"/>
      <c r="K281" s="113"/>
      <c r="L281" s="113"/>
      <c r="M281" s="113"/>
      <c r="N281" s="113"/>
      <c r="O281" s="113"/>
      <c r="P281" s="113"/>
      <c r="Q281" s="113"/>
      <c r="R281" s="113"/>
      <c r="S281" s="113"/>
      <c r="T281" s="113"/>
    </row>
    <row r="282" spans="1:20" ht="35" hidden="1" customHeight="1" thickBot="1" x14ac:dyDescent="0.25">
      <c r="A282" s="112" t="s">
        <v>1445</v>
      </c>
      <c r="B282" s="112"/>
      <c r="C282" s="113"/>
      <c r="D282" s="113"/>
      <c r="E282" s="113"/>
      <c r="F282" s="113"/>
      <c r="G282" s="113"/>
      <c r="H282" s="113"/>
      <c r="I282" s="113"/>
      <c r="J282" s="113"/>
      <c r="K282" s="113"/>
      <c r="L282" s="113"/>
      <c r="M282" s="113"/>
      <c r="N282" s="113"/>
      <c r="O282" s="113"/>
      <c r="P282" s="113"/>
      <c r="Q282" s="113"/>
      <c r="R282" s="113"/>
      <c r="S282" s="113"/>
      <c r="T282" s="113"/>
    </row>
    <row r="283" spans="1:20" ht="35" hidden="1" customHeight="1" thickBot="1" x14ac:dyDescent="0.25">
      <c r="A283" s="112" t="s">
        <v>2134</v>
      </c>
      <c r="B283" s="112"/>
      <c r="C283" s="113"/>
      <c r="D283" s="113"/>
      <c r="E283" s="113"/>
      <c r="F283" s="113"/>
      <c r="G283" s="113"/>
      <c r="H283" s="113"/>
      <c r="I283" s="113"/>
      <c r="J283" s="113"/>
      <c r="K283" s="113"/>
      <c r="L283" s="113"/>
      <c r="M283" s="113"/>
      <c r="N283" s="113"/>
      <c r="O283" s="113"/>
      <c r="P283" s="113"/>
      <c r="Q283" s="113"/>
      <c r="R283" s="113"/>
      <c r="S283" s="113"/>
      <c r="T283" s="113"/>
    </row>
    <row r="284" spans="1:20" ht="35" hidden="1" customHeight="1" thickBot="1" x14ac:dyDescent="0.25">
      <c r="A284" s="112" t="s">
        <v>2135</v>
      </c>
      <c r="B284" s="112"/>
      <c r="C284" s="113"/>
      <c r="D284" s="113"/>
      <c r="E284" s="113"/>
      <c r="F284" s="113"/>
      <c r="G284" s="113"/>
      <c r="H284" s="113"/>
      <c r="I284" s="113"/>
      <c r="J284" s="113"/>
      <c r="K284" s="113"/>
      <c r="L284" s="113"/>
      <c r="M284" s="113"/>
      <c r="N284" s="113"/>
      <c r="O284" s="113"/>
      <c r="P284" s="113"/>
      <c r="Q284" s="113"/>
      <c r="R284" s="113"/>
      <c r="S284" s="113"/>
      <c r="T284" s="113"/>
    </row>
    <row r="285" spans="1:20" ht="35" hidden="1" customHeight="1" thickBot="1" x14ac:dyDescent="0.25">
      <c r="A285" s="112" t="s">
        <v>2136</v>
      </c>
      <c r="B285" s="112"/>
      <c r="C285" s="113"/>
      <c r="D285" s="113"/>
      <c r="E285" s="113"/>
      <c r="F285" s="113"/>
      <c r="G285" s="113"/>
      <c r="H285" s="113"/>
      <c r="I285" s="113"/>
      <c r="J285" s="113"/>
      <c r="K285" s="113"/>
      <c r="L285" s="113"/>
      <c r="M285" s="113"/>
      <c r="N285" s="113"/>
      <c r="O285" s="113"/>
      <c r="P285" s="113"/>
      <c r="Q285" s="113"/>
      <c r="R285" s="113"/>
      <c r="S285" s="113"/>
      <c r="T285" s="113"/>
    </row>
    <row r="286" spans="1:20" ht="35" hidden="1" customHeight="1" thickBot="1" x14ac:dyDescent="0.25">
      <c r="A286" s="112" t="s">
        <v>1447</v>
      </c>
      <c r="B286" s="112"/>
      <c r="C286" s="113"/>
      <c r="D286" s="113"/>
      <c r="E286" s="113"/>
      <c r="F286" s="113"/>
      <c r="G286" s="113"/>
      <c r="H286" s="113"/>
      <c r="I286" s="113"/>
      <c r="J286" s="113"/>
      <c r="K286" s="113"/>
      <c r="L286" s="113"/>
      <c r="M286" s="113"/>
      <c r="N286" s="113"/>
      <c r="O286" s="113"/>
      <c r="P286" s="113"/>
      <c r="Q286" s="113"/>
      <c r="R286" s="113"/>
      <c r="S286" s="113"/>
      <c r="T286" s="113"/>
    </row>
    <row r="287" spans="1:20" ht="35" hidden="1" customHeight="1" thickBot="1" x14ac:dyDescent="0.25">
      <c r="A287" s="112" t="s">
        <v>2137</v>
      </c>
      <c r="B287" s="112"/>
      <c r="C287" s="113"/>
      <c r="D287" s="113"/>
      <c r="E287" s="113"/>
      <c r="F287" s="113"/>
      <c r="G287" s="113"/>
      <c r="H287" s="113"/>
      <c r="I287" s="113"/>
      <c r="J287" s="113"/>
      <c r="K287" s="113"/>
      <c r="L287" s="113"/>
      <c r="M287" s="113"/>
      <c r="N287" s="113"/>
      <c r="O287" s="113"/>
      <c r="P287" s="113"/>
      <c r="Q287" s="113"/>
      <c r="R287" s="113"/>
      <c r="S287" s="113"/>
      <c r="T287" s="113"/>
    </row>
    <row r="288" spans="1:20" ht="35" hidden="1" customHeight="1" thickBot="1" x14ac:dyDescent="0.25">
      <c r="A288" s="112" t="s">
        <v>2138</v>
      </c>
      <c r="B288" s="112"/>
      <c r="C288" s="113"/>
      <c r="D288" s="113"/>
      <c r="E288" s="113"/>
      <c r="F288" s="113"/>
      <c r="G288" s="113"/>
      <c r="H288" s="113"/>
      <c r="I288" s="113"/>
      <c r="J288" s="113"/>
      <c r="K288" s="113"/>
      <c r="L288" s="113"/>
      <c r="M288" s="113"/>
      <c r="N288" s="113"/>
      <c r="O288" s="113"/>
      <c r="P288" s="113"/>
      <c r="Q288" s="113"/>
      <c r="R288" s="113"/>
      <c r="S288" s="113"/>
      <c r="T288" s="113"/>
    </row>
    <row r="289" spans="1:20" ht="35" hidden="1" customHeight="1" thickBot="1" x14ac:dyDescent="0.25">
      <c r="A289" s="112" t="s">
        <v>2139</v>
      </c>
      <c r="B289" s="112"/>
      <c r="C289" s="113"/>
      <c r="D289" s="113"/>
      <c r="E289" s="113"/>
      <c r="F289" s="113"/>
      <c r="G289" s="113"/>
      <c r="H289" s="113"/>
      <c r="I289" s="113"/>
      <c r="J289" s="113"/>
      <c r="K289" s="113"/>
      <c r="L289" s="113"/>
      <c r="M289" s="113"/>
      <c r="N289" s="113"/>
      <c r="O289" s="113"/>
      <c r="P289" s="113"/>
      <c r="Q289" s="113"/>
      <c r="R289" s="113"/>
      <c r="S289" s="113"/>
      <c r="T289" s="113"/>
    </row>
    <row r="290" spans="1:20" ht="35" hidden="1" customHeight="1" thickBot="1" x14ac:dyDescent="0.25">
      <c r="A290" s="112" t="s">
        <v>1449</v>
      </c>
      <c r="B290" s="112"/>
      <c r="C290" s="113"/>
      <c r="D290" s="113"/>
      <c r="E290" s="113"/>
      <c r="F290" s="113"/>
      <c r="G290" s="113"/>
      <c r="H290" s="113"/>
      <c r="I290" s="113"/>
      <c r="J290" s="113"/>
      <c r="K290" s="113"/>
      <c r="L290" s="113"/>
      <c r="M290" s="113"/>
      <c r="N290" s="113"/>
      <c r="O290" s="113"/>
      <c r="P290" s="113"/>
      <c r="Q290" s="113"/>
      <c r="R290" s="113"/>
      <c r="S290" s="113"/>
      <c r="T290" s="113"/>
    </row>
    <row r="291" spans="1:20" ht="35" hidden="1" customHeight="1" thickBot="1" x14ac:dyDescent="0.25">
      <c r="A291" s="112" t="s">
        <v>2140</v>
      </c>
      <c r="B291" s="112"/>
      <c r="C291" s="113"/>
      <c r="D291" s="113"/>
      <c r="E291" s="113"/>
      <c r="F291" s="113"/>
      <c r="G291" s="113"/>
      <c r="H291" s="113"/>
      <c r="I291" s="113"/>
      <c r="J291" s="113"/>
      <c r="K291" s="113"/>
      <c r="L291" s="113"/>
      <c r="M291" s="113"/>
      <c r="N291" s="113"/>
      <c r="O291" s="113"/>
      <c r="P291" s="113"/>
      <c r="Q291" s="113"/>
      <c r="R291" s="113"/>
      <c r="S291" s="113"/>
      <c r="T291" s="113"/>
    </row>
    <row r="292" spans="1:20" ht="35" hidden="1" customHeight="1" thickBot="1" x14ac:dyDescent="0.25">
      <c r="A292" s="112" t="s">
        <v>2141</v>
      </c>
      <c r="B292" s="112"/>
      <c r="C292" s="113"/>
      <c r="D292" s="113"/>
      <c r="E292" s="113"/>
      <c r="F292" s="113"/>
      <c r="G292" s="113"/>
      <c r="H292" s="113"/>
      <c r="I292" s="113"/>
      <c r="J292" s="113"/>
      <c r="K292" s="113"/>
      <c r="L292" s="113"/>
      <c r="M292" s="113"/>
      <c r="N292" s="113"/>
      <c r="O292" s="113"/>
      <c r="P292" s="113"/>
      <c r="Q292" s="113"/>
      <c r="R292" s="113"/>
      <c r="S292" s="113"/>
      <c r="T292" s="113"/>
    </row>
    <row r="293" spans="1:20" ht="35" hidden="1" customHeight="1" thickBot="1" x14ac:dyDescent="0.25">
      <c r="A293" s="112" t="s">
        <v>2142</v>
      </c>
      <c r="B293" s="112"/>
      <c r="C293" s="113"/>
      <c r="D293" s="113"/>
      <c r="E293" s="113"/>
      <c r="F293" s="113"/>
      <c r="G293" s="113"/>
      <c r="H293" s="113"/>
      <c r="I293" s="113"/>
      <c r="J293" s="113"/>
      <c r="K293" s="113"/>
      <c r="L293" s="113"/>
      <c r="M293" s="113"/>
      <c r="N293" s="113"/>
      <c r="O293" s="113"/>
      <c r="P293" s="113"/>
      <c r="Q293" s="113"/>
      <c r="R293" s="113"/>
      <c r="S293" s="113"/>
      <c r="T293" s="113"/>
    </row>
    <row r="294" spans="1:20" ht="52" hidden="1" customHeight="1" thickBot="1" x14ac:dyDescent="0.25">
      <c r="A294" s="112" t="s">
        <v>1451</v>
      </c>
      <c r="B294" s="112"/>
      <c r="C294" s="113"/>
      <c r="D294" s="113"/>
      <c r="E294" s="113"/>
      <c r="F294" s="113"/>
      <c r="G294" s="113"/>
      <c r="H294" s="113"/>
      <c r="I294" s="113"/>
      <c r="J294" s="113"/>
      <c r="K294" s="113"/>
      <c r="L294" s="113"/>
      <c r="M294" s="113"/>
      <c r="N294" s="113"/>
      <c r="O294" s="113"/>
      <c r="P294" s="113"/>
      <c r="Q294" s="113"/>
      <c r="R294" s="113"/>
      <c r="S294" s="113"/>
      <c r="T294" s="113"/>
    </row>
    <row r="295" spans="1:20" ht="52" hidden="1" customHeight="1" thickBot="1" x14ac:dyDescent="0.25">
      <c r="A295" s="112" t="s">
        <v>2143</v>
      </c>
      <c r="B295" s="112"/>
      <c r="C295" s="113"/>
      <c r="D295" s="113"/>
      <c r="E295" s="113"/>
      <c r="F295" s="113"/>
      <c r="G295" s="113"/>
      <c r="H295" s="113"/>
      <c r="I295" s="113"/>
      <c r="J295" s="113"/>
      <c r="K295" s="113"/>
      <c r="L295" s="113"/>
      <c r="M295" s="113"/>
      <c r="N295" s="113"/>
      <c r="O295" s="113"/>
      <c r="P295" s="113"/>
      <c r="Q295" s="113"/>
      <c r="R295" s="113"/>
      <c r="S295" s="113"/>
      <c r="T295" s="113"/>
    </row>
    <row r="296" spans="1:20" ht="52" hidden="1" customHeight="1" thickBot="1" x14ac:dyDescent="0.25">
      <c r="A296" s="112" t="s">
        <v>2144</v>
      </c>
      <c r="B296" s="112"/>
      <c r="C296" s="113"/>
      <c r="D296" s="113"/>
      <c r="E296" s="113"/>
      <c r="F296" s="113"/>
      <c r="G296" s="113"/>
      <c r="H296" s="113"/>
      <c r="I296" s="113"/>
      <c r="J296" s="113"/>
      <c r="K296" s="113"/>
      <c r="L296" s="113"/>
      <c r="M296" s="113"/>
      <c r="N296" s="113"/>
      <c r="O296" s="113"/>
      <c r="P296" s="113"/>
      <c r="Q296" s="113"/>
      <c r="R296" s="113"/>
      <c r="S296" s="113"/>
      <c r="T296" s="113"/>
    </row>
    <row r="297" spans="1:20" ht="52" hidden="1" customHeight="1" thickBot="1" x14ac:dyDescent="0.25">
      <c r="A297" s="112" t="s">
        <v>2145</v>
      </c>
      <c r="B297" s="112"/>
      <c r="C297" s="113"/>
      <c r="D297" s="113"/>
      <c r="E297" s="113"/>
      <c r="F297" s="113"/>
      <c r="G297" s="113"/>
      <c r="H297" s="113"/>
      <c r="I297" s="113"/>
      <c r="J297" s="113"/>
      <c r="K297" s="113"/>
      <c r="L297" s="113"/>
      <c r="M297" s="113"/>
      <c r="N297" s="113"/>
      <c r="O297" s="113"/>
      <c r="P297" s="113"/>
      <c r="Q297" s="113"/>
      <c r="R297" s="113"/>
      <c r="S297" s="113"/>
      <c r="T297" s="113"/>
    </row>
    <row r="298" spans="1:20" ht="18" customHeight="1" thickBot="1" x14ac:dyDescent="0.25">
      <c r="A298" s="175" t="s">
        <v>2146</v>
      </c>
      <c r="B298" s="176"/>
      <c r="C298" s="177"/>
      <c r="D298" s="177"/>
      <c r="E298" s="177"/>
      <c r="F298" s="177"/>
      <c r="G298" s="177"/>
      <c r="H298" s="177"/>
      <c r="I298" s="177"/>
      <c r="J298" s="177"/>
      <c r="K298" s="177"/>
      <c r="L298" s="177"/>
      <c r="M298" s="177"/>
      <c r="N298" s="177"/>
      <c r="O298" s="177"/>
      <c r="P298" s="177"/>
      <c r="Q298" s="177"/>
      <c r="R298" s="177"/>
      <c r="S298" s="177"/>
      <c r="T298" s="177"/>
    </row>
    <row r="299" spans="1:20" ht="35" hidden="1" customHeight="1" thickBot="1" x14ac:dyDescent="0.25">
      <c r="A299" s="112" t="s">
        <v>1454</v>
      </c>
      <c r="B299" s="112"/>
      <c r="C299" s="113"/>
      <c r="D299" s="113"/>
      <c r="E299" s="113"/>
      <c r="F299" s="113"/>
      <c r="G299" s="113"/>
      <c r="H299" s="113"/>
      <c r="I299" s="113"/>
      <c r="J299" s="113"/>
      <c r="K299" s="113"/>
      <c r="L299" s="113"/>
      <c r="M299" s="113"/>
      <c r="N299" s="113"/>
      <c r="O299" s="113"/>
      <c r="P299" s="113"/>
      <c r="Q299" s="113"/>
      <c r="R299" s="113"/>
      <c r="S299" s="113"/>
      <c r="T299" s="113"/>
    </row>
    <row r="300" spans="1:20" ht="35" hidden="1" customHeight="1" thickBot="1" x14ac:dyDescent="0.25">
      <c r="A300" s="112" t="s">
        <v>2149</v>
      </c>
      <c r="B300" s="112"/>
      <c r="C300" s="113"/>
      <c r="D300" s="113"/>
      <c r="E300" s="113"/>
      <c r="F300" s="113"/>
      <c r="G300" s="113"/>
      <c r="H300" s="113"/>
      <c r="I300" s="113"/>
      <c r="J300" s="113"/>
      <c r="K300" s="113"/>
      <c r="L300" s="113"/>
      <c r="M300" s="113"/>
      <c r="N300" s="113"/>
      <c r="O300" s="113"/>
      <c r="P300" s="113"/>
      <c r="Q300" s="113"/>
      <c r="R300" s="113"/>
      <c r="S300" s="113"/>
      <c r="T300" s="113"/>
    </row>
    <row r="301" spans="1:20" ht="35" hidden="1" customHeight="1" thickBot="1" x14ac:dyDescent="0.25">
      <c r="A301" s="112" t="s">
        <v>2150</v>
      </c>
      <c r="B301" s="112"/>
      <c r="C301" s="113"/>
      <c r="D301" s="113"/>
      <c r="E301" s="113"/>
      <c r="F301" s="113"/>
      <c r="G301" s="113"/>
      <c r="H301" s="113"/>
      <c r="I301" s="113"/>
      <c r="J301" s="113"/>
      <c r="K301" s="113"/>
      <c r="L301" s="113"/>
      <c r="M301" s="113"/>
      <c r="N301" s="113"/>
      <c r="O301" s="113"/>
      <c r="P301" s="113"/>
      <c r="Q301" s="113"/>
      <c r="R301" s="113"/>
      <c r="S301" s="113"/>
      <c r="T301" s="113"/>
    </row>
    <row r="302" spans="1:20" ht="35" hidden="1" customHeight="1" thickBot="1" x14ac:dyDescent="0.25">
      <c r="A302" s="112" t="s">
        <v>2151</v>
      </c>
      <c r="B302" s="112"/>
      <c r="C302" s="113"/>
      <c r="D302" s="113"/>
      <c r="E302" s="113"/>
      <c r="F302" s="113"/>
      <c r="G302" s="113"/>
      <c r="H302" s="113"/>
      <c r="I302" s="113"/>
      <c r="J302" s="113"/>
      <c r="K302" s="113"/>
      <c r="L302" s="113"/>
      <c r="M302" s="113"/>
      <c r="N302" s="113"/>
      <c r="O302" s="113"/>
      <c r="P302" s="113"/>
      <c r="Q302" s="113"/>
      <c r="R302" s="113"/>
      <c r="S302" s="113"/>
      <c r="T302" s="113"/>
    </row>
    <row r="303" spans="1:20" ht="35" hidden="1" customHeight="1" thickBot="1" x14ac:dyDescent="0.25">
      <c r="A303" s="112" t="s">
        <v>1456</v>
      </c>
      <c r="B303" s="112"/>
      <c r="C303" s="113"/>
      <c r="D303" s="113"/>
      <c r="E303" s="113"/>
      <c r="F303" s="113"/>
      <c r="G303" s="113"/>
      <c r="H303" s="113"/>
      <c r="I303" s="113"/>
      <c r="J303" s="113"/>
      <c r="K303" s="113"/>
      <c r="L303" s="113"/>
      <c r="M303" s="113"/>
      <c r="N303" s="113"/>
      <c r="O303" s="113"/>
      <c r="P303" s="113"/>
      <c r="Q303" s="113"/>
      <c r="R303" s="113"/>
      <c r="S303" s="113"/>
      <c r="T303" s="113"/>
    </row>
    <row r="304" spans="1:20" ht="35" hidden="1" customHeight="1" thickBot="1" x14ac:dyDescent="0.25">
      <c r="A304" s="112" t="s">
        <v>2152</v>
      </c>
      <c r="B304" s="112"/>
      <c r="C304" s="113"/>
      <c r="D304" s="113"/>
      <c r="E304" s="113"/>
      <c r="F304" s="113"/>
      <c r="G304" s="113"/>
      <c r="H304" s="113"/>
      <c r="I304" s="113"/>
      <c r="J304" s="113"/>
      <c r="K304" s="113"/>
      <c r="L304" s="113"/>
      <c r="M304" s="113"/>
      <c r="N304" s="113"/>
      <c r="O304" s="113"/>
      <c r="P304" s="113"/>
      <c r="Q304" s="113"/>
      <c r="R304" s="113"/>
      <c r="S304" s="113"/>
      <c r="T304" s="113"/>
    </row>
    <row r="305" spans="1:20" ht="35" hidden="1" customHeight="1" thickBot="1" x14ac:dyDescent="0.25">
      <c r="A305" s="112" t="s">
        <v>2153</v>
      </c>
      <c r="B305" s="112"/>
      <c r="C305" s="113"/>
      <c r="D305" s="113"/>
      <c r="E305" s="113"/>
      <c r="F305" s="113"/>
      <c r="G305" s="113"/>
      <c r="H305" s="113"/>
      <c r="I305" s="113"/>
      <c r="J305" s="113"/>
      <c r="K305" s="113"/>
      <c r="L305" s="113"/>
      <c r="M305" s="113"/>
      <c r="N305" s="113"/>
      <c r="O305" s="113"/>
      <c r="P305" s="113"/>
      <c r="Q305" s="113"/>
      <c r="R305" s="113"/>
      <c r="S305" s="113"/>
      <c r="T305" s="113"/>
    </row>
    <row r="306" spans="1:20" ht="35" hidden="1" customHeight="1" thickBot="1" x14ac:dyDescent="0.25">
      <c r="A306" s="112" t="s">
        <v>2154</v>
      </c>
      <c r="B306" s="112"/>
      <c r="C306" s="113"/>
      <c r="D306" s="113"/>
      <c r="E306" s="113"/>
      <c r="F306" s="113"/>
      <c r="G306" s="113"/>
      <c r="H306" s="113"/>
      <c r="I306" s="113"/>
      <c r="J306" s="113"/>
      <c r="K306" s="113"/>
      <c r="L306" s="113"/>
      <c r="M306" s="113"/>
      <c r="N306" s="113"/>
      <c r="O306" s="113"/>
      <c r="P306" s="113"/>
      <c r="Q306" s="113"/>
      <c r="R306" s="113"/>
      <c r="S306" s="113"/>
      <c r="T306" s="113"/>
    </row>
    <row r="307" spans="1:20" ht="35" hidden="1" customHeight="1" thickBot="1" x14ac:dyDescent="0.25">
      <c r="A307" s="112" t="s">
        <v>1458</v>
      </c>
      <c r="B307" s="112"/>
      <c r="C307" s="113"/>
      <c r="D307" s="113"/>
      <c r="E307" s="113"/>
      <c r="F307" s="113"/>
      <c r="G307" s="113"/>
      <c r="H307" s="113"/>
      <c r="I307" s="113"/>
      <c r="J307" s="113"/>
      <c r="K307" s="113"/>
      <c r="L307" s="113"/>
      <c r="M307" s="113"/>
      <c r="N307" s="113"/>
      <c r="O307" s="113"/>
      <c r="P307" s="113"/>
      <c r="Q307" s="113"/>
      <c r="R307" s="113"/>
      <c r="S307" s="113"/>
      <c r="T307" s="113"/>
    </row>
    <row r="308" spans="1:20" ht="35" hidden="1" customHeight="1" thickBot="1" x14ac:dyDescent="0.25">
      <c r="A308" s="112" t="s">
        <v>2155</v>
      </c>
      <c r="B308" s="112"/>
      <c r="C308" s="113"/>
      <c r="D308" s="113"/>
      <c r="E308" s="113"/>
      <c r="F308" s="113"/>
      <c r="G308" s="113"/>
      <c r="H308" s="113"/>
      <c r="I308" s="113"/>
      <c r="J308" s="113"/>
      <c r="K308" s="113"/>
      <c r="L308" s="113"/>
      <c r="M308" s="113"/>
      <c r="N308" s="113"/>
      <c r="O308" s="113"/>
      <c r="P308" s="113"/>
      <c r="Q308" s="113"/>
      <c r="R308" s="113"/>
      <c r="S308" s="113"/>
      <c r="T308" s="113"/>
    </row>
    <row r="309" spans="1:20" ht="35" hidden="1" customHeight="1" thickBot="1" x14ac:dyDescent="0.25">
      <c r="A309" s="112" t="s">
        <v>2156</v>
      </c>
      <c r="B309" s="112"/>
      <c r="C309" s="113"/>
      <c r="D309" s="113"/>
      <c r="E309" s="113"/>
      <c r="F309" s="113"/>
      <c r="G309" s="113"/>
      <c r="H309" s="113"/>
      <c r="I309" s="113"/>
      <c r="J309" s="113"/>
      <c r="K309" s="113"/>
      <c r="L309" s="113"/>
      <c r="M309" s="113"/>
      <c r="N309" s="113"/>
      <c r="O309" s="113"/>
      <c r="P309" s="113"/>
      <c r="Q309" s="113"/>
      <c r="R309" s="113"/>
      <c r="S309" s="113"/>
      <c r="T309" s="113"/>
    </row>
    <row r="310" spans="1:20" ht="35" hidden="1" customHeight="1" thickBot="1" x14ac:dyDescent="0.25">
      <c r="A310" s="112" t="s">
        <v>2157</v>
      </c>
      <c r="B310" s="112"/>
      <c r="C310" s="113"/>
      <c r="D310" s="113"/>
      <c r="E310" s="113"/>
      <c r="F310" s="113"/>
      <c r="G310" s="113"/>
      <c r="H310" s="113"/>
      <c r="I310" s="113"/>
      <c r="J310" s="113"/>
      <c r="K310" s="113"/>
      <c r="L310" s="113"/>
      <c r="M310" s="113"/>
      <c r="N310" s="113"/>
      <c r="O310" s="113"/>
      <c r="P310" s="113"/>
      <c r="Q310" s="113"/>
      <c r="R310" s="113"/>
      <c r="S310" s="113"/>
      <c r="T310" s="113"/>
    </row>
    <row r="311" spans="1:20" ht="35" hidden="1" customHeight="1" thickBot="1" x14ac:dyDescent="0.25">
      <c r="A311" s="112" t="s">
        <v>1460</v>
      </c>
      <c r="B311" s="112"/>
      <c r="C311" s="113"/>
      <c r="D311" s="113"/>
      <c r="E311" s="113"/>
      <c r="F311" s="113"/>
      <c r="G311" s="113"/>
      <c r="H311" s="113"/>
      <c r="I311" s="113"/>
      <c r="J311" s="113"/>
      <c r="K311" s="113"/>
      <c r="L311" s="113"/>
      <c r="M311" s="113"/>
      <c r="N311" s="113"/>
      <c r="O311" s="113"/>
      <c r="P311" s="113"/>
      <c r="Q311" s="113"/>
      <c r="R311" s="113"/>
      <c r="S311" s="113"/>
      <c r="T311" s="113"/>
    </row>
    <row r="312" spans="1:20" ht="35" hidden="1" customHeight="1" thickBot="1" x14ac:dyDescent="0.25">
      <c r="A312" s="112" t="s">
        <v>2158</v>
      </c>
      <c r="B312" s="112"/>
      <c r="C312" s="113"/>
      <c r="D312" s="113"/>
      <c r="E312" s="113"/>
      <c r="F312" s="113"/>
      <c r="G312" s="113"/>
      <c r="H312" s="113"/>
      <c r="I312" s="113"/>
      <c r="J312" s="113"/>
      <c r="K312" s="113"/>
      <c r="L312" s="113"/>
      <c r="M312" s="113"/>
      <c r="N312" s="113"/>
      <c r="O312" s="113"/>
      <c r="P312" s="113"/>
      <c r="Q312" s="113"/>
      <c r="R312" s="113"/>
      <c r="S312" s="113"/>
      <c r="T312" s="113"/>
    </row>
    <row r="313" spans="1:20" ht="35" hidden="1" customHeight="1" thickBot="1" x14ac:dyDescent="0.25">
      <c r="A313" s="112" t="s">
        <v>2159</v>
      </c>
      <c r="B313" s="112"/>
      <c r="C313" s="113"/>
      <c r="D313" s="113"/>
      <c r="E313" s="113"/>
      <c r="F313" s="113"/>
      <c r="G313" s="113"/>
      <c r="H313" s="113"/>
      <c r="I313" s="113"/>
      <c r="J313" s="113"/>
      <c r="K313" s="113"/>
      <c r="L313" s="113"/>
      <c r="M313" s="113"/>
      <c r="N313" s="113"/>
      <c r="O313" s="113"/>
      <c r="P313" s="113"/>
      <c r="Q313" s="113"/>
      <c r="R313" s="113"/>
      <c r="S313" s="113"/>
      <c r="T313" s="113"/>
    </row>
    <row r="314" spans="1:20" ht="35" hidden="1" customHeight="1" thickBot="1" x14ac:dyDescent="0.25">
      <c r="A314" s="112" t="s">
        <v>2160</v>
      </c>
      <c r="B314" s="112"/>
      <c r="C314" s="113"/>
      <c r="D314" s="113"/>
      <c r="E314" s="113"/>
      <c r="F314" s="113"/>
      <c r="G314" s="113"/>
      <c r="H314" s="113"/>
      <c r="I314" s="113"/>
      <c r="J314" s="113"/>
      <c r="K314" s="113"/>
      <c r="L314" s="113"/>
      <c r="M314" s="113"/>
      <c r="N314" s="113"/>
      <c r="O314" s="113"/>
      <c r="P314" s="113"/>
      <c r="Q314" s="113"/>
      <c r="R314" s="113"/>
      <c r="S314" s="113"/>
      <c r="T314" s="113"/>
    </row>
    <row r="315" spans="1:20" ht="35" hidden="1" customHeight="1" thickBot="1" x14ac:dyDescent="0.25">
      <c r="A315" s="112" t="s">
        <v>1462</v>
      </c>
      <c r="B315" s="112"/>
      <c r="C315" s="113"/>
      <c r="D315" s="113"/>
      <c r="E315" s="113"/>
      <c r="F315" s="113"/>
      <c r="G315" s="113"/>
      <c r="H315" s="113"/>
      <c r="I315" s="113"/>
      <c r="J315" s="113"/>
      <c r="K315" s="113"/>
      <c r="L315" s="113"/>
      <c r="M315" s="113"/>
      <c r="N315" s="113"/>
      <c r="O315" s="113"/>
      <c r="P315" s="113"/>
      <c r="Q315" s="113"/>
      <c r="R315" s="113"/>
      <c r="S315" s="113"/>
      <c r="T315" s="113"/>
    </row>
    <row r="316" spans="1:20" ht="35" hidden="1" customHeight="1" thickBot="1" x14ac:dyDescent="0.25">
      <c r="A316" s="112" t="s">
        <v>2161</v>
      </c>
      <c r="B316" s="112"/>
      <c r="C316" s="113"/>
      <c r="D316" s="113"/>
      <c r="E316" s="113"/>
      <c r="F316" s="113"/>
      <c r="G316" s="113"/>
      <c r="H316" s="113"/>
      <c r="I316" s="113"/>
      <c r="J316" s="113"/>
      <c r="K316" s="113"/>
      <c r="L316" s="113"/>
      <c r="M316" s="113"/>
      <c r="N316" s="113"/>
      <c r="O316" s="113"/>
      <c r="P316" s="113"/>
      <c r="Q316" s="113"/>
      <c r="R316" s="113"/>
      <c r="S316" s="113"/>
      <c r="T316" s="113"/>
    </row>
    <row r="317" spans="1:20" ht="35" hidden="1" customHeight="1" thickBot="1" x14ac:dyDescent="0.25">
      <c r="A317" s="112" t="s">
        <v>2162</v>
      </c>
      <c r="B317" s="112"/>
      <c r="C317" s="113"/>
      <c r="D317" s="113"/>
      <c r="E317" s="113"/>
      <c r="F317" s="113"/>
      <c r="G317" s="113"/>
      <c r="H317" s="113"/>
      <c r="I317" s="113"/>
      <c r="J317" s="113"/>
      <c r="K317" s="113"/>
      <c r="L317" s="113"/>
      <c r="M317" s="113"/>
      <c r="N317" s="113"/>
      <c r="O317" s="113"/>
      <c r="P317" s="113"/>
      <c r="Q317" s="113"/>
      <c r="R317" s="113"/>
      <c r="S317" s="113"/>
      <c r="T317" s="113"/>
    </row>
    <row r="318" spans="1:20" ht="35" hidden="1" customHeight="1" thickBot="1" x14ac:dyDescent="0.25">
      <c r="A318" s="112" t="s">
        <v>2163</v>
      </c>
      <c r="B318" s="112"/>
      <c r="C318" s="113"/>
      <c r="D318" s="113"/>
      <c r="E318" s="113"/>
      <c r="F318" s="113"/>
      <c r="G318" s="113"/>
      <c r="H318" s="113"/>
      <c r="I318" s="113"/>
      <c r="J318" s="113"/>
      <c r="K318" s="113"/>
      <c r="L318" s="113"/>
      <c r="M318" s="113"/>
      <c r="N318" s="113"/>
      <c r="O318" s="113"/>
      <c r="P318" s="113"/>
      <c r="Q318" s="113"/>
      <c r="R318" s="113"/>
      <c r="S318" s="113"/>
      <c r="T318" s="113"/>
    </row>
    <row r="319" spans="1:20" ht="35" hidden="1" customHeight="1" thickBot="1" x14ac:dyDescent="0.25">
      <c r="A319" s="112" t="s">
        <v>1464</v>
      </c>
      <c r="B319" s="112"/>
      <c r="C319" s="113"/>
      <c r="D319" s="113"/>
      <c r="E319" s="113"/>
      <c r="F319" s="113"/>
      <c r="G319" s="113"/>
      <c r="H319" s="113"/>
      <c r="I319" s="113"/>
      <c r="J319" s="113"/>
      <c r="K319" s="113"/>
      <c r="L319" s="113"/>
      <c r="M319" s="113"/>
      <c r="N319" s="113"/>
      <c r="O319" s="113"/>
      <c r="P319" s="113"/>
      <c r="Q319" s="113"/>
      <c r="R319" s="113"/>
      <c r="S319" s="113"/>
      <c r="T319" s="113"/>
    </row>
    <row r="320" spans="1:20" ht="35" hidden="1" customHeight="1" thickBot="1" x14ac:dyDescent="0.25">
      <c r="A320" s="112" t="s">
        <v>2164</v>
      </c>
      <c r="B320" s="112"/>
      <c r="C320" s="113"/>
      <c r="D320" s="113"/>
      <c r="E320" s="113"/>
      <c r="F320" s="113"/>
      <c r="G320" s="113"/>
      <c r="H320" s="113"/>
      <c r="I320" s="113"/>
      <c r="J320" s="113"/>
      <c r="K320" s="113"/>
      <c r="L320" s="113"/>
      <c r="M320" s="113"/>
      <c r="N320" s="113"/>
      <c r="O320" s="113"/>
      <c r="P320" s="113"/>
      <c r="Q320" s="113"/>
      <c r="R320" s="113"/>
      <c r="S320" s="113"/>
      <c r="T320" s="113"/>
    </row>
    <row r="321" spans="1:20" ht="35" hidden="1" customHeight="1" thickBot="1" x14ac:dyDescent="0.25">
      <c r="A321" s="112" t="s">
        <v>2165</v>
      </c>
      <c r="B321" s="112"/>
      <c r="C321" s="113"/>
      <c r="D321" s="113"/>
      <c r="E321" s="113"/>
      <c r="F321" s="113"/>
      <c r="G321" s="113"/>
      <c r="H321" s="113"/>
      <c r="I321" s="113"/>
      <c r="J321" s="113"/>
      <c r="K321" s="113"/>
      <c r="L321" s="113"/>
      <c r="M321" s="113"/>
      <c r="N321" s="113"/>
      <c r="O321" s="113"/>
      <c r="P321" s="113"/>
      <c r="Q321" s="113"/>
      <c r="R321" s="113"/>
      <c r="S321" s="113"/>
      <c r="T321" s="113"/>
    </row>
    <row r="322" spans="1:20" ht="35" hidden="1" customHeight="1" thickBot="1" x14ac:dyDescent="0.25">
      <c r="A322" s="112" t="s">
        <v>2166</v>
      </c>
      <c r="B322" s="112"/>
      <c r="C322" s="113"/>
      <c r="D322" s="113"/>
      <c r="E322" s="113"/>
      <c r="F322" s="113"/>
      <c r="G322" s="113"/>
      <c r="H322" s="113"/>
      <c r="I322" s="113"/>
      <c r="J322" s="113"/>
      <c r="K322" s="113"/>
      <c r="L322" s="113"/>
      <c r="M322" s="113"/>
      <c r="N322" s="113"/>
      <c r="O322" s="113"/>
      <c r="P322" s="113"/>
      <c r="Q322" s="113"/>
      <c r="R322" s="113"/>
      <c r="S322" s="113"/>
      <c r="T322" s="113"/>
    </row>
    <row r="323" spans="1:20" ht="35" hidden="1" customHeight="1" thickBot="1" x14ac:dyDescent="0.25">
      <c r="A323" s="112" t="s">
        <v>1466</v>
      </c>
      <c r="B323" s="112"/>
      <c r="C323" s="113"/>
      <c r="D323" s="113"/>
      <c r="E323" s="113"/>
      <c r="F323" s="113"/>
      <c r="G323" s="113"/>
      <c r="H323" s="113"/>
      <c r="I323" s="113"/>
      <c r="J323" s="113"/>
      <c r="K323" s="113"/>
      <c r="L323" s="113"/>
      <c r="M323" s="113"/>
      <c r="N323" s="113"/>
      <c r="O323" s="113"/>
      <c r="P323" s="113"/>
      <c r="Q323" s="113"/>
      <c r="R323" s="113"/>
      <c r="S323" s="113"/>
      <c r="T323" s="113"/>
    </row>
    <row r="324" spans="1:20" ht="35" hidden="1" customHeight="1" thickBot="1" x14ac:dyDescent="0.25">
      <c r="A324" s="112" t="s">
        <v>2167</v>
      </c>
      <c r="B324" s="112"/>
      <c r="C324" s="113"/>
      <c r="D324" s="113"/>
      <c r="E324" s="113"/>
      <c r="F324" s="113"/>
      <c r="G324" s="113"/>
      <c r="H324" s="113"/>
      <c r="I324" s="113"/>
      <c r="J324" s="113"/>
      <c r="K324" s="113"/>
      <c r="L324" s="113"/>
      <c r="M324" s="113"/>
      <c r="N324" s="113"/>
      <c r="O324" s="113"/>
      <c r="P324" s="113"/>
      <c r="Q324" s="113"/>
      <c r="R324" s="113"/>
      <c r="S324" s="113"/>
      <c r="T324" s="113"/>
    </row>
    <row r="325" spans="1:20" ht="35" hidden="1" customHeight="1" thickBot="1" x14ac:dyDescent="0.25">
      <c r="A325" s="112" t="s">
        <v>2168</v>
      </c>
      <c r="B325" s="112"/>
      <c r="C325" s="113"/>
      <c r="D325" s="113"/>
      <c r="E325" s="113"/>
      <c r="F325" s="113"/>
      <c r="G325" s="113"/>
      <c r="H325" s="113"/>
      <c r="I325" s="113"/>
      <c r="J325" s="113"/>
      <c r="K325" s="113"/>
      <c r="L325" s="113"/>
      <c r="M325" s="113"/>
      <c r="N325" s="113"/>
      <c r="O325" s="113"/>
      <c r="P325" s="113"/>
      <c r="Q325" s="113"/>
      <c r="R325" s="113"/>
      <c r="S325" s="113"/>
      <c r="T325" s="113"/>
    </row>
    <row r="326" spans="1:20" ht="35" hidden="1" customHeight="1" thickBot="1" x14ac:dyDescent="0.25">
      <c r="A326" s="112" t="s">
        <v>2169</v>
      </c>
      <c r="B326" s="112"/>
      <c r="C326" s="113"/>
      <c r="D326" s="113"/>
      <c r="E326" s="113"/>
      <c r="F326" s="113"/>
      <c r="G326" s="113"/>
      <c r="H326" s="113"/>
      <c r="I326" s="113"/>
      <c r="J326" s="113"/>
      <c r="K326" s="113"/>
      <c r="L326" s="113"/>
      <c r="M326" s="113"/>
      <c r="N326" s="113"/>
      <c r="O326" s="113"/>
      <c r="P326" s="113"/>
      <c r="Q326" s="113"/>
      <c r="R326" s="113"/>
      <c r="S326" s="113"/>
      <c r="T326" s="113"/>
    </row>
    <row r="327" spans="1:20" ht="35" hidden="1" customHeight="1" thickBot="1" x14ac:dyDescent="0.25">
      <c r="A327" s="112" t="s">
        <v>1468</v>
      </c>
      <c r="B327" s="112"/>
      <c r="C327" s="113"/>
      <c r="D327" s="113"/>
      <c r="E327" s="113"/>
      <c r="F327" s="113"/>
      <c r="G327" s="113"/>
      <c r="H327" s="113"/>
      <c r="I327" s="113"/>
      <c r="J327" s="113"/>
      <c r="K327" s="113"/>
      <c r="L327" s="113"/>
      <c r="M327" s="113"/>
      <c r="N327" s="113"/>
      <c r="O327" s="113"/>
      <c r="P327" s="113"/>
      <c r="Q327" s="113"/>
      <c r="R327" s="113"/>
      <c r="S327" s="113"/>
      <c r="T327" s="113"/>
    </row>
    <row r="328" spans="1:20" ht="35" hidden="1" customHeight="1" thickBot="1" x14ac:dyDescent="0.25">
      <c r="A328" s="112" t="s">
        <v>2170</v>
      </c>
      <c r="B328" s="112"/>
      <c r="C328" s="113"/>
      <c r="D328" s="113"/>
      <c r="E328" s="113"/>
      <c r="F328" s="113"/>
      <c r="G328" s="113"/>
      <c r="H328" s="113"/>
      <c r="I328" s="113"/>
      <c r="J328" s="113"/>
      <c r="K328" s="113"/>
      <c r="L328" s="113"/>
      <c r="M328" s="113"/>
      <c r="N328" s="113"/>
      <c r="O328" s="113"/>
      <c r="P328" s="113"/>
      <c r="Q328" s="113"/>
      <c r="R328" s="113"/>
      <c r="S328" s="113"/>
      <c r="T328" s="113"/>
    </row>
    <row r="329" spans="1:20" ht="35" hidden="1" customHeight="1" thickBot="1" x14ac:dyDescent="0.25">
      <c r="A329" s="112" t="s">
        <v>2171</v>
      </c>
      <c r="B329" s="112"/>
      <c r="C329" s="113"/>
      <c r="D329" s="113"/>
      <c r="E329" s="113"/>
      <c r="F329" s="113"/>
      <c r="G329" s="113"/>
      <c r="H329" s="113"/>
      <c r="I329" s="113"/>
      <c r="J329" s="113"/>
      <c r="K329" s="113"/>
      <c r="L329" s="113"/>
      <c r="M329" s="113"/>
      <c r="N329" s="113"/>
      <c r="O329" s="113"/>
      <c r="P329" s="113"/>
      <c r="Q329" s="113"/>
      <c r="R329" s="113"/>
      <c r="S329" s="113"/>
      <c r="T329" s="113"/>
    </row>
    <row r="330" spans="1:20" ht="35" hidden="1" customHeight="1" thickBot="1" x14ac:dyDescent="0.25">
      <c r="A330" s="112" t="s">
        <v>2172</v>
      </c>
      <c r="B330" s="112"/>
      <c r="C330" s="113"/>
      <c r="D330" s="113"/>
      <c r="E330" s="113"/>
      <c r="F330" s="113"/>
      <c r="G330" s="113"/>
      <c r="H330" s="113"/>
      <c r="I330" s="113"/>
      <c r="J330" s="113"/>
      <c r="K330" s="113"/>
      <c r="L330" s="113"/>
      <c r="M330" s="113"/>
      <c r="N330" s="113"/>
      <c r="O330" s="113"/>
      <c r="P330" s="113"/>
      <c r="Q330" s="113"/>
      <c r="R330" s="113"/>
      <c r="S330" s="113"/>
      <c r="T330" s="113"/>
    </row>
    <row r="331" spans="1:20" ht="35" hidden="1" customHeight="1" thickBot="1" x14ac:dyDescent="0.25">
      <c r="A331" s="112" t="s">
        <v>1470</v>
      </c>
      <c r="B331" s="112"/>
      <c r="C331" s="113"/>
      <c r="D331" s="113"/>
      <c r="E331" s="113"/>
      <c r="F331" s="113"/>
      <c r="G331" s="113"/>
      <c r="H331" s="113"/>
      <c r="I331" s="113"/>
      <c r="J331" s="113"/>
      <c r="K331" s="113"/>
      <c r="L331" s="113"/>
      <c r="M331" s="113"/>
      <c r="N331" s="113"/>
      <c r="O331" s="113"/>
      <c r="P331" s="113"/>
      <c r="Q331" s="113"/>
      <c r="R331" s="113"/>
      <c r="S331" s="113"/>
      <c r="T331" s="113"/>
    </row>
    <row r="332" spans="1:20" ht="35" hidden="1" customHeight="1" thickBot="1" x14ac:dyDescent="0.25">
      <c r="A332" s="112" t="s">
        <v>2173</v>
      </c>
      <c r="B332" s="112"/>
      <c r="C332" s="113"/>
      <c r="D332" s="113"/>
      <c r="E332" s="113"/>
      <c r="F332" s="113"/>
      <c r="G332" s="113"/>
      <c r="H332" s="113"/>
      <c r="I332" s="113"/>
      <c r="J332" s="113"/>
      <c r="K332" s="113"/>
      <c r="L332" s="113"/>
      <c r="M332" s="113"/>
      <c r="N332" s="113"/>
      <c r="O332" s="113"/>
      <c r="P332" s="113"/>
      <c r="Q332" s="113"/>
      <c r="R332" s="113"/>
      <c r="S332" s="113"/>
      <c r="T332" s="113"/>
    </row>
    <row r="333" spans="1:20" ht="35" hidden="1" customHeight="1" thickBot="1" x14ac:dyDescent="0.25">
      <c r="A333" s="112" t="s">
        <v>2174</v>
      </c>
      <c r="B333" s="112"/>
      <c r="C333" s="113"/>
      <c r="D333" s="113"/>
      <c r="E333" s="113"/>
      <c r="F333" s="113"/>
      <c r="G333" s="113"/>
      <c r="H333" s="113"/>
      <c r="I333" s="113"/>
      <c r="J333" s="113"/>
      <c r="K333" s="113"/>
      <c r="L333" s="113"/>
      <c r="M333" s="113"/>
      <c r="N333" s="113"/>
      <c r="O333" s="113"/>
      <c r="P333" s="113"/>
      <c r="Q333" s="113"/>
      <c r="R333" s="113"/>
      <c r="S333" s="113"/>
      <c r="T333" s="113"/>
    </row>
    <row r="334" spans="1:20" ht="35" hidden="1" customHeight="1" thickBot="1" x14ac:dyDescent="0.25">
      <c r="A334" s="112" t="s">
        <v>2175</v>
      </c>
      <c r="B334" s="112"/>
      <c r="C334" s="113"/>
      <c r="D334" s="113"/>
      <c r="E334" s="113"/>
      <c r="F334" s="113"/>
      <c r="G334" s="113"/>
      <c r="H334" s="113"/>
      <c r="I334" s="113"/>
      <c r="J334" s="113"/>
      <c r="K334" s="113"/>
      <c r="L334" s="113"/>
      <c r="M334" s="113"/>
      <c r="N334" s="113"/>
      <c r="O334" s="113"/>
      <c r="P334" s="113"/>
      <c r="Q334" s="113"/>
      <c r="R334" s="113"/>
      <c r="S334" s="113"/>
      <c r="T334" s="113"/>
    </row>
    <row r="335" spans="1:20" ht="35" hidden="1" customHeight="1" thickBot="1" x14ac:dyDescent="0.25">
      <c r="A335" s="112" t="s">
        <v>1472</v>
      </c>
      <c r="B335" s="112"/>
      <c r="C335" s="113"/>
      <c r="D335" s="113"/>
      <c r="E335" s="113"/>
      <c r="F335" s="113"/>
      <c r="G335" s="113"/>
      <c r="H335" s="113"/>
      <c r="I335" s="113"/>
      <c r="J335" s="113"/>
      <c r="K335" s="113"/>
      <c r="L335" s="113"/>
      <c r="M335" s="113"/>
      <c r="N335" s="113"/>
      <c r="O335" s="113"/>
      <c r="P335" s="113"/>
      <c r="Q335" s="113"/>
      <c r="R335" s="113"/>
      <c r="S335" s="113"/>
      <c r="T335" s="113"/>
    </row>
    <row r="336" spans="1:20" ht="35" hidden="1" customHeight="1" thickBot="1" x14ac:dyDescent="0.25">
      <c r="A336" s="112" t="s">
        <v>2176</v>
      </c>
      <c r="B336" s="112"/>
      <c r="C336" s="113"/>
      <c r="D336" s="113"/>
      <c r="E336" s="113"/>
      <c r="F336" s="113"/>
      <c r="G336" s="113"/>
      <c r="H336" s="113"/>
      <c r="I336" s="113"/>
      <c r="J336" s="113"/>
      <c r="K336" s="113"/>
      <c r="L336" s="113"/>
      <c r="M336" s="113"/>
      <c r="N336" s="113"/>
      <c r="O336" s="113"/>
      <c r="P336" s="113"/>
      <c r="Q336" s="113"/>
      <c r="R336" s="113"/>
      <c r="S336" s="113"/>
      <c r="T336" s="113"/>
    </row>
    <row r="337" spans="1:20" ht="35" hidden="1" customHeight="1" thickBot="1" x14ac:dyDescent="0.25">
      <c r="A337" s="112" t="s">
        <v>2177</v>
      </c>
      <c r="B337" s="112"/>
      <c r="C337" s="113"/>
      <c r="D337" s="113"/>
      <c r="E337" s="113"/>
      <c r="F337" s="113"/>
      <c r="G337" s="113"/>
      <c r="H337" s="113"/>
      <c r="I337" s="113"/>
      <c r="J337" s="113"/>
      <c r="K337" s="113"/>
      <c r="L337" s="113"/>
      <c r="M337" s="113"/>
      <c r="N337" s="113"/>
      <c r="O337" s="113"/>
      <c r="P337" s="113"/>
      <c r="Q337" s="113"/>
      <c r="R337" s="113"/>
      <c r="S337" s="113"/>
      <c r="T337" s="113"/>
    </row>
    <row r="338" spans="1:20" ht="35" hidden="1" customHeight="1" thickBot="1" x14ac:dyDescent="0.25">
      <c r="A338" s="112" t="s">
        <v>2178</v>
      </c>
      <c r="B338" s="112"/>
      <c r="C338" s="113"/>
      <c r="D338" s="113"/>
      <c r="E338" s="113"/>
      <c r="F338" s="113"/>
      <c r="G338" s="113"/>
      <c r="H338" s="113"/>
      <c r="I338" s="113"/>
      <c r="J338" s="113"/>
      <c r="K338" s="113"/>
      <c r="L338" s="113"/>
      <c r="M338" s="113"/>
      <c r="N338" s="113"/>
      <c r="O338" s="113"/>
      <c r="P338" s="113"/>
      <c r="Q338" s="113"/>
      <c r="R338" s="113"/>
      <c r="S338" s="113"/>
      <c r="T338" s="113"/>
    </row>
    <row r="339" spans="1:20" ht="35" hidden="1" customHeight="1" thickBot="1" x14ac:dyDescent="0.25">
      <c r="A339" s="112" t="s">
        <v>1474</v>
      </c>
      <c r="B339" s="112"/>
      <c r="C339" s="113"/>
      <c r="D339" s="113"/>
      <c r="E339" s="113"/>
      <c r="F339" s="113"/>
      <c r="G339" s="113"/>
      <c r="H339" s="113"/>
      <c r="I339" s="113"/>
      <c r="J339" s="113"/>
      <c r="K339" s="113"/>
      <c r="L339" s="113"/>
      <c r="M339" s="113"/>
      <c r="N339" s="113"/>
      <c r="O339" s="113"/>
      <c r="P339" s="113"/>
      <c r="Q339" s="113"/>
      <c r="R339" s="113"/>
      <c r="S339" s="113"/>
      <c r="T339" s="113"/>
    </row>
    <row r="340" spans="1:20" ht="35" hidden="1" customHeight="1" thickBot="1" x14ac:dyDescent="0.25">
      <c r="A340" s="112" t="s">
        <v>2179</v>
      </c>
      <c r="B340" s="112"/>
      <c r="C340" s="113"/>
      <c r="D340" s="113"/>
      <c r="E340" s="113"/>
      <c r="F340" s="113"/>
      <c r="G340" s="113"/>
      <c r="H340" s="113"/>
      <c r="I340" s="113"/>
      <c r="J340" s="113"/>
      <c r="K340" s="113"/>
      <c r="L340" s="113"/>
      <c r="M340" s="113"/>
      <c r="N340" s="113"/>
      <c r="O340" s="113"/>
      <c r="P340" s="113"/>
      <c r="Q340" s="113"/>
      <c r="R340" s="113"/>
      <c r="S340" s="113"/>
      <c r="T340" s="113"/>
    </row>
    <row r="341" spans="1:20" ht="35" hidden="1" customHeight="1" thickBot="1" x14ac:dyDescent="0.25">
      <c r="A341" s="112" t="s">
        <v>2180</v>
      </c>
      <c r="B341" s="112"/>
      <c r="C341" s="113"/>
      <c r="D341" s="113"/>
      <c r="E341" s="113"/>
      <c r="F341" s="113"/>
      <c r="G341" s="113"/>
      <c r="H341" s="113"/>
      <c r="I341" s="113"/>
      <c r="J341" s="113"/>
      <c r="K341" s="113"/>
      <c r="L341" s="113"/>
      <c r="M341" s="113"/>
      <c r="N341" s="113"/>
      <c r="O341" s="113"/>
      <c r="P341" s="113"/>
      <c r="Q341" s="113"/>
      <c r="R341" s="113"/>
      <c r="S341" s="113"/>
      <c r="T341" s="113"/>
    </row>
    <row r="342" spans="1:20" ht="35" hidden="1" customHeight="1" thickBot="1" x14ac:dyDescent="0.25">
      <c r="A342" s="112" t="s">
        <v>2181</v>
      </c>
      <c r="B342" s="112"/>
      <c r="C342" s="113"/>
      <c r="D342" s="113"/>
      <c r="E342" s="113"/>
      <c r="F342" s="113"/>
      <c r="G342" s="113"/>
      <c r="H342" s="113"/>
      <c r="I342" s="113"/>
      <c r="J342" s="113"/>
      <c r="K342" s="113"/>
      <c r="L342" s="113"/>
      <c r="M342" s="113"/>
      <c r="N342" s="113"/>
      <c r="O342" s="113"/>
      <c r="P342" s="113"/>
      <c r="Q342" s="113"/>
      <c r="R342" s="113"/>
      <c r="S342" s="113"/>
      <c r="T342" s="113"/>
    </row>
    <row r="343" spans="1:20" ht="52" hidden="1" customHeight="1" thickBot="1" x14ac:dyDescent="0.25">
      <c r="A343" s="112" t="s">
        <v>1476</v>
      </c>
      <c r="B343" s="112"/>
      <c r="C343" s="113"/>
      <c r="D343" s="113"/>
      <c r="E343" s="113"/>
      <c r="F343" s="113"/>
      <c r="G343" s="113"/>
      <c r="H343" s="113"/>
      <c r="I343" s="113"/>
      <c r="J343" s="113"/>
      <c r="K343" s="113"/>
      <c r="L343" s="113"/>
      <c r="M343" s="113"/>
      <c r="N343" s="113"/>
      <c r="O343" s="113"/>
      <c r="P343" s="113"/>
      <c r="Q343" s="113"/>
      <c r="R343" s="113"/>
      <c r="S343" s="113"/>
      <c r="T343" s="113"/>
    </row>
    <row r="344" spans="1:20" ht="52" hidden="1" customHeight="1" thickBot="1" x14ac:dyDescent="0.25">
      <c r="A344" s="112" t="s">
        <v>2182</v>
      </c>
      <c r="B344" s="112"/>
      <c r="C344" s="113"/>
      <c r="D344" s="113"/>
      <c r="E344" s="113"/>
      <c r="F344" s="113"/>
      <c r="G344" s="113"/>
      <c r="H344" s="113"/>
      <c r="I344" s="113"/>
      <c r="J344" s="113"/>
      <c r="K344" s="113"/>
      <c r="L344" s="113"/>
      <c r="M344" s="113"/>
      <c r="N344" s="113"/>
      <c r="O344" s="113"/>
      <c r="P344" s="113"/>
      <c r="Q344" s="113"/>
      <c r="R344" s="113"/>
      <c r="S344" s="113"/>
      <c r="T344" s="113"/>
    </row>
    <row r="345" spans="1:20" ht="52" hidden="1" customHeight="1" thickBot="1" x14ac:dyDescent="0.25">
      <c r="A345" s="112" t="s">
        <v>2183</v>
      </c>
      <c r="B345" s="112"/>
      <c r="C345" s="113"/>
      <c r="D345" s="113"/>
      <c r="E345" s="113"/>
      <c r="F345" s="113"/>
      <c r="G345" s="113"/>
      <c r="H345" s="113"/>
      <c r="I345" s="113"/>
      <c r="J345" s="113"/>
      <c r="K345" s="113"/>
      <c r="L345" s="113"/>
      <c r="M345" s="113"/>
      <c r="N345" s="113"/>
      <c r="O345" s="113"/>
      <c r="P345" s="113"/>
      <c r="Q345" s="113"/>
      <c r="R345" s="113"/>
      <c r="S345" s="113"/>
      <c r="T345" s="113"/>
    </row>
    <row r="346" spans="1:20" ht="52" hidden="1" customHeight="1" thickBot="1" x14ac:dyDescent="0.25">
      <c r="A346" s="112" t="s">
        <v>2184</v>
      </c>
      <c r="B346" s="112"/>
      <c r="C346" s="113"/>
      <c r="D346" s="113"/>
      <c r="E346" s="113"/>
      <c r="F346" s="113"/>
      <c r="G346" s="113"/>
      <c r="H346" s="113"/>
      <c r="I346" s="113"/>
      <c r="J346" s="113"/>
      <c r="K346" s="113"/>
      <c r="L346" s="113"/>
      <c r="M346" s="113"/>
      <c r="N346" s="113"/>
      <c r="O346" s="113"/>
      <c r="P346" s="113"/>
      <c r="Q346" s="113"/>
      <c r="R346" s="113"/>
      <c r="S346" s="113"/>
      <c r="T346" s="113"/>
    </row>
    <row r="347" spans="1:20" ht="18" customHeight="1" thickBot="1" x14ac:dyDescent="0.25">
      <c r="A347" s="175" t="s">
        <v>2185</v>
      </c>
      <c r="B347" s="176"/>
      <c r="C347" s="177"/>
      <c r="D347" s="177"/>
      <c r="E347" s="177"/>
      <c r="F347" s="177"/>
      <c r="G347" s="177"/>
      <c r="H347" s="177"/>
      <c r="I347" s="177"/>
      <c r="J347" s="177"/>
      <c r="K347" s="177"/>
      <c r="L347" s="177"/>
      <c r="M347" s="177"/>
      <c r="N347" s="177"/>
      <c r="O347" s="177"/>
      <c r="P347" s="177"/>
      <c r="Q347" s="177"/>
      <c r="R347" s="177"/>
      <c r="S347" s="177"/>
      <c r="T347" s="177"/>
    </row>
    <row r="348" spans="1:20" ht="35" hidden="1" customHeight="1" thickBot="1" x14ac:dyDescent="0.25">
      <c r="A348" s="112" t="s">
        <v>1479</v>
      </c>
      <c r="B348" s="112"/>
      <c r="C348" s="113"/>
      <c r="D348" s="113"/>
      <c r="E348" s="113"/>
      <c r="F348" s="113"/>
      <c r="G348" s="113"/>
      <c r="H348" s="113"/>
      <c r="I348" s="113"/>
      <c r="J348" s="113"/>
      <c r="K348" s="113"/>
      <c r="L348" s="113"/>
      <c r="M348" s="113"/>
      <c r="N348" s="113"/>
      <c r="O348" s="113"/>
      <c r="P348" s="113"/>
      <c r="Q348" s="113"/>
      <c r="R348" s="113"/>
      <c r="S348" s="113"/>
      <c r="T348" s="113"/>
    </row>
    <row r="349" spans="1:20" ht="35" hidden="1" customHeight="1" thickBot="1" x14ac:dyDescent="0.25">
      <c r="A349" s="112" t="s">
        <v>2186</v>
      </c>
      <c r="B349" s="112"/>
      <c r="C349" s="113"/>
      <c r="D349" s="113"/>
      <c r="E349" s="113"/>
      <c r="F349" s="113"/>
      <c r="G349" s="113"/>
      <c r="H349" s="113"/>
      <c r="I349" s="113"/>
      <c r="J349" s="113"/>
      <c r="K349" s="113"/>
      <c r="L349" s="113"/>
      <c r="M349" s="113"/>
      <c r="N349" s="113"/>
      <c r="O349" s="113"/>
      <c r="P349" s="113"/>
      <c r="Q349" s="113"/>
      <c r="R349" s="113"/>
      <c r="S349" s="113"/>
      <c r="T349" s="113"/>
    </row>
    <row r="350" spans="1:20" ht="35" hidden="1" customHeight="1" thickBot="1" x14ac:dyDescent="0.25">
      <c r="A350" s="112" t="s">
        <v>2187</v>
      </c>
      <c r="B350" s="112"/>
      <c r="C350" s="113"/>
      <c r="D350" s="113"/>
      <c r="E350" s="113"/>
      <c r="F350" s="113"/>
      <c r="G350" s="113"/>
      <c r="H350" s="113"/>
      <c r="I350" s="113"/>
      <c r="J350" s="113"/>
      <c r="K350" s="113"/>
      <c r="L350" s="113"/>
      <c r="M350" s="113"/>
      <c r="N350" s="113"/>
      <c r="O350" s="113"/>
      <c r="P350" s="113"/>
      <c r="Q350" s="113"/>
      <c r="R350" s="113"/>
      <c r="S350" s="113"/>
      <c r="T350" s="113"/>
    </row>
    <row r="351" spans="1:20" ht="35" hidden="1" customHeight="1" thickBot="1" x14ac:dyDescent="0.25">
      <c r="A351" s="112" t="s">
        <v>2188</v>
      </c>
      <c r="B351" s="112"/>
      <c r="C351" s="113"/>
      <c r="D351" s="113"/>
      <c r="E351" s="113"/>
      <c r="F351" s="113"/>
      <c r="G351" s="113"/>
      <c r="H351" s="113"/>
      <c r="I351" s="113"/>
      <c r="J351" s="113"/>
      <c r="K351" s="113"/>
      <c r="L351" s="113"/>
      <c r="M351" s="113"/>
      <c r="N351" s="113"/>
      <c r="O351" s="113"/>
      <c r="P351" s="113"/>
      <c r="Q351" s="113"/>
      <c r="R351" s="113"/>
      <c r="S351" s="113"/>
      <c r="T351" s="113"/>
    </row>
    <row r="352" spans="1:20" ht="35" hidden="1" customHeight="1" thickBot="1" x14ac:dyDescent="0.25">
      <c r="A352" s="112" t="s">
        <v>1481</v>
      </c>
      <c r="B352" s="112"/>
      <c r="C352" s="113"/>
      <c r="D352" s="113"/>
      <c r="E352" s="113"/>
      <c r="F352" s="113"/>
      <c r="G352" s="113"/>
      <c r="H352" s="113"/>
      <c r="I352" s="113"/>
      <c r="J352" s="113"/>
      <c r="K352" s="113"/>
      <c r="L352" s="113"/>
      <c r="M352" s="113"/>
      <c r="N352" s="113"/>
      <c r="O352" s="113"/>
      <c r="P352" s="113"/>
      <c r="Q352" s="113"/>
      <c r="R352" s="113"/>
      <c r="S352" s="113"/>
      <c r="T352" s="113"/>
    </row>
    <row r="353" spans="1:20" ht="35" hidden="1" customHeight="1" thickBot="1" x14ac:dyDescent="0.25">
      <c r="A353" s="112" t="s">
        <v>2189</v>
      </c>
      <c r="B353" s="112"/>
      <c r="C353" s="113"/>
      <c r="D353" s="113"/>
      <c r="E353" s="113"/>
      <c r="F353" s="113"/>
      <c r="G353" s="113"/>
      <c r="H353" s="113"/>
      <c r="I353" s="113"/>
      <c r="J353" s="113"/>
      <c r="K353" s="113"/>
      <c r="L353" s="113"/>
      <c r="M353" s="113"/>
      <c r="N353" s="113"/>
      <c r="O353" s="113"/>
      <c r="P353" s="113"/>
      <c r="Q353" s="113"/>
      <c r="R353" s="113"/>
      <c r="S353" s="113"/>
      <c r="T353" s="113"/>
    </row>
    <row r="354" spans="1:20" ht="35" hidden="1" customHeight="1" thickBot="1" x14ac:dyDescent="0.25">
      <c r="A354" s="112" t="s">
        <v>2190</v>
      </c>
      <c r="B354" s="112"/>
      <c r="C354" s="113"/>
      <c r="D354" s="113"/>
      <c r="E354" s="113"/>
      <c r="F354" s="113"/>
      <c r="G354" s="113"/>
      <c r="H354" s="113"/>
      <c r="I354" s="113"/>
      <c r="J354" s="113"/>
      <c r="K354" s="113"/>
      <c r="L354" s="113"/>
      <c r="M354" s="113"/>
      <c r="N354" s="113"/>
      <c r="O354" s="113"/>
      <c r="P354" s="113"/>
      <c r="Q354" s="113"/>
      <c r="R354" s="113"/>
      <c r="S354" s="113"/>
      <c r="T354" s="113"/>
    </row>
    <row r="355" spans="1:20" ht="35" hidden="1" customHeight="1" thickBot="1" x14ac:dyDescent="0.25">
      <c r="A355" s="112" t="s">
        <v>2191</v>
      </c>
      <c r="B355" s="112"/>
      <c r="C355" s="113"/>
      <c r="D355" s="113"/>
      <c r="E355" s="113"/>
      <c r="F355" s="113"/>
      <c r="G355" s="113"/>
      <c r="H355" s="113"/>
      <c r="I355" s="113"/>
      <c r="J355" s="113"/>
      <c r="K355" s="113"/>
      <c r="L355" s="113"/>
      <c r="M355" s="113"/>
      <c r="N355" s="113"/>
      <c r="O355" s="113"/>
      <c r="P355" s="113"/>
      <c r="Q355" s="113"/>
      <c r="R355" s="113"/>
      <c r="S355" s="113"/>
      <c r="T355" s="113"/>
    </row>
    <row r="356" spans="1:20" ht="35" hidden="1" customHeight="1" thickBot="1" x14ac:dyDescent="0.25">
      <c r="A356" s="112" t="s">
        <v>1483</v>
      </c>
      <c r="B356" s="112"/>
      <c r="C356" s="113"/>
      <c r="D356" s="113"/>
      <c r="E356" s="113"/>
      <c r="F356" s="113"/>
      <c r="G356" s="113"/>
      <c r="H356" s="113"/>
      <c r="I356" s="113"/>
      <c r="J356" s="113"/>
      <c r="K356" s="113"/>
      <c r="L356" s="113"/>
      <c r="M356" s="113"/>
      <c r="N356" s="113"/>
      <c r="O356" s="113"/>
      <c r="P356" s="113"/>
      <c r="Q356" s="113"/>
      <c r="R356" s="113"/>
      <c r="S356" s="113"/>
      <c r="T356" s="113"/>
    </row>
    <row r="357" spans="1:20" ht="35" hidden="1" customHeight="1" thickBot="1" x14ac:dyDescent="0.25">
      <c r="A357" s="112" t="s">
        <v>2192</v>
      </c>
      <c r="B357" s="112"/>
      <c r="C357" s="113"/>
      <c r="D357" s="113"/>
      <c r="E357" s="113"/>
      <c r="F357" s="113"/>
      <c r="G357" s="113"/>
      <c r="H357" s="113"/>
      <c r="I357" s="113"/>
      <c r="J357" s="113"/>
      <c r="K357" s="113"/>
      <c r="L357" s="113"/>
      <c r="M357" s="113"/>
      <c r="N357" s="113"/>
      <c r="O357" s="113"/>
      <c r="P357" s="113"/>
      <c r="Q357" s="113"/>
      <c r="R357" s="113"/>
      <c r="S357" s="113"/>
      <c r="T357" s="113"/>
    </row>
    <row r="358" spans="1:20" ht="35" hidden="1" customHeight="1" thickBot="1" x14ac:dyDescent="0.25">
      <c r="A358" s="112" t="s">
        <v>2193</v>
      </c>
      <c r="B358" s="112"/>
      <c r="C358" s="113"/>
      <c r="D358" s="113"/>
      <c r="E358" s="113"/>
      <c r="F358" s="113"/>
      <c r="G358" s="113"/>
      <c r="H358" s="113"/>
      <c r="I358" s="113"/>
      <c r="J358" s="113"/>
      <c r="K358" s="113"/>
      <c r="L358" s="113"/>
      <c r="M358" s="113"/>
      <c r="N358" s="113"/>
      <c r="O358" s="113"/>
      <c r="P358" s="113"/>
      <c r="Q358" s="113"/>
      <c r="R358" s="113"/>
      <c r="S358" s="113"/>
      <c r="T358" s="113"/>
    </row>
    <row r="359" spans="1:20" ht="35" hidden="1" customHeight="1" thickBot="1" x14ac:dyDescent="0.25">
      <c r="A359" s="112" t="s">
        <v>2194</v>
      </c>
      <c r="B359" s="112"/>
      <c r="C359" s="113"/>
      <c r="D359" s="113"/>
      <c r="E359" s="113"/>
      <c r="F359" s="113"/>
      <c r="G359" s="113"/>
      <c r="H359" s="113"/>
      <c r="I359" s="113"/>
      <c r="J359" s="113"/>
      <c r="K359" s="113"/>
      <c r="L359" s="113"/>
      <c r="M359" s="113"/>
      <c r="N359" s="113"/>
      <c r="O359" s="113"/>
      <c r="P359" s="113"/>
      <c r="Q359" s="113"/>
      <c r="R359" s="113"/>
      <c r="S359" s="113"/>
      <c r="T359" s="113"/>
    </row>
    <row r="360" spans="1:20" ht="35" hidden="1" customHeight="1" thickBot="1" x14ac:dyDescent="0.25">
      <c r="A360" s="112" t="s">
        <v>1485</v>
      </c>
      <c r="B360" s="112"/>
      <c r="C360" s="113"/>
      <c r="D360" s="113"/>
      <c r="E360" s="113"/>
      <c r="F360" s="113"/>
      <c r="G360" s="113"/>
      <c r="H360" s="113"/>
      <c r="I360" s="113"/>
      <c r="J360" s="113"/>
      <c r="K360" s="113"/>
      <c r="L360" s="113"/>
      <c r="M360" s="113"/>
      <c r="N360" s="113"/>
      <c r="O360" s="113"/>
      <c r="P360" s="113"/>
      <c r="Q360" s="113"/>
      <c r="R360" s="113"/>
      <c r="S360" s="113"/>
      <c r="T360" s="113"/>
    </row>
    <row r="361" spans="1:20" ht="35" hidden="1" customHeight="1" thickBot="1" x14ac:dyDescent="0.25">
      <c r="A361" s="112" t="s">
        <v>2195</v>
      </c>
      <c r="B361" s="112"/>
      <c r="C361" s="113"/>
      <c r="D361" s="113"/>
      <c r="E361" s="113"/>
      <c r="F361" s="113"/>
      <c r="G361" s="113"/>
      <c r="H361" s="113"/>
      <c r="I361" s="113"/>
      <c r="J361" s="113"/>
      <c r="K361" s="113"/>
      <c r="L361" s="113"/>
      <c r="M361" s="113"/>
      <c r="N361" s="113"/>
      <c r="O361" s="113"/>
      <c r="P361" s="113"/>
      <c r="Q361" s="113"/>
      <c r="R361" s="113"/>
      <c r="S361" s="113"/>
      <c r="T361" s="113"/>
    </row>
    <row r="362" spans="1:20" ht="35" hidden="1" customHeight="1" thickBot="1" x14ac:dyDescent="0.25">
      <c r="A362" s="112" t="s">
        <v>2196</v>
      </c>
      <c r="B362" s="112"/>
      <c r="C362" s="113"/>
      <c r="D362" s="113"/>
      <c r="E362" s="113"/>
      <c r="F362" s="113"/>
      <c r="G362" s="113"/>
      <c r="H362" s="113"/>
      <c r="I362" s="113"/>
      <c r="J362" s="113"/>
      <c r="K362" s="113"/>
      <c r="L362" s="113"/>
      <c r="M362" s="113"/>
      <c r="N362" s="113"/>
      <c r="O362" s="113"/>
      <c r="P362" s="113"/>
      <c r="Q362" s="113"/>
      <c r="R362" s="113"/>
      <c r="S362" s="113"/>
      <c r="T362" s="113"/>
    </row>
    <row r="363" spans="1:20" ht="35" hidden="1" customHeight="1" thickBot="1" x14ac:dyDescent="0.25">
      <c r="A363" s="112" t="s">
        <v>2197</v>
      </c>
      <c r="B363" s="112"/>
      <c r="C363" s="113"/>
      <c r="D363" s="113"/>
      <c r="E363" s="113"/>
      <c r="F363" s="113"/>
      <c r="G363" s="113"/>
      <c r="H363" s="113"/>
      <c r="I363" s="113"/>
      <c r="J363" s="113"/>
      <c r="K363" s="113"/>
      <c r="L363" s="113"/>
      <c r="M363" s="113"/>
      <c r="N363" s="113"/>
      <c r="O363" s="113"/>
      <c r="P363" s="113"/>
      <c r="Q363" s="113"/>
      <c r="R363" s="113"/>
      <c r="S363" s="113"/>
      <c r="T363" s="113"/>
    </row>
    <row r="364" spans="1:20" ht="35" hidden="1" customHeight="1" thickBot="1" x14ac:dyDescent="0.25">
      <c r="A364" s="112" t="s">
        <v>1487</v>
      </c>
      <c r="B364" s="112"/>
      <c r="C364" s="113"/>
      <c r="D364" s="113"/>
      <c r="E364" s="113"/>
      <c r="F364" s="113"/>
      <c r="G364" s="113"/>
      <c r="H364" s="113"/>
      <c r="I364" s="113"/>
      <c r="J364" s="113"/>
      <c r="K364" s="113"/>
      <c r="L364" s="113"/>
      <c r="M364" s="113"/>
      <c r="N364" s="113"/>
      <c r="O364" s="113"/>
      <c r="P364" s="113"/>
      <c r="Q364" s="113"/>
      <c r="R364" s="113"/>
      <c r="S364" s="113"/>
      <c r="T364" s="113"/>
    </row>
    <row r="365" spans="1:20" ht="35" hidden="1" customHeight="1" thickBot="1" x14ac:dyDescent="0.25">
      <c r="A365" s="112" t="s">
        <v>2198</v>
      </c>
      <c r="B365" s="112"/>
      <c r="C365" s="113"/>
      <c r="D365" s="113"/>
      <c r="E365" s="113"/>
      <c r="F365" s="113"/>
      <c r="G365" s="113"/>
      <c r="H365" s="113"/>
      <c r="I365" s="113"/>
      <c r="J365" s="113"/>
      <c r="K365" s="113"/>
      <c r="L365" s="113"/>
      <c r="M365" s="113"/>
      <c r="N365" s="113"/>
      <c r="O365" s="113"/>
      <c r="P365" s="113"/>
      <c r="Q365" s="113"/>
      <c r="R365" s="113"/>
      <c r="S365" s="113"/>
      <c r="T365" s="113"/>
    </row>
    <row r="366" spans="1:20" ht="35" hidden="1" customHeight="1" thickBot="1" x14ac:dyDescent="0.25">
      <c r="A366" s="112" t="s">
        <v>2199</v>
      </c>
      <c r="B366" s="112"/>
      <c r="C366" s="113"/>
      <c r="D366" s="113"/>
      <c r="E366" s="113"/>
      <c r="F366" s="113"/>
      <c r="G366" s="113"/>
      <c r="H366" s="113"/>
      <c r="I366" s="113"/>
      <c r="J366" s="113"/>
      <c r="K366" s="113"/>
      <c r="L366" s="113"/>
      <c r="M366" s="113"/>
      <c r="N366" s="113"/>
      <c r="O366" s="113"/>
      <c r="P366" s="113"/>
      <c r="Q366" s="113"/>
      <c r="R366" s="113"/>
      <c r="S366" s="113"/>
      <c r="T366" s="113"/>
    </row>
    <row r="367" spans="1:20" ht="35" hidden="1" customHeight="1" thickBot="1" x14ac:dyDescent="0.25">
      <c r="A367" s="112" t="s">
        <v>2200</v>
      </c>
      <c r="B367" s="112"/>
      <c r="C367" s="113"/>
      <c r="D367" s="113"/>
      <c r="E367" s="113"/>
      <c r="F367" s="113"/>
      <c r="G367" s="113"/>
      <c r="H367" s="113"/>
      <c r="I367" s="113"/>
      <c r="J367" s="113"/>
      <c r="K367" s="113"/>
      <c r="L367" s="113"/>
      <c r="M367" s="113"/>
      <c r="N367" s="113"/>
      <c r="O367" s="113"/>
      <c r="P367" s="113"/>
      <c r="Q367" s="113"/>
      <c r="R367" s="113"/>
      <c r="S367" s="113"/>
      <c r="T367" s="113"/>
    </row>
    <row r="368" spans="1:20" ht="35" hidden="1" customHeight="1" thickBot="1" x14ac:dyDescent="0.25">
      <c r="A368" s="112" t="s">
        <v>1489</v>
      </c>
      <c r="B368" s="112"/>
      <c r="C368" s="113"/>
      <c r="D368" s="113"/>
      <c r="E368" s="113"/>
      <c r="F368" s="113"/>
      <c r="G368" s="113"/>
      <c r="H368" s="113"/>
      <c r="I368" s="113"/>
      <c r="J368" s="113"/>
      <c r="K368" s="113"/>
      <c r="L368" s="113"/>
      <c r="M368" s="113"/>
      <c r="N368" s="113"/>
      <c r="O368" s="113"/>
      <c r="P368" s="113"/>
      <c r="Q368" s="113"/>
      <c r="R368" s="113"/>
      <c r="S368" s="113"/>
      <c r="T368" s="113"/>
    </row>
    <row r="369" spans="1:20" ht="35" hidden="1" customHeight="1" thickBot="1" x14ac:dyDescent="0.25">
      <c r="A369" s="112" t="s">
        <v>2201</v>
      </c>
      <c r="B369" s="112"/>
      <c r="C369" s="113"/>
      <c r="D369" s="113"/>
      <c r="E369" s="113"/>
      <c r="F369" s="113"/>
      <c r="G369" s="113"/>
      <c r="H369" s="113"/>
      <c r="I369" s="113"/>
      <c r="J369" s="113"/>
      <c r="K369" s="113"/>
      <c r="L369" s="113"/>
      <c r="M369" s="113"/>
      <c r="N369" s="113"/>
      <c r="O369" s="113"/>
      <c r="P369" s="113"/>
      <c r="Q369" s="113"/>
      <c r="R369" s="113"/>
      <c r="S369" s="113"/>
      <c r="T369" s="113"/>
    </row>
    <row r="370" spans="1:20" ht="35" hidden="1" customHeight="1" thickBot="1" x14ac:dyDescent="0.25">
      <c r="A370" s="112" t="s">
        <v>2202</v>
      </c>
      <c r="B370" s="112"/>
      <c r="C370" s="113"/>
      <c r="D370" s="113"/>
      <c r="E370" s="113"/>
      <c r="F370" s="113"/>
      <c r="G370" s="113"/>
      <c r="H370" s="113"/>
      <c r="I370" s="113"/>
      <c r="J370" s="113"/>
      <c r="K370" s="113"/>
      <c r="L370" s="113"/>
      <c r="M370" s="113"/>
      <c r="N370" s="113"/>
      <c r="O370" s="113"/>
      <c r="P370" s="113"/>
      <c r="Q370" s="113"/>
      <c r="R370" s="113"/>
      <c r="S370" s="113"/>
      <c r="T370" s="113"/>
    </row>
    <row r="371" spans="1:20" ht="35" hidden="1" customHeight="1" thickBot="1" x14ac:dyDescent="0.25">
      <c r="A371" s="112" t="s">
        <v>2203</v>
      </c>
      <c r="B371" s="112"/>
      <c r="C371" s="113"/>
      <c r="D371" s="113"/>
      <c r="E371" s="113"/>
      <c r="F371" s="113"/>
      <c r="G371" s="113"/>
      <c r="H371" s="113"/>
      <c r="I371" s="113"/>
      <c r="J371" s="113"/>
      <c r="K371" s="113"/>
      <c r="L371" s="113"/>
      <c r="M371" s="113"/>
      <c r="N371" s="113"/>
      <c r="O371" s="113"/>
      <c r="P371" s="113"/>
      <c r="Q371" s="113"/>
      <c r="R371" s="113"/>
      <c r="S371" s="113"/>
      <c r="T371" s="113"/>
    </row>
    <row r="372" spans="1:20" ht="35" hidden="1" customHeight="1" thickBot="1" x14ac:dyDescent="0.25">
      <c r="A372" s="112" t="s">
        <v>1491</v>
      </c>
      <c r="B372" s="112"/>
      <c r="C372" s="113"/>
      <c r="D372" s="113"/>
      <c r="E372" s="113"/>
      <c r="F372" s="113"/>
      <c r="G372" s="113"/>
      <c r="H372" s="113"/>
      <c r="I372" s="113"/>
      <c r="J372" s="113"/>
      <c r="K372" s="113"/>
      <c r="L372" s="113"/>
      <c r="M372" s="113"/>
      <c r="N372" s="113"/>
      <c r="O372" s="113"/>
      <c r="P372" s="113"/>
      <c r="Q372" s="113"/>
      <c r="R372" s="113"/>
      <c r="S372" s="113"/>
      <c r="T372" s="113"/>
    </row>
    <row r="373" spans="1:20" ht="35" hidden="1" customHeight="1" thickBot="1" x14ac:dyDescent="0.25">
      <c r="A373" s="112" t="s">
        <v>2204</v>
      </c>
      <c r="B373" s="112"/>
      <c r="C373" s="113"/>
      <c r="D373" s="113"/>
      <c r="E373" s="113"/>
      <c r="F373" s="113"/>
      <c r="G373" s="113"/>
      <c r="H373" s="113"/>
      <c r="I373" s="113"/>
      <c r="J373" s="113"/>
      <c r="K373" s="113"/>
      <c r="L373" s="113"/>
      <c r="M373" s="113"/>
      <c r="N373" s="113"/>
      <c r="O373" s="113"/>
      <c r="P373" s="113"/>
      <c r="Q373" s="113"/>
      <c r="R373" s="113"/>
      <c r="S373" s="113"/>
      <c r="T373" s="113"/>
    </row>
    <row r="374" spans="1:20" ht="35" hidden="1" customHeight="1" thickBot="1" x14ac:dyDescent="0.25">
      <c r="A374" s="112" t="s">
        <v>2205</v>
      </c>
      <c r="B374" s="112"/>
      <c r="C374" s="113"/>
      <c r="D374" s="113"/>
      <c r="E374" s="113"/>
      <c r="F374" s="113"/>
      <c r="G374" s="113"/>
      <c r="H374" s="113"/>
      <c r="I374" s="113"/>
      <c r="J374" s="113"/>
      <c r="K374" s="113"/>
      <c r="L374" s="113"/>
      <c r="M374" s="113"/>
      <c r="N374" s="113"/>
      <c r="O374" s="113"/>
      <c r="P374" s="113"/>
      <c r="Q374" s="113"/>
      <c r="R374" s="113"/>
      <c r="S374" s="113"/>
      <c r="T374" s="113"/>
    </row>
    <row r="375" spans="1:20" ht="35" hidden="1" customHeight="1" thickBot="1" x14ac:dyDescent="0.25">
      <c r="A375" s="112" t="s">
        <v>2206</v>
      </c>
      <c r="B375" s="112"/>
      <c r="C375" s="113"/>
      <c r="D375" s="113"/>
      <c r="E375" s="113"/>
      <c r="F375" s="113"/>
      <c r="G375" s="113"/>
      <c r="H375" s="113"/>
      <c r="I375" s="113"/>
      <c r="J375" s="113"/>
      <c r="K375" s="113"/>
      <c r="L375" s="113"/>
      <c r="M375" s="113"/>
      <c r="N375" s="113"/>
      <c r="O375" s="113"/>
      <c r="P375" s="113"/>
      <c r="Q375" s="113"/>
      <c r="R375" s="113"/>
      <c r="S375" s="113"/>
      <c r="T375" s="113"/>
    </row>
    <row r="376" spans="1:20" ht="35" hidden="1" customHeight="1" thickBot="1" x14ac:dyDescent="0.25">
      <c r="A376" s="112" t="s">
        <v>1493</v>
      </c>
      <c r="B376" s="112"/>
      <c r="C376" s="113"/>
      <c r="D376" s="113"/>
      <c r="E376" s="113"/>
      <c r="F376" s="113"/>
      <c r="G376" s="113"/>
      <c r="H376" s="113"/>
      <c r="I376" s="113"/>
      <c r="J376" s="113"/>
      <c r="K376" s="113"/>
      <c r="L376" s="113"/>
      <c r="M376" s="113"/>
      <c r="N376" s="113"/>
      <c r="O376" s="113"/>
      <c r="P376" s="113"/>
      <c r="Q376" s="113"/>
      <c r="R376" s="113"/>
      <c r="S376" s="113"/>
      <c r="T376" s="113"/>
    </row>
    <row r="377" spans="1:20" ht="35" hidden="1" customHeight="1" thickBot="1" x14ac:dyDescent="0.25">
      <c r="A377" s="112" t="s">
        <v>2207</v>
      </c>
      <c r="B377" s="112"/>
      <c r="C377" s="113"/>
      <c r="D377" s="113"/>
      <c r="E377" s="113"/>
      <c r="F377" s="113"/>
      <c r="G377" s="113"/>
      <c r="H377" s="113"/>
      <c r="I377" s="113"/>
      <c r="J377" s="113"/>
      <c r="K377" s="113"/>
      <c r="L377" s="113"/>
      <c r="M377" s="113"/>
      <c r="N377" s="113"/>
      <c r="O377" s="113"/>
      <c r="P377" s="113"/>
      <c r="Q377" s="113"/>
      <c r="R377" s="113"/>
      <c r="S377" s="113"/>
      <c r="T377" s="113"/>
    </row>
    <row r="378" spans="1:20" ht="35" hidden="1" customHeight="1" thickBot="1" x14ac:dyDescent="0.25">
      <c r="A378" s="112" t="s">
        <v>2208</v>
      </c>
      <c r="B378" s="112"/>
      <c r="C378" s="113"/>
      <c r="D378" s="113"/>
      <c r="E378" s="113"/>
      <c r="F378" s="113"/>
      <c r="G378" s="113"/>
      <c r="H378" s="113"/>
      <c r="I378" s="113"/>
      <c r="J378" s="113"/>
      <c r="K378" s="113"/>
      <c r="L378" s="113"/>
      <c r="M378" s="113"/>
      <c r="N378" s="113"/>
      <c r="O378" s="113"/>
      <c r="P378" s="113"/>
      <c r="Q378" s="113"/>
      <c r="R378" s="113"/>
      <c r="S378" s="113"/>
      <c r="T378" s="113"/>
    </row>
    <row r="379" spans="1:20" ht="35" hidden="1" customHeight="1" thickBot="1" x14ac:dyDescent="0.25">
      <c r="A379" s="112" t="s">
        <v>2209</v>
      </c>
      <c r="B379" s="112"/>
      <c r="C379" s="113"/>
      <c r="D379" s="113"/>
      <c r="E379" s="113"/>
      <c r="F379" s="113"/>
      <c r="G379" s="113"/>
      <c r="H379" s="113"/>
      <c r="I379" s="113"/>
      <c r="J379" s="113"/>
      <c r="K379" s="113"/>
      <c r="L379" s="113"/>
      <c r="M379" s="113"/>
      <c r="N379" s="113"/>
      <c r="O379" s="113"/>
      <c r="P379" s="113"/>
      <c r="Q379" s="113"/>
      <c r="R379" s="113"/>
      <c r="S379" s="113"/>
      <c r="T379" s="113"/>
    </row>
    <row r="380" spans="1:20" ht="35" hidden="1" customHeight="1" thickBot="1" x14ac:dyDescent="0.25">
      <c r="A380" s="112" t="s">
        <v>1495</v>
      </c>
      <c r="B380" s="112"/>
      <c r="C380" s="113"/>
      <c r="D380" s="113"/>
      <c r="E380" s="113"/>
      <c r="F380" s="113"/>
      <c r="G380" s="113"/>
      <c r="H380" s="113"/>
      <c r="I380" s="113"/>
      <c r="J380" s="113"/>
      <c r="K380" s="113"/>
      <c r="L380" s="113"/>
      <c r="M380" s="113"/>
      <c r="N380" s="113"/>
      <c r="O380" s="113"/>
      <c r="P380" s="113"/>
      <c r="Q380" s="113"/>
      <c r="R380" s="113"/>
      <c r="S380" s="113"/>
      <c r="T380" s="113"/>
    </row>
    <row r="381" spans="1:20" ht="35" hidden="1" customHeight="1" thickBot="1" x14ac:dyDescent="0.25">
      <c r="A381" s="112" t="s">
        <v>2210</v>
      </c>
      <c r="B381" s="112"/>
      <c r="C381" s="113"/>
      <c r="D381" s="113"/>
      <c r="E381" s="113"/>
      <c r="F381" s="113"/>
      <c r="G381" s="113"/>
      <c r="H381" s="113"/>
      <c r="I381" s="113"/>
      <c r="J381" s="113"/>
      <c r="K381" s="113"/>
      <c r="L381" s="113"/>
      <c r="M381" s="113"/>
      <c r="N381" s="113"/>
      <c r="O381" s="113"/>
      <c r="P381" s="113"/>
      <c r="Q381" s="113"/>
      <c r="R381" s="113"/>
      <c r="S381" s="113"/>
      <c r="T381" s="113"/>
    </row>
    <row r="382" spans="1:20" ht="35" hidden="1" customHeight="1" thickBot="1" x14ac:dyDescent="0.25">
      <c r="A382" s="112" t="s">
        <v>2211</v>
      </c>
      <c r="B382" s="112"/>
      <c r="C382" s="113"/>
      <c r="D382" s="113"/>
      <c r="E382" s="113"/>
      <c r="F382" s="113"/>
      <c r="G382" s="113"/>
      <c r="H382" s="113"/>
      <c r="I382" s="113"/>
      <c r="J382" s="113"/>
      <c r="K382" s="113"/>
      <c r="L382" s="113"/>
      <c r="M382" s="113"/>
      <c r="N382" s="113"/>
      <c r="O382" s="113"/>
      <c r="P382" s="113"/>
      <c r="Q382" s="113"/>
      <c r="R382" s="113"/>
      <c r="S382" s="113"/>
      <c r="T382" s="113"/>
    </row>
    <row r="383" spans="1:20" ht="35" hidden="1" customHeight="1" thickBot="1" x14ac:dyDescent="0.25">
      <c r="A383" s="112" t="s">
        <v>2212</v>
      </c>
      <c r="B383" s="112"/>
      <c r="C383" s="113"/>
      <c r="D383" s="113"/>
      <c r="E383" s="113"/>
      <c r="F383" s="113"/>
      <c r="G383" s="113"/>
      <c r="H383" s="113"/>
      <c r="I383" s="113"/>
      <c r="J383" s="113"/>
      <c r="K383" s="113"/>
      <c r="L383" s="113"/>
      <c r="M383" s="113"/>
      <c r="N383" s="113"/>
      <c r="O383" s="113"/>
      <c r="P383" s="113"/>
      <c r="Q383" s="113"/>
      <c r="R383" s="113"/>
      <c r="S383" s="113"/>
      <c r="T383" s="113"/>
    </row>
    <row r="384" spans="1:20" ht="35" hidden="1" customHeight="1" thickBot="1" x14ac:dyDescent="0.25">
      <c r="A384" s="112" t="s">
        <v>1497</v>
      </c>
      <c r="B384" s="112"/>
      <c r="C384" s="113"/>
      <c r="D384" s="113"/>
      <c r="E384" s="113"/>
      <c r="F384" s="113"/>
      <c r="G384" s="113"/>
      <c r="H384" s="113"/>
      <c r="I384" s="113"/>
      <c r="J384" s="113"/>
      <c r="K384" s="113"/>
      <c r="L384" s="113"/>
      <c r="M384" s="113"/>
      <c r="N384" s="113"/>
      <c r="O384" s="113"/>
      <c r="P384" s="113"/>
      <c r="Q384" s="113"/>
      <c r="R384" s="113"/>
      <c r="S384" s="113"/>
      <c r="T384" s="113"/>
    </row>
    <row r="385" spans="1:20" ht="35" hidden="1" customHeight="1" thickBot="1" x14ac:dyDescent="0.25">
      <c r="A385" s="112" t="s">
        <v>2213</v>
      </c>
      <c r="B385" s="112"/>
      <c r="C385" s="113"/>
      <c r="D385" s="113"/>
      <c r="E385" s="113"/>
      <c r="F385" s="113"/>
      <c r="G385" s="113"/>
      <c r="H385" s="113"/>
      <c r="I385" s="113"/>
      <c r="J385" s="113"/>
      <c r="K385" s="113"/>
      <c r="L385" s="113"/>
      <c r="M385" s="113"/>
      <c r="N385" s="113"/>
      <c r="O385" s="113"/>
      <c r="P385" s="113"/>
      <c r="Q385" s="113"/>
      <c r="R385" s="113"/>
      <c r="S385" s="113"/>
      <c r="T385" s="113"/>
    </row>
    <row r="386" spans="1:20" ht="35" hidden="1" customHeight="1" thickBot="1" x14ac:dyDescent="0.25">
      <c r="A386" s="112" t="s">
        <v>2214</v>
      </c>
      <c r="B386" s="112"/>
      <c r="C386" s="113"/>
      <c r="D386" s="113"/>
      <c r="E386" s="113"/>
      <c r="F386" s="113"/>
      <c r="G386" s="113"/>
      <c r="H386" s="113"/>
      <c r="I386" s="113"/>
      <c r="J386" s="113"/>
      <c r="K386" s="113"/>
      <c r="L386" s="113"/>
      <c r="M386" s="113"/>
      <c r="N386" s="113"/>
      <c r="O386" s="113"/>
      <c r="P386" s="113"/>
      <c r="Q386" s="113"/>
      <c r="R386" s="113"/>
      <c r="S386" s="113"/>
      <c r="T386" s="113"/>
    </row>
    <row r="387" spans="1:20" ht="35" hidden="1" customHeight="1" thickBot="1" x14ac:dyDescent="0.25">
      <c r="A387" s="112" t="s">
        <v>2215</v>
      </c>
      <c r="B387" s="112"/>
      <c r="C387" s="113"/>
      <c r="D387" s="113"/>
      <c r="E387" s="113"/>
      <c r="F387" s="113"/>
      <c r="G387" s="113"/>
      <c r="H387" s="113"/>
      <c r="I387" s="113"/>
      <c r="J387" s="113"/>
      <c r="K387" s="113"/>
      <c r="L387" s="113"/>
      <c r="M387" s="113"/>
      <c r="N387" s="113"/>
      <c r="O387" s="113"/>
      <c r="P387" s="113"/>
      <c r="Q387" s="113"/>
      <c r="R387" s="113"/>
      <c r="S387" s="113"/>
      <c r="T387" s="113"/>
    </row>
    <row r="388" spans="1:20" ht="35" hidden="1" customHeight="1" thickBot="1" x14ac:dyDescent="0.25">
      <c r="A388" s="112" t="s">
        <v>1499</v>
      </c>
      <c r="B388" s="112"/>
      <c r="C388" s="113"/>
      <c r="D388" s="113"/>
      <c r="E388" s="113"/>
      <c r="F388" s="113"/>
      <c r="G388" s="113"/>
      <c r="H388" s="113"/>
      <c r="I388" s="113"/>
      <c r="J388" s="113"/>
      <c r="K388" s="113"/>
      <c r="L388" s="113"/>
      <c r="M388" s="113"/>
      <c r="N388" s="113"/>
      <c r="O388" s="113"/>
      <c r="P388" s="113"/>
      <c r="Q388" s="113"/>
      <c r="R388" s="113"/>
      <c r="S388" s="113"/>
      <c r="T388" s="113"/>
    </row>
    <row r="389" spans="1:20" ht="35" hidden="1" customHeight="1" thickBot="1" x14ac:dyDescent="0.25">
      <c r="A389" s="112" t="s">
        <v>2216</v>
      </c>
      <c r="B389" s="112"/>
      <c r="C389" s="113"/>
      <c r="D389" s="113"/>
      <c r="E389" s="113"/>
      <c r="F389" s="113"/>
      <c r="G389" s="113"/>
      <c r="H389" s="113"/>
      <c r="I389" s="113"/>
      <c r="J389" s="113"/>
      <c r="K389" s="113"/>
      <c r="L389" s="113"/>
      <c r="M389" s="113"/>
      <c r="N389" s="113"/>
      <c r="O389" s="113"/>
      <c r="P389" s="113"/>
      <c r="Q389" s="113"/>
      <c r="R389" s="113"/>
      <c r="S389" s="113"/>
      <c r="T389" s="113"/>
    </row>
    <row r="390" spans="1:20" ht="35" hidden="1" customHeight="1" thickBot="1" x14ac:dyDescent="0.25">
      <c r="A390" s="112" t="s">
        <v>2217</v>
      </c>
      <c r="B390" s="112"/>
      <c r="C390" s="113"/>
      <c r="D390" s="113"/>
      <c r="E390" s="113"/>
      <c r="F390" s="113"/>
      <c r="G390" s="113"/>
      <c r="H390" s="113"/>
      <c r="I390" s="113"/>
      <c r="J390" s="113"/>
      <c r="K390" s="113"/>
      <c r="L390" s="113"/>
      <c r="M390" s="113"/>
      <c r="N390" s="113"/>
      <c r="O390" s="113"/>
      <c r="P390" s="113"/>
      <c r="Q390" s="113"/>
      <c r="R390" s="113"/>
      <c r="S390" s="113"/>
      <c r="T390" s="113"/>
    </row>
    <row r="391" spans="1:20" ht="35" hidden="1" customHeight="1" thickBot="1" x14ac:dyDescent="0.25">
      <c r="A391" s="112" t="s">
        <v>2218</v>
      </c>
      <c r="B391" s="112"/>
      <c r="C391" s="113"/>
      <c r="D391" s="113"/>
      <c r="E391" s="113"/>
      <c r="F391" s="113"/>
      <c r="G391" s="113"/>
      <c r="H391" s="113"/>
      <c r="I391" s="113"/>
      <c r="J391" s="113"/>
      <c r="K391" s="113"/>
      <c r="L391" s="113"/>
      <c r="M391" s="113"/>
      <c r="N391" s="113"/>
      <c r="O391" s="113"/>
      <c r="P391" s="113"/>
      <c r="Q391" s="113"/>
      <c r="R391" s="113"/>
      <c r="S391" s="113"/>
      <c r="T391" s="113"/>
    </row>
    <row r="392" spans="1:20" ht="52" hidden="1" customHeight="1" thickBot="1" x14ac:dyDescent="0.25">
      <c r="A392" s="112" t="s">
        <v>1501</v>
      </c>
      <c r="B392" s="112"/>
      <c r="C392" s="113"/>
      <c r="D392" s="113"/>
      <c r="E392" s="113"/>
      <c r="F392" s="113"/>
      <c r="G392" s="113"/>
      <c r="H392" s="113"/>
      <c r="I392" s="113"/>
      <c r="J392" s="113"/>
      <c r="K392" s="113"/>
      <c r="L392" s="113"/>
      <c r="M392" s="113"/>
      <c r="N392" s="113"/>
      <c r="O392" s="113"/>
      <c r="P392" s="113"/>
      <c r="Q392" s="113"/>
      <c r="R392" s="113"/>
      <c r="S392" s="113"/>
      <c r="T392" s="113"/>
    </row>
    <row r="393" spans="1:20" ht="52" hidden="1" customHeight="1" thickBot="1" x14ac:dyDescent="0.25">
      <c r="A393" s="112" t="s">
        <v>2219</v>
      </c>
      <c r="B393" s="112"/>
      <c r="C393" s="113"/>
      <c r="D393" s="113"/>
      <c r="E393" s="113"/>
      <c r="F393" s="113"/>
      <c r="G393" s="113"/>
      <c r="H393" s="113"/>
      <c r="I393" s="113"/>
      <c r="J393" s="113"/>
      <c r="K393" s="113"/>
      <c r="L393" s="113"/>
      <c r="M393" s="113"/>
      <c r="N393" s="113"/>
      <c r="O393" s="113"/>
      <c r="P393" s="113"/>
      <c r="Q393" s="113"/>
      <c r="R393" s="113"/>
      <c r="S393" s="113"/>
      <c r="T393" s="113"/>
    </row>
    <row r="394" spans="1:20" ht="52" hidden="1" customHeight="1" thickBot="1" x14ac:dyDescent="0.25">
      <c r="A394" s="112" t="s">
        <v>2220</v>
      </c>
      <c r="B394" s="112"/>
      <c r="C394" s="113"/>
      <c r="D394" s="113"/>
      <c r="E394" s="113"/>
      <c r="F394" s="113"/>
      <c r="G394" s="113"/>
      <c r="H394" s="113"/>
      <c r="I394" s="113"/>
      <c r="J394" s="113"/>
      <c r="K394" s="113"/>
      <c r="L394" s="113"/>
      <c r="M394" s="113"/>
      <c r="N394" s="113"/>
      <c r="O394" s="113"/>
      <c r="P394" s="113"/>
      <c r="Q394" s="113"/>
      <c r="R394" s="113"/>
      <c r="S394" s="113"/>
      <c r="T394" s="113"/>
    </row>
    <row r="395" spans="1:20" ht="52" hidden="1" customHeight="1" thickBot="1" x14ac:dyDescent="0.25">
      <c r="A395" s="112" t="s">
        <v>2221</v>
      </c>
      <c r="B395" s="112"/>
      <c r="C395" s="113"/>
      <c r="D395" s="113"/>
      <c r="E395" s="113"/>
      <c r="F395" s="113"/>
      <c r="G395" s="113"/>
      <c r="H395" s="113"/>
      <c r="I395" s="113"/>
      <c r="J395" s="113"/>
      <c r="K395" s="113"/>
      <c r="L395" s="113"/>
      <c r="M395" s="113"/>
      <c r="N395" s="113"/>
      <c r="O395" s="113"/>
      <c r="P395" s="113"/>
      <c r="Q395" s="113"/>
      <c r="R395" s="113"/>
      <c r="S395" s="113"/>
      <c r="T395" s="113"/>
    </row>
    <row r="396" spans="1:20" ht="35" customHeight="1" thickBot="1" x14ac:dyDescent="0.25">
      <c r="A396" s="175" t="s">
        <v>2222</v>
      </c>
      <c r="B396" s="176"/>
      <c r="C396" s="177"/>
      <c r="D396" s="177"/>
      <c r="E396" s="177"/>
      <c r="F396" s="177"/>
      <c r="G396" s="177"/>
      <c r="H396" s="177"/>
      <c r="I396" s="177"/>
      <c r="J396" s="177"/>
      <c r="K396" s="177"/>
      <c r="L396" s="177"/>
      <c r="M396" s="177"/>
      <c r="N396" s="177"/>
      <c r="O396" s="177"/>
      <c r="P396" s="177"/>
      <c r="Q396" s="177"/>
      <c r="R396" s="177"/>
      <c r="S396" s="177"/>
      <c r="T396" s="177"/>
    </row>
    <row r="397" spans="1:20" ht="52" hidden="1" customHeight="1" thickBot="1" x14ac:dyDescent="0.25">
      <c r="A397" s="112" t="s">
        <v>1504</v>
      </c>
      <c r="B397" s="112"/>
      <c r="C397" s="113"/>
      <c r="D397" s="113"/>
      <c r="E397" s="113"/>
      <c r="F397" s="113"/>
      <c r="G397" s="113"/>
      <c r="H397" s="113"/>
      <c r="I397" s="113"/>
      <c r="J397" s="113"/>
      <c r="K397" s="113"/>
      <c r="L397" s="113"/>
      <c r="M397" s="113"/>
      <c r="N397" s="113"/>
      <c r="O397" s="113"/>
      <c r="P397" s="113"/>
      <c r="Q397" s="113"/>
      <c r="R397" s="113"/>
      <c r="S397" s="113"/>
      <c r="T397" s="113"/>
    </row>
    <row r="398" spans="1:20" ht="52" hidden="1" customHeight="1" thickBot="1" x14ac:dyDescent="0.25">
      <c r="A398" s="112" t="s">
        <v>2223</v>
      </c>
      <c r="B398" s="112"/>
      <c r="C398" s="113"/>
      <c r="D398" s="113"/>
      <c r="E398" s="113"/>
      <c r="F398" s="113"/>
      <c r="G398" s="113"/>
      <c r="H398" s="113"/>
      <c r="I398" s="113"/>
      <c r="J398" s="113"/>
      <c r="K398" s="113"/>
      <c r="L398" s="113"/>
      <c r="M398" s="113"/>
      <c r="N398" s="113"/>
      <c r="O398" s="113"/>
      <c r="P398" s="113"/>
      <c r="Q398" s="113"/>
      <c r="R398" s="113"/>
      <c r="S398" s="113"/>
      <c r="T398" s="113"/>
    </row>
    <row r="399" spans="1:20" ht="52" hidden="1" customHeight="1" thickBot="1" x14ac:dyDescent="0.25">
      <c r="A399" s="112" t="s">
        <v>2224</v>
      </c>
      <c r="B399" s="112"/>
      <c r="C399" s="113"/>
      <c r="D399" s="113"/>
      <c r="E399" s="113"/>
      <c r="F399" s="113"/>
      <c r="G399" s="113"/>
      <c r="H399" s="113"/>
      <c r="I399" s="113"/>
      <c r="J399" s="113"/>
      <c r="K399" s="113"/>
      <c r="L399" s="113"/>
      <c r="M399" s="113"/>
      <c r="N399" s="113"/>
      <c r="O399" s="113"/>
      <c r="P399" s="113"/>
      <c r="Q399" s="113"/>
      <c r="R399" s="113"/>
      <c r="S399" s="113"/>
      <c r="T399" s="113"/>
    </row>
    <row r="400" spans="1:20" ht="52" hidden="1" customHeight="1" thickBot="1" x14ac:dyDescent="0.25">
      <c r="A400" s="112" t="s">
        <v>2225</v>
      </c>
      <c r="B400" s="112"/>
      <c r="C400" s="113"/>
      <c r="D400" s="113"/>
      <c r="E400" s="113"/>
      <c r="F400" s="113"/>
      <c r="G400" s="113"/>
      <c r="H400" s="113"/>
      <c r="I400" s="113"/>
      <c r="J400" s="113"/>
      <c r="K400" s="113"/>
      <c r="L400" s="113"/>
      <c r="M400" s="113"/>
      <c r="N400" s="113"/>
      <c r="O400" s="113"/>
      <c r="P400" s="113"/>
      <c r="Q400" s="113"/>
      <c r="R400" s="113"/>
      <c r="S400" s="113"/>
      <c r="T400" s="113"/>
    </row>
    <row r="401" spans="1:20" ht="52" hidden="1" customHeight="1" thickBot="1" x14ac:dyDescent="0.25">
      <c r="A401" s="112" t="s">
        <v>1506</v>
      </c>
      <c r="B401" s="112"/>
      <c r="C401" s="113"/>
      <c r="D401" s="113"/>
      <c r="E401" s="113"/>
      <c r="F401" s="113"/>
      <c r="G401" s="113"/>
      <c r="H401" s="113"/>
      <c r="I401" s="113"/>
      <c r="J401" s="113"/>
      <c r="K401" s="113"/>
      <c r="L401" s="113"/>
      <c r="M401" s="113"/>
      <c r="N401" s="113"/>
      <c r="O401" s="113"/>
      <c r="P401" s="113"/>
      <c r="Q401" s="113"/>
      <c r="R401" s="113"/>
      <c r="S401" s="113"/>
      <c r="T401" s="113"/>
    </row>
    <row r="402" spans="1:20" ht="52" hidden="1" customHeight="1" thickBot="1" x14ac:dyDescent="0.25">
      <c r="A402" s="112" t="s">
        <v>2226</v>
      </c>
      <c r="B402" s="112"/>
      <c r="C402" s="113"/>
      <c r="D402" s="113"/>
      <c r="E402" s="113"/>
      <c r="F402" s="113"/>
      <c r="G402" s="113"/>
      <c r="H402" s="113"/>
      <c r="I402" s="113"/>
      <c r="J402" s="113"/>
      <c r="K402" s="113"/>
      <c r="L402" s="113"/>
      <c r="M402" s="113"/>
      <c r="N402" s="113"/>
      <c r="O402" s="113"/>
      <c r="P402" s="113"/>
      <c r="Q402" s="113"/>
      <c r="R402" s="113"/>
      <c r="S402" s="113"/>
      <c r="T402" s="113"/>
    </row>
    <row r="403" spans="1:20" ht="52" hidden="1" customHeight="1" thickBot="1" x14ac:dyDescent="0.25">
      <c r="A403" s="112" t="s">
        <v>2227</v>
      </c>
      <c r="B403" s="112"/>
      <c r="C403" s="113"/>
      <c r="D403" s="113"/>
      <c r="E403" s="113"/>
      <c r="F403" s="113"/>
      <c r="G403" s="113"/>
      <c r="H403" s="113"/>
      <c r="I403" s="113"/>
      <c r="J403" s="113"/>
      <c r="K403" s="113"/>
      <c r="L403" s="113"/>
      <c r="M403" s="113"/>
      <c r="N403" s="113"/>
      <c r="O403" s="113"/>
      <c r="P403" s="113"/>
      <c r="Q403" s="113"/>
      <c r="R403" s="113"/>
      <c r="S403" s="113"/>
      <c r="T403" s="113"/>
    </row>
    <row r="404" spans="1:20" ht="52" hidden="1" customHeight="1" thickBot="1" x14ac:dyDescent="0.25">
      <c r="A404" s="112" t="s">
        <v>2228</v>
      </c>
      <c r="B404" s="112"/>
      <c r="C404" s="113"/>
      <c r="D404" s="113"/>
      <c r="E404" s="113"/>
      <c r="F404" s="113"/>
      <c r="G404" s="113"/>
      <c r="H404" s="113"/>
      <c r="I404" s="113"/>
      <c r="J404" s="113"/>
      <c r="K404" s="113"/>
      <c r="L404" s="113"/>
      <c r="M404" s="113"/>
      <c r="N404" s="113"/>
      <c r="O404" s="113"/>
      <c r="P404" s="113"/>
      <c r="Q404" s="113"/>
      <c r="R404" s="113"/>
      <c r="S404" s="113"/>
      <c r="T404" s="113"/>
    </row>
    <row r="405" spans="1:20" ht="52" hidden="1" customHeight="1" thickBot="1" x14ac:dyDescent="0.25">
      <c r="A405" s="112" t="s">
        <v>1508</v>
      </c>
      <c r="B405" s="112"/>
      <c r="C405" s="113"/>
      <c r="D405" s="113"/>
      <c r="E405" s="113"/>
      <c r="F405" s="113"/>
      <c r="G405" s="113"/>
      <c r="H405" s="113"/>
      <c r="I405" s="113"/>
      <c r="J405" s="113"/>
      <c r="K405" s="113"/>
      <c r="L405" s="113"/>
      <c r="M405" s="113"/>
      <c r="N405" s="113"/>
      <c r="O405" s="113"/>
      <c r="P405" s="113"/>
      <c r="Q405" s="113"/>
      <c r="R405" s="113"/>
      <c r="S405" s="113"/>
      <c r="T405" s="113"/>
    </row>
    <row r="406" spans="1:20" ht="52" hidden="1" customHeight="1" thickBot="1" x14ac:dyDescent="0.25">
      <c r="A406" s="112" t="s">
        <v>2229</v>
      </c>
      <c r="B406" s="112"/>
      <c r="C406" s="113"/>
      <c r="D406" s="113"/>
      <c r="E406" s="113"/>
      <c r="F406" s="113"/>
      <c r="G406" s="113"/>
      <c r="H406" s="113"/>
      <c r="I406" s="113"/>
      <c r="J406" s="113"/>
      <c r="K406" s="113"/>
      <c r="L406" s="113"/>
      <c r="M406" s="113"/>
      <c r="N406" s="113"/>
      <c r="O406" s="113"/>
      <c r="P406" s="113"/>
      <c r="Q406" s="113"/>
      <c r="R406" s="113"/>
      <c r="S406" s="113"/>
      <c r="T406" s="113"/>
    </row>
    <row r="407" spans="1:20" ht="52" hidden="1" customHeight="1" thickBot="1" x14ac:dyDescent="0.25">
      <c r="A407" s="112" t="s">
        <v>2230</v>
      </c>
      <c r="B407" s="112"/>
      <c r="C407" s="113"/>
      <c r="D407" s="113"/>
      <c r="E407" s="113"/>
      <c r="F407" s="113"/>
      <c r="G407" s="113"/>
      <c r="H407" s="113"/>
      <c r="I407" s="113"/>
      <c r="J407" s="113"/>
      <c r="K407" s="113"/>
      <c r="L407" s="113"/>
      <c r="M407" s="113"/>
      <c r="N407" s="113"/>
      <c r="O407" s="113"/>
      <c r="P407" s="113"/>
      <c r="Q407" s="113"/>
      <c r="R407" s="113"/>
      <c r="S407" s="113"/>
      <c r="T407" s="113"/>
    </row>
    <row r="408" spans="1:20" ht="52" hidden="1" customHeight="1" thickBot="1" x14ac:dyDescent="0.25">
      <c r="A408" s="112" t="s">
        <v>2231</v>
      </c>
      <c r="B408" s="112"/>
      <c r="C408" s="113"/>
      <c r="D408" s="113"/>
      <c r="E408" s="113"/>
      <c r="F408" s="113"/>
      <c r="G408" s="113"/>
      <c r="H408" s="113"/>
      <c r="I408" s="113"/>
      <c r="J408" s="113"/>
      <c r="K408" s="113"/>
      <c r="L408" s="113"/>
      <c r="M408" s="113"/>
      <c r="N408" s="113"/>
      <c r="O408" s="113"/>
      <c r="P408" s="113"/>
      <c r="Q408" s="113"/>
      <c r="R408" s="113"/>
      <c r="S408" s="113"/>
      <c r="T408" s="113"/>
    </row>
    <row r="409" spans="1:20" ht="52" hidden="1" customHeight="1" thickBot="1" x14ac:dyDescent="0.25">
      <c r="A409" s="112" t="s">
        <v>1510</v>
      </c>
      <c r="B409" s="112"/>
      <c r="C409" s="113"/>
      <c r="D409" s="113"/>
      <c r="E409" s="113"/>
      <c r="F409" s="113"/>
      <c r="G409" s="113"/>
      <c r="H409" s="113"/>
      <c r="I409" s="113"/>
      <c r="J409" s="113"/>
      <c r="K409" s="113"/>
      <c r="L409" s="113"/>
      <c r="M409" s="113"/>
      <c r="N409" s="113"/>
      <c r="O409" s="113"/>
      <c r="P409" s="113"/>
      <c r="Q409" s="113"/>
      <c r="R409" s="113"/>
      <c r="S409" s="113"/>
      <c r="T409" s="113"/>
    </row>
    <row r="410" spans="1:20" ht="52" hidden="1" customHeight="1" thickBot="1" x14ac:dyDescent="0.25">
      <c r="A410" s="112" t="s">
        <v>2232</v>
      </c>
      <c r="B410" s="112"/>
      <c r="C410" s="113"/>
      <c r="D410" s="113"/>
      <c r="E410" s="113"/>
      <c r="F410" s="113"/>
      <c r="G410" s="113"/>
      <c r="H410" s="113"/>
      <c r="I410" s="113"/>
      <c r="J410" s="113"/>
      <c r="K410" s="113"/>
      <c r="L410" s="113"/>
      <c r="M410" s="113"/>
      <c r="N410" s="113"/>
      <c r="O410" s="113"/>
      <c r="P410" s="113"/>
      <c r="Q410" s="113"/>
      <c r="R410" s="113"/>
      <c r="S410" s="113"/>
      <c r="T410" s="113"/>
    </row>
    <row r="411" spans="1:20" ht="52" hidden="1" customHeight="1" thickBot="1" x14ac:dyDescent="0.25">
      <c r="A411" s="112" t="s">
        <v>2233</v>
      </c>
      <c r="B411" s="112"/>
      <c r="C411" s="113"/>
      <c r="D411" s="113"/>
      <c r="E411" s="113"/>
      <c r="F411" s="113"/>
      <c r="G411" s="113"/>
      <c r="H411" s="113"/>
      <c r="I411" s="113"/>
      <c r="J411" s="113"/>
      <c r="K411" s="113"/>
      <c r="L411" s="113"/>
      <c r="M411" s="113"/>
      <c r="N411" s="113"/>
      <c r="O411" s="113"/>
      <c r="P411" s="113"/>
      <c r="Q411" s="113"/>
      <c r="R411" s="113"/>
      <c r="S411" s="113"/>
      <c r="T411" s="113"/>
    </row>
    <row r="412" spans="1:20" ht="52" hidden="1" customHeight="1" thickBot="1" x14ac:dyDescent="0.25">
      <c r="A412" s="112" t="s">
        <v>2234</v>
      </c>
      <c r="B412" s="112"/>
      <c r="C412" s="113"/>
      <c r="D412" s="113"/>
      <c r="E412" s="113"/>
      <c r="F412" s="113"/>
      <c r="G412" s="113"/>
      <c r="H412" s="113"/>
      <c r="I412" s="113"/>
      <c r="J412" s="113"/>
      <c r="K412" s="113"/>
      <c r="L412" s="113"/>
      <c r="M412" s="113"/>
      <c r="N412" s="113"/>
      <c r="O412" s="113"/>
      <c r="P412" s="113"/>
      <c r="Q412" s="113"/>
      <c r="R412" s="113"/>
      <c r="S412" s="113"/>
      <c r="T412" s="113"/>
    </row>
    <row r="413" spans="1:20" ht="52" hidden="1" customHeight="1" thickBot="1" x14ac:dyDescent="0.25">
      <c r="A413" s="112" t="s">
        <v>1512</v>
      </c>
      <c r="B413" s="112"/>
      <c r="C413" s="113"/>
      <c r="D413" s="113"/>
      <c r="E413" s="113"/>
      <c r="F413" s="113"/>
      <c r="G413" s="113"/>
      <c r="H413" s="113"/>
      <c r="I413" s="113"/>
      <c r="J413" s="113"/>
      <c r="K413" s="113"/>
      <c r="L413" s="113"/>
      <c r="M413" s="113"/>
      <c r="N413" s="113"/>
      <c r="O413" s="113"/>
      <c r="P413" s="113"/>
      <c r="Q413" s="113"/>
      <c r="R413" s="113"/>
      <c r="S413" s="113"/>
      <c r="T413" s="113"/>
    </row>
    <row r="414" spans="1:20" ht="52" hidden="1" customHeight="1" thickBot="1" x14ac:dyDescent="0.25">
      <c r="A414" s="112" t="s">
        <v>2235</v>
      </c>
      <c r="B414" s="112"/>
      <c r="C414" s="113"/>
      <c r="D414" s="113"/>
      <c r="E414" s="113"/>
      <c r="F414" s="113"/>
      <c r="G414" s="113"/>
      <c r="H414" s="113"/>
      <c r="I414" s="113"/>
      <c r="J414" s="113"/>
      <c r="K414" s="113"/>
      <c r="L414" s="113"/>
      <c r="M414" s="113"/>
      <c r="N414" s="113"/>
      <c r="O414" s="113"/>
      <c r="P414" s="113"/>
      <c r="Q414" s="113"/>
      <c r="R414" s="113"/>
      <c r="S414" s="113"/>
      <c r="T414" s="113"/>
    </row>
    <row r="415" spans="1:20" ht="52" hidden="1" customHeight="1" thickBot="1" x14ac:dyDescent="0.25">
      <c r="A415" s="112" t="s">
        <v>2236</v>
      </c>
      <c r="B415" s="112"/>
      <c r="C415" s="113"/>
      <c r="D415" s="113"/>
      <c r="E415" s="113"/>
      <c r="F415" s="113"/>
      <c r="G415" s="113"/>
      <c r="H415" s="113"/>
      <c r="I415" s="113"/>
      <c r="J415" s="113"/>
      <c r="K415" s="113"/>
      <c r="L415" s="113"/>
      <c r="M415" s="113"/>
      <c r="N415" s="113"/>
      <c r="O415" s="113"/>
      <c r="P415" s="113"/>
      <c r="Q415" s="113"/>
      <c r="R415" s="113"/>
      <c r="S415" s="113"/>
      <c r="T415" s="113"/>
    </row>
    <row r="416" spans="1:20" ht="52" hidden="1" customHeight="1" thickBot="1" x14ac:dyDescent="0.25">
      <c r="A416" s="112" t="s">
        <v>2237</v>
      </c>
      <c r="B416" s="112"/>
      <c r="C416" s="113"/>
      <c r="D416" s="113"/>
      <c r="E416" s="113"/>
      <c r="F416" s="113"/>
      <c r="G416" s="113"/>
      <c r="H416" s="113"/>
      <c r="I416" s="113"/>
      <c r="J416" s="113"/>
      <c r="K416" s="113"/>
      <c r="L416" s="113"/>
      <c r="M416" s="113"/>
      <c r="N416" s="113"/>
      <c r="O416" s="113"/>
      <c r="P416" s="113"/>
      <c r="Q416" s="113"/>
      <c r="R416" s="113"/>
      <c r="S416" s="113"/>
      <c r="T416" s="113"/>
    </row>
    <row r="417" spans="1:20" ht="52" hidden="1" customHeight="1" thickBot="1" x14ac:dyDescent="0.25">
      <c r="A417" s="112" t="s">
        <v>1514</v>
      </c>
      <c r="B417" s="112"/>
      <c r="C417" s="113"/>
      <c r="D417" s="113"/>
      <c r="E417" s="113"/>
      <c r="F417" s="113"/>
      <c r="G417" s="113"/>
      <c r="H417" s="113"/>
      <c r="I417" s="113"/>
      <c r="J417" s="113"/>
      <c r="K417" s="113"/>
      <c r="L417" s="113"/>
      <c r="M417" s="113"/>
      <c r="N417" s="113"/>
      <c r="O417" s="113"/>
      <c r="P417" s="113"/>
      <c r="Q417" s="113"/>
      <c r="R417" s="113"/>
      <c r="S417" s="113"/>
      <c r="T417" s="113"/>
    </row>
    <row r="418" spans="1:20" ht="52" hidden="1" customHeight="1" thickBot="1" x14ac:dyDescent="0.25">
      <c r="A418" s="112" t="s">
        <v>2238</v>
      </c>
      <c r="B418" s="112"/>
      <c r="C418" s="113"/>
      <c r="D418" s="113"/>
      <c r="E418" s="113"/>
      <c r="F418" s="113"/>
      <c r="G418" s="113"/>
      <c r="H418" s="113"/>
      <c r="I418" s="113"/>
      <c r="J418" s="113"/>
      <c r="K418" s="113"/>
      <c r="L418" s="113"/>
      <c r="M418" s="113"/>
      <c r="N418" s="113"/>
      <c r="O418" s="113"/>
      <c r="P418" s="113"/>
      <c r="Q418" s="113"/>
      <c r="R418" s="113"/>
      <c r="S418" s="113"/>
      <c r="T418" s="113"/>
    </row>
    <row r="419" spans="1:20" ht="52" hidden="1" customHeight="1" thickBot="1" x14ac:dyDescent="0.25">
      <c r="A419" s="112" t="s">
        <v>2239</v>
      </c>
      <c r="B419" s="112"/>
      <c r="C419" s="113"/>
      <c r="D419" s="113"/>
      <c r="E419" s="113"/>
      <c r="F419" s="113"/>
      <c r="G419" s="113"/>
      <c r="H419" s="113"/>
      <c r="I419" s="113"/>
      <c r="J419" s="113"/>
      <c r="K419" s="113"/>
      <c r="L419" s="113"/>
      <c r="M419" s="113"/>
      <c r="N419" s="113"/>
      <c r="O419" s="113"/>
      <c r="P419" s="113"/>
      <c r="Q419" s="113"/>
      <c r="R419" s="113"/>
      <c r="S419" s="113"/>
      <c r="T419" s="113"/>
    </row>
    <row r="420" spans="1:20" ht="52" hidden="1" customHeight="1" thickBot="1" x14ac:dyDescent="0.25">
      <c r="A420" s="112" t="s">
        <v>2240</v>
      </c>
      <c r="B420" s="112"/>
      <c r="C420" s="113"/>
      <c r="D420" s="113"/>
      <c r="E420" s="113"/>
      <c r="F420" s="113"/>
      <c r="G420" s="113"/>
      <c r="H420" s="113"/>
      <c r="I420" s="113"/>
      <c r="J420" s="113"/>
      <c r="K420" s="113"/>
      <c r="L420" s="113"/>
      <c r="M420" s="113"/>
      <c r="N420" s="113"/>
      <c r="O420" s="113"/>
      <c r="P420" s="113"/>
      <c r="Q420" s="113"/>
      <c r="R420" s="113"/>
      <c r="S420" s="113"/>
      <c r="T420" s="113"/>
    </row>
    <row r="421" spans="1:20" ht="52" hidden="1" customHeight="1" thickBot="1" x14ac:dyDescent="0.25">
      <c r="A421" s="112" t="s">
        <v>1516</v>
      </c>
      <c r="B421" s="112"/>
      <c r="C421" s="113"/>
      <c r="D421" s="113"/>
      <c r="E421" s="113"/>
      <c r="F421" s="113"/>
      <c r="G421" s="113"/>
      <c r="H421" s="113"/>
      <c r="I421" s="113"/>
      <c r="J421" s="113"/>
      <c r="K421" s="113"/>
      <c r="L421" s="113"/>
      <c r="M421" s="113"/>
      <c r="N421" s="113"/>
      <c r="O421" s="113"/>
      <c r="P421" s="113"/>
      <c r="Q421" s="113"/>
      <c r="R421" s="113"/>
      <c r="S421" s="113"/>
      <c r="T421" s="113"/>
    </row>
    <row r="422" spans="1:20" ht="52" hidden="1" customHeight="1" thickBot="1" x14ac:dyDescent="0.25">
      <c r="A422" s="112" t="s">
        <v>2241</v>
      </c>
      <c r="B422" s="112"/>
      <c r="C422" s="113"/>
      <c r="D422" s="113"/>
      <c r="E422" s="113"/>
      <c r="F422" s="113"/>
      <c r="G422" s="113"/>
      <c r="H422" s="113"/>
      <c r="I422" s="113"/>
      <c r="J422" s="113"/>
      <c r="K422" s="113"/>
      <c r="L422" s="113"/>
      <c r="M422" s="113"/>
      <c r="N422" s="113"/>
      <c r="O422" s="113"/>
      <c r="P422" s="113"/>
      <c r="Q422" s="113"/>
      <c r="R422" s="113"/>
      <c r="S422" s="113"/>
      <c r="T422" s="113"/>
    </row>
    <row r="423" spans="1:20" ht="52" hidden="1" customHeight="1" thickBot="1" x14ac:dyDescent="0.25">
      <c r="A423" s="112" t="s">
        <v>2242</v>
      </c>
      <c r="B423" s="112"/>
      <c r="C423" s="113"/>
      <c r="D423" s="113"/>
      <c r="E423" s="113"/>
      <c r="F423" s="113"/>
      <c r="G423" s="113"/>
      <c r="H423" s="113"/>
      <c r="I423" s="113"/>
      <c r="J423" s="113"/>
      <c r="K423" s="113"/>
      <c r="L423" s="113"/>
      <c r="M423" s="113"/>
      <c r="N423" s="113"/>
      <c r="O423" s="113"/>
      <c r="P423" s="113"/>
      <c r="Q423" s="113"/>
      <c r="R423" s="113"/>
      <c r="S423" s="113"/>
      <c r="T423" s="113"/>
    </row>
    <row r="424" spans="1:20" ht="52" hidden="1" customHeight="1" thickBot="1" x14ac:dyDescent="0.25">
      <c r="A424" s="112" t="s">
        <v>2243</v>
      </c>
      <c r="B424" s="112"/>
      <c r="C424" s="113"/>
      <c r="D424" s="113"/>
      <c r="E424" s="113"/>
      <c r="F424" s="113"/>
      <c r="G424" s="113"/>
      <c r="H424" s="113"/>
      <c r="I424" s="113"/>
      <c r="J424" s="113"/>
      <c r="K424" s="113"/>
      <c r="L424" s="113"/>
      <c r="M424" s="113"/>
      <c r="N424" s="113"/>
      <c r="O424" s="113"/>
      <c r="P424" s="113"/>
      <c r="Q424" s="113"/>
      <c r="R424" s="113"/>
      <c r="S424" s="113"/>
      <c r="T424" s="113"/>
    </row>
    <row r="425" spans="1:20" ht="52" hidden="1" customHeight="1" thickBot="1" x14ac:dyDescent="0.25">
      <c r="A425" s="112" t="s">
        <v>1518</v>
      </c>
      <c r="B425" s="112"/>
      <c r="C425" s="113"/>
      <c r="D425" s="113"/>
      <c r="E425" s="113"/>
      <c r="F425" s="113"/>
      <c r="G425" s="113"/>
      <c r="H425" s="113"/>
      <c r="I425" s="113"/>
      <c r="J425" s="113"/>
      <c r="K425" s="113"/>
      <c r="L425" s="113"/>
      <c r="M425" s="113"/>
      <c r="N425" s="113"/>
      <c r="O425" s="113"/>
      <c r="P425" s="113"/>
      <c r="Q425" s="113"/>
      <c r="R425" s="113"/>
      <c r="S425" s="113"/>
      <c r="T425" s="113"/>
    </row>
    <row r="426" spans="1:20" ht="52" hidden="1" customHeight="1" thickBot="1" x14ac:dyDescent="0.25">
      <c r="A426" s="112" t="s">
        <v>2244</v>
      </c>
      <c r="B426" s="112"/>
      <c r="C426" s="113"/>
      <c r="D426" s="113"/>
      <c r="E426" s="113"/>
      <c r="F426" s="113"/>
      <c r="G426" s="113"/>
      <c r="H426" s="113"/>
      <c r="I426" s="113"/>
      <c r="J426" s="113"/>
      <c r="K426" s="113"/>
      <c r="L426" s="113"/>
      <c r="M426" s="113"/>
      <c r="N426" s="113"/>
      <c r="O426" s="113"/>
      <c r="P426" s="113"/>
      <c r="Q426" s="113"/>
      <c r="R426" s="113"/>
      <c r="S426" s="113"/>
      <c r="T426" s="113"/>
    </row>
    <row r="427" spans="1:20" ht="52" hidden="1" customHeight="1" thickBot="1" x14ac:dyDescent="0.25">
      <c r="A427" s="112" t="s">
        <v>2245</v>
      </c>
      <c r="B427" s="112"/>
      <c r="C427" s="113"/>
      <c r="D427" s="113"/>
      <c r="E427" s="113"/>
      <c r="F427" s="113"/>
      <c r="G427" s="113"/>
      <c r="H427" s="113"/>
      <c r="I427" s="113"/>
      <c r="J427" s="113"/>
      <c r="K427" s="113"/>
      <c r="L427" s="113"/>
      <c r="M427" s="113"/>
      <c r="N427" s="113"/>
      <c r="O427" s="113"/>
      <c r="P427" s="113"/>
      <c r="Q427" s="113"/>
      <c r="R427" s="113"/>
      <c r="S427" s="113"/>
      <c r="T427" s="113"/>
    </row>
    <row r="428" spans="1:20" ht="52" hidden="1" customHeight="1" thickBot="1" x14ac:dyDescent="0.25">
      <c r="A428" s="112" t="s">
        <v>2246</v>
      </c>
      <c r="B428" s="112"/>
      <c r="C428" s="113"/>
      <c r="D428" s="113"/>
      <c r="E428" s="113"/>
      <c r="F428" s="113"/>
      <c r="G428" s="113"/>
      <c r="H428" s="113"/>
      <c r="I428" s="113"/>
      <c r="J428" s="113"/>
      <c r="K428" s="113"/>
      <c r="L428" s="113"/>
      <c r="M428" s="113"/>
      <c r="N428" s="113"/>
      <c r="O428" s="113"/>
      <c r="P428" s="113"/>
      <c r="Q428" s="113"/>
      <c r="R428" s="113"/>
      <c r="S428" s="113"/>
      <c r="T428" s="113"/>
    </row>
    <row r="429" spans="1:20" ht="52" hidden="1" customHeight="1" thickBot="1" x14ac:dyDescent="0.25">
      <c r="A429" s="112" t="s">
        <v>1520</v>
      </c>
      <c r="B429" s="112"/>
      <c r="C429" s="113"/>
      <c r="D429" s="113"/>
      <c r="E429" s="113"/>
      <c r="F429" s="113"/>
      <c r="G429" s="113"/>
      <c r="H429" s="113"/>
      <c r="I429" s="113"/>
      <c r="J429" s="113"/>
      <c r="K429" s="113"/>
      <c r="L429" s="113"/>
      <c r="M429" s="113"/>
      <c r="N429" s="113"/>
      <c r="O429" s="113"/>
      <c r="P429" s="113"/>
      <c r="Q429" s="113"/>
      <c r="R429" s="113"/>
      <c r="S429" s="113"/>
      <c r="T429" s="113"/>
    </row>
    <row r="430" spans="1:20" ht="52" hidden="1" customHeight="1" thickBot="1" x14ac:dyDescent="0.25">
      <c r="A430" s="112" t="s">
        <v>2247</v>
      </c>
      <c r="B430" s="112"/>
      <c r="C430" s="113"/>
      <c r="D430" s="113"/>
      <c r="E430" s="113"/>
      <c r="F430" s="113"/>
      <c r="G430" s="113"/>
      <c r="H430" s="113"/>
      <c r="I430" s="113"/>
      <c r="J430" s="113"/>
      <c r="K430" s="113"/>
      <c r="L430" s="113"/>
      <c r="M430" s="113"/>
      <c r="N430" s="113"/>
      <c r="O430" s="113"/>
      <c r="P430" s="113"/>
      <c r="Q430" s="113"/>
      <c r="R430" s="113"/>
      <c r="S430" s="113"/>
      <c r="T430" s="113"/>
    </row>
    <row r="431" spans="1:20" ht="52" hidden="1" customHeight="1" thickBot="1" x14ac:dyDescent="0.25">
      <c r="A431" s="112" t="s">
        <v>2248</v>
      </c>
      <c r="B431" s="112"/>
      <c r="C431" s="113"/>
      <c r="D431" s="113"/>
      <c r="E431" s="113"/>
      <c r="F431" s="113"/>
      <c r="G431" s="113"/>
      <c r="H431" s="113"/>
      <c r="I431" s="113"/>
      <c r="J431" s="113"/>
      <c r="K431" s="113"/>
      <c r="L431" s="113"/>
      <c r="M431" s="113"/>
      <c r="N431" s="113"/>
      <c r="O431" s="113"/>
      <c r="P431" s="113"/>
      <c r="Q431" s="113"/>
      <c r="R431" s="113"/>
      <c r="S431" s="113"/>
      <c r="T431" s="113"/>
    </row>
    <row r="432" spans="1:20" ht="52" hidden="1" customHeight="1" thickBot="1" x14ac:dyDescent="0.25">
      <c r="A432" s="112" t="s">
        <v>2249</v>
      </c>
      <c r="B432" s="112"/>
      <c r="C432" s="113"/>
      <c r="D432" s="113"/>
      <c r="E432" s="113"/>
      <c r="F432" s="113"/>
      <c r="G432" s="113"/>
      <c r="H432" s="113"/>
      <c r="I432" s="113"/>
      <c r="J432" s="113"/>
      <c r="K432" s="113"/>
      <c r="L432" s="113"/>
      <c r="M432" s="113"/>
      <c r="N432" s="113"/>
      <c r="O432" s="113"/>
      <c r="P432" s="113"/>
      <c r="Q432" s="113"/>
      <c r="R432" s="113"/>
      <c r="S432" s="113"/>
      <c r="T432" s="113"/>
    </row>
    <row r="433" spans="1:20" ht="52" hidden="1" customHeight="1" thickBot="1" x14ac:dyDescent="0.25">
      <c r="A433" s="112" t="s">
        <v>1522</v>
      </c>
      <c r="B433" s="112"/>
      <c r="C433" s="113"/>
      <c r="D433" s="113"/>
      <c r="E433" s="113"/>
      <c r="F433" s="113"/>
      <c r="G433" s="113"/>
      <c r="H433" s="113"/>
      <c r="I433" s="113"/>
      <c r="J433" s="113"/>
      <c r="K433" s="113"/>
      <c r="L433" s="113"/>
      <c r="M433" s="113"/>
      <c r="N433" s="113"/>
      <c r="O433" s="113"/>
      <c r="P433" s="113"/>
      <c r="Q433" s="113"/>
      <c r="R433" s="113"/>
      <c r="S433" s="113"/>
      <c r="T433" s="113"/>
    </row>
    <row r="434" spans="1:20" ht="52" hidden="1" customHeight="1" thickBot="1" x14ac:dyDescent="0.25">
      <c r="A434" s="112" t="s">
        <v>2250</v>
      </c>
      <c r="B434" s="112"/>
      <c r="C434" s="113"/>
      <c r="D434" s="113"/>
      <c r="E434" s="113"/>
      <c r="F434" s="113"/>
      <c r="G434" s="113"/>
      <c r="H434" s="113"/>
      <c r="I434" s="113"/>
      <c r="J434" s="113"/>
      <c r="K434" s="113"/>
      <c r="L434" s="113"/>
      <c r="M434" s="113"/>
      <c r="N434" s="113"/>
      <c r="O434" s="113"/>
      <c r="P434" s="113"/>
      <c r="Q434" s="113"/>
      <c r="R434" s="113"/>
      <c r="S434" s="113"/>
      <c r="T434" s="113"/>
    </row>
    <row r="435" spans="1:20" ht="52" hidden="1" customHeight="1" thickBot="1" x14ac:dyDescent="0.25">
      <c r="A435" s="112" t="s">
        <v>2251</v>
      </c>
      <c r="B435" s="112"/>
      <c r="C435" s="113"/>
      <c r="D435" s="113"/>
      <c r="E435" s="113"/>
      <c r="F435" s="113"/>
      <c r="G435" s="113"/>
      <c r="H435" s="113"/>
      <c r="I435" s="113"/>
      <c r="J435" s="113"/>
      <c r="K435" s="113"/>
      <c r="L435" s="113"/>
      <c r="M435" s="113"/>
      <c r="N435" s="113"/>
      <c r="O435" s="113"/>
      <c r="P435" s="113"/>
      <c r="Q435" s="113"/>
      <c r="R435" s="113"/>
      <c r="S435" s="113"/>
      <c r="T435" s="113"/>
    </row>
    <row r="436" spans="1:20" ht="52" hidden="1" customHeight="1" thickBot="1" x14ac:dyDescent="0.25">
      <c r="A436" s="112" t="s">
        <v>2252</v>
      </c>
      <c r="B436" s="112"/>
      <c r="C436" s="113"/>
      <c r="D436" s="113"/>
      <c r="E436" s="113"/>
      <c r="F436" s="113"/>
      <c r="G436" s="113"/>
      <c r="H436" s="113"/>
      <c r="I436" s="113"/>
      <c r="J436" s="113"/>
      <c r="K436" s="113"/>
      <c r="L436" s="113"/>
      <c r="M436" s="113"/>
      <c r="N436" s="113"/>
      <c r="O436" s="113"/>
      <c r="P436" s="113"/>
      <c r="Q436" s="113"/>
      <c r="R436" s="113"/>
      <c r="S436" s="113"/>
      <c r="T436" s="113"/>
    </row>
    <row r="437" spans="1:20" ht="52" hidden="1" customHeight="1" thickBot="1" x14ac:dyDescent="0.25">
      <c r="A437" s="112" t="s">
        <v>1524</v>
      </c>
      <c r="B437" s="112"/>
      <c r="C437" s="113"/>
      <c r="D437" s="113"/>
      <c r="E437" s="113"/>
      <c r="F437" s="113"/>
      <c r="G437" s="113"/>
      <c r="H437" s="113"/>
      <c r="I437" s="113"/>
      <c r="J437" s="113"/>
      <c r="K437" s="113"/>
      <c r="L437" s="113"/>
      <c r="M437" s="113"/>
      <c r="N437" s="113"/>
      <c r="O437" s="113"/>
      <c r="P437" s="113"/>
      <c r="Q437" s="113"/>
      <c r="R437" s="113"/>
      <c r="S437" s="113"/>
      <c r="T437" s="113"/>
    </row>
    <row r="438" spans="1:20" ht="52" hidden="1" customHeight="1" thickBot="1" x14ac:dyDescent="0.25">
      <c r="A438" s="112" t="s">
        <v>2253</v>
      </c>
      <c r="B438" s="112"/>
      <c r="C438" s="113"/>
      <c r="D438" s="113"/>
      <c r="E438" s="113"/>
      <c r="F438" s="113"/>
      <c r="G438" s="113"/>
      <c r="H438" s="113"/>
      <c r="I438" s="113"/>
      <c r="J438" s="113"/>
      <c r="K438" s="113"/>
      <c r="L438" s="113"/>
      <c r="M438" s="113"/>
      <c r="N438" s="113"/>
      <c r="O438" s="113"/>
      <c r="P438" s="113"/>
      <c r="Q438" s="113"/>
      <c r="R438" s="113"/>
      <c r="S438" s="113"/>
      <c r="T438" s="113"/>
    </row>
    <row r="439" spans="1:20" ht="52" hidden="1" customHeight="1" thickBot="1" x14ac:dyDescent="0.25">
      <c r="A439" s="112" t="s">
        <v>2254</v>
      </c>
      <c r="B439" s="112"/>
      <c r="C439" s="113"/>
      <c r="D439" s="113"/>
      <c r="E439" s="113"/>
      <c r="F439" s="113"/>
      <c r="G439" s="113"/>
      <c r="H439" s="113"/>
      <c r="I439" s="113"/>
      <c r="J439" s="113"/>
      <c r="K439" s="113"/>
      <c r="L439" s="113"/>
      <c r="M439" s="113"/>
      <c r="N439" s="113"/>
      <c r="O439" s="113"/>
      <c r="P439" s="113"/>
      <c r="Q439" s="113"/>
      <c r="R439" s="113"/>
      <c r="S439" s="113"/>
      <c r="T439" s="113"/>
    </row>
    <row r="440" spans="1:20" ht="52" hidden="1" customHeight="1" thickBot="1" x14ac:dyDescent="0.25">
      <c r="A440" s="112" t="s">
        <v>2255</v>
      </c>
      <c r="B440" s="112"/>
      <c r="C440" s="113"/>
      <c r="D440" s="113"/>
      <c r="E440" s="113"/>
      <c r="F440" s="113"/>
      <c r="G440" s="113"/>
      <c r="H440" s="113"/>
      <c r="I440" s="113"/>
      <c r="J440" s="113"/>
      <c r="K440" s="113"/>
      <c r="L440" s="113"/>
      <c r="M440" s="113"/>
      <c r="N440" s="113"/>
      <c r="O440" s="113"/>
      <c r="P440" s="113"/>
      <c r="Q440" s="113"/>
      <c r="R440" s="113"/>
      <c r="S440" s="113"/>
      <c r="T440" s="113"/>
    </row>
    <row r="441" spans="1:20" ht="52" hidden="1" customHeight="1" thickBot="1" x14ac:dyDescent="0.25">
      <c r="A441" s="112" t="s">
        <v>1526</v>
      </c>
      <c r="B441" s="112"/>
      <c r="C441" s="113"/>
      <c r="D441" s="113"/>
      <c r="E441" s="113"/>
      <c r="F441" s="113"/>
      <c r="G441" s="113"/>
      <c r="H441" s="113"/>
      <c r="I441" s="113"/>
      <c r="J441" s="113"/>
      <c r="K441" s="113"/>
      <c r="L441" s="113"/>
      <c r="M441" s="113"/>
      <c r="N441" s="113"/>
      <c r="O441" s="113"/>
      <c r="P441" s="113"/>
      <c r="Q441" s="113"/>
      <c r="R441" s="113"/>
      <c r="S441" s="113"/>
      <c r="T441" s="113"/>
    </row>
    <row r="442" spans="1:20" ht="52" hidden="1" customHeight="1" thickBot="1" x14ac:dyDescent="0.25">
      <c r="A442" s="112" t="s">
        <v>2256</v>
      </c>
      <c r="B442" s="112"/>
      <c r="C442" s="113"/>
      <c r="D442" s="113"/>
      <c r="E442" s="113"/>
      <c r="F442" s="113"/>
      <c r="G442" s="113"/>
      <c r="H442" s="113"/>
      <c r="I442" s="113"/>
      <c r="J442" s="113"/>
      <c r="K442" s="113"/>
      <c r="L442" s="113"/>
      <c r="M442" s="113"/>
      <c r="N442" s="113"/>
      <c r="O442" s="113"/>
      <c r="P442" s="113"/>
      <c r="Q442" s="113"/>
      <c r="R442" s="113"/>
      <c r="S442" s="113"/>
      <c r="T442" s="113"/>
    </row>
    <row r="443" spans="1:20" ht="52" hidden="1" customHeight="1" thickBot="1" x14ac:dyDescent="0.25">
      <c r="A443" s="112" t="s">
        <v>2257</v>
      </c>
      <c r="B443" s="112"/>
      <c r="C443" s="113"/>
      <c r="D443" s="113"/>
      <c r="E443" s="113"/>
      <c r="F443" s="113"/>
      <c r="G443" s="113"/>
      <c r="H443" s="113"/>
      <c r="I443" s="113"/>
      <c r="J443" s="113"/>
      <c r="K443" s="113"/>
      <c r="L443" s="113"/>
      <c r="M443" s="113"/>
      <c r="N443" s="113"/>
      <c r="O443" s="113"/>
      <c r="P443" s="113"/>
      <c r="Q443" s="113"/>
      <c r="R443" s="113"/>
      <c r="S443" s="113"/>
      <c r="T443" s="113"/>
    </row>
    <row r="444" spans="1:20" ht="52" hidden="1" customHeight="1" thickBot="1" x14ac:dyDescent="0.25">
      <c r="A444" s="112" t="s">
        <v>2258</v>
      </c>
      <c r="B444" s="112"/>
      <c r="C444" s="113"/>
      <c r="D444" s="113"/>
      <c r="E444" s="113"/>
      <c r="F444" s="113"/>
      <c r="G444" s="113"/>
      <c r="H444" s="113"/>
      <c r="I444" s="113"/>
      <c r="J444" s="113"/>
      <c r="K444" s="113"/>
      <c r="L444" s="113"/>
      <c r="M444" s="113"/>
      <c r="N444" s="113"/>
      <c r="O444" s="113"/>
      <c r="P444" s="113"/>
      <c r="Q444" s="113"/>
      <c r="R444" s="113"/>
      <c r="S444" s="113"/>
      <c r="T444" s="113"/>
    </row>
    <row r="445" spans="1:20" ht="18" customHeight="1" thickBot="1" x14ac:dyDescent="0.25">
      <c r="A445" s="175" t="s">
        <v>2259</v>
      </c>
      <c r="B445" s="176"/>
      <c r="C445" s="177"/>
      <c r="D445" s="177"/>
      <c r="E445" s="177"/>
      <c r="F445" s="177"/>
      <c r="G445" s="177"/>
      <c r="H445" s="177"/>
      <c r="I445" s="177"/>
      <c r="J445" s="177"/>
      <c r="K445" s="177"/>
      <c r="L445" s="177"/>
      <c r="M445" s="177"/>
      <c r="N445" s="177"/>
      <c r="O445" s="177"/>
      <c r="P445" s="177"/>
      <c r="Q445" s="177"/>
      <c r="R445" s="177"/>
      <c r="S445" s="177"/>
      <c r="T445" s="177"/>
    </row>
    <row r="446" spans="1:20" ht="52" hidden="1" customHeight="1" thickBot="1" x14ac:dyDescent="0.25">
      <c r="A446" s="112" t="s">
        <v>1529</v>
      </c>
      <c r="B446" s="112"/>
      <c r="C446" s="113"/>
      <c r="D446" s="113"/>
      <c r="E446" s="113"/>
      <c r="F446" s="113"/>
      <c r="G446" s="113"/>
      <c r="H446" s="113"/>
      <c r="I446" s="113"/>
      <c r="J446" s="113"/>
      <c r="K446" s="113"/>
      <c r="L446" s="113"/>
      <c r="M446" s="113"/>
      <c r="N446" s="113"/>
      <c r="O446" s="113"/>
      <c r="P446" s="113"/>
      <c r="Q446" s="113"/>
      <c r="R446" s="113"/>
      <c r="S446" s="113"/>
      <c r="T446" s="113"/>
    </row>
    <row r="447" spans="1:20" ht="52" hidden="1" customHeight="1" thickBot="1" x14ac:dyDescent="0.25">
      <c r="A447" s="112" t="s">
        <v>2260</v>
      </c>
      <c r="B447" s="112"/>
      <c r="C447" s="113"/>
      <c r="D447" s="113"/>
      <c r="E447" s="113"/>
      <c r="F447" s="113"/>
      <c r="G447" s="113"/>
      <c r="H447" s="113"/>
      <c r="I447" s="113"/>
      <c r="J447" s="113"/>
      <c r="K447" s="113"/>
      <c r="L447" s="113"/>
      <c r="M447" s="113"/>
      <c r="N447" s="113"/>
      <c r="O447" s="113"/>
      <c r="P447" s="113"/>
      <c r="Q447" s="113"/>
      <c r="R447" s="113"/>
      <c r="S447" s="113"/>
      <c r="T447" s="113"/>
    </row>
    <row r="448" spans="1:20" ht="52" hidden="1" customHeight="1" thickBot="1" x14ac:dyDescent="0.25">
      <c r="A448" s="112" t="s">
        <v>2261</v>
      </c>
      <c r="B448" s="112"/>
      <c r="C448" s="113"/>
      <c r="D448" s="113"/>
      <c r="E448" s="113"/>
      <c r="F448" s="113"/>
      <c r="G448" s="113"/>
      <c r="H448" s="113"/>
      <c r="I448" s="113"/>
      <c r="J448" s="113"/>
      <c r="K448" s="113"/>
      <c r="L448" s="113"/>
      <c r="M448" s="113"/>
      <c r="N448" s="113"/>
      <c r="O448" s="113"/>
      <c r="P448" s="113"/>
      <c r="Q448" s="113"/>
      <c r="R448" s="113"/>
      <c r="S448" s="113"/>
      <c r="T448" s="113"/>
    </row>
    <row r="449" spans="1:20" ht="52" hidden="1" customHeight="1" thickBot="1" x14ac:dyDescent="0.25">
      <c r="A449" s="112" t="s">
        <v>2262</v>
      </c>
      <c r="B449" s="112"/>
      <c r="C449" s="113"/>
      <c r="D449" s="113"/>
      <c r="E449" s="113"/>
      <c r="F449" s="113"/>
      <c r="G449" s="113"/>
      <c r="H449" s="113"/>
      <c r="I449" s="113"/>
      <c r="J449" s="113"/>
      <c r="K449" s="113"/>
      <c r="L449" s="113"/>
      <c r="M449" s="113"/>
      <c r="N449" s="113"/>
      <c r="O449" s="113"/>
      <c r="P449" s="113"/>
      <c r="Q449" s="113"/>
      <c r="R449" s="113"/>
      <c r="S449" s="113"/>
      <c r="T449" s="113"/>
    </row>
    <row r="450" spans="1:20" ht="52" hidden="1" customHeight="1" thickBot="1" x14ac:dyDescent="0.25">
      <c r="A450" s="112" t="s">
        <v>1531</v>
      </c>
      <c r="B450" s="112"/>
      <c r="C450" s="113"/>
      <c r="D450" s="113"/>
      <c r="E450" s="113"/>
      <c r="F450" s="113"/>
      <c r="G450" s="113"/>
      <c r="H450" s="113"/>
      <c r="I450" s="113"/>
      <c r="J450" s="113"/>
      <c r="K450" s="113"/>
      <c r="L450" s="113"/>
      <c r="M450" s="113"/>
      <c r="N450" s="113"/>
      <c r="O450" s="113"/>
      <c r="P450" s="113"/>
      <c r="Q450" s="113"/>
      <c r="R450" s="113"/>
      <c r="S450" s="113"/>
      <c r="T450" s="113"/>
    </row>
    <row r="451" spans="1:20" ht="52" hidden="1" customHeight="1" thickBot="1" x14ac:dyDescent="0.25">
      <c r="A451" s="112" t="s">
        <v>2263</v>
      </c>
      <c r="B451" s="112"/>
      <c r="C451" s="113"/>
      <c r="D451" s="113"/>
      <c r="E451" s="113"/>
      <c r="F451" s="113"/>
      <c r="G451" s="113"/>
      <c r="H451" s="113"/>
      <c r="I451" s="113"/>
      <c r="J451" s="113"/>
      <c r="K451" s="113"/>
      <c r="L451" s="113"/>
      <c r="M451" s="113"/>
      <c r="N451" s="113"/>
      <c r="O451" s="113"/>
      <c r="P451" s="113"/>
      <c r="Q451" s="113"/>
      <c r="R451" s="113"/>
      <c r="S451" s="113"/>
      <c r="T451" s="113"/>
    </row>
    <row r="452" spans="1:20" ht="52" hidden="1" customHeight="1" thickBot="1" x14ac:dyDescent="0.25">
      <c r="A452" s="112" t="s">
        <v>2264</v>
      </c>
      <c r="B452" s="112"/>
      <c r="C452" s="113"/>
      <c r="D452" s="113"/>
      <c r="E452" s="113"/>
      <c r="F452" s="113"/>
      <c r="G452" s="113"/>
      <c r="H452" s="113"/>
      <c r="I452" s="113"/>
      <c r="J452" s="113"/>
      <c r="K452" s="113"/>
      <c r="L452" s="113"/>
      <c r="M452" s="113"/>
      <c r="N452" s="113"/>
      <c r="O452" s="113"/>
      <c r="P452" s="113"/>
      <c r="Q452" s="113"/>
      <c r="R452" s="113"/>
      <c r="S452" s="113"/>
      <c r="T452" s="113"/>
    </row>
    <row r="453" spans="1:20" ht="52" hidden="1" customHeight="1" thickBot="1" x14ac:dyDescent="0.25">
      <c r="A453" s="112" t="s">
        <v>2265</v>
      </c>
      <c r="B453" s="112"/>
      <c r="C453" s="113"/>
      <c r="D453" s="113"/>
      <c r="E453" s="113"/>
      <c r="F453" s="113"/>
      <c r="G453" s="113"/>
      <c r="H453" s="113"/>
      <c r="I453" s="113"/>
      <c r="J453" s="113"/>
      <c r="K453" s="113"/>
      <c r="L453" s="113"/>
      <c r="M453" s="113"/>
      <c r="N453" s="113"/>
      <c r="O453" s="113"/>
      <c r="P453" s="113"/>
      <c r="Q453" s="113"/>
      <c r="R453" s="113"/>
      <c r="S453" s="113"/>
      <c r="T453" s="113"/>
    </row>
    <row r="454" spans="1:20" ht="52" hidden="1" customHeight="1" thickBot="1" x14ac:dyDescent="0.25">
      <c r="A454" s="112" t="s">
        <v>1533</v>
      </c>
      <c r="B454" s="112"/>
      <c r="C454" s="113"/>
      <c r="D454" s="113"/>
      <c r="E454" s="113"/>
      <c r="F454" s="113"/>
      <c r="G454" s="113"/>
      <c r="H454" s="113"/>
      <c r="I454" s="113"/>
      <c r="J454" s="113"/>
      <c r="K454" s="113"/>
      <c r="L454" s="113"/>
      <c r="M454" s="113"/>
      <c r="N454" s="113"/>
      <c r="O454" s="113"/>
      <c r="P454" s="113"/>
      <c r="Q454" s="113"/>
      <c r="R454" s="113"/>
      <c r="S454" s="113"/>
      <c r="T454" s="113"/>
    </row>
    <row r="455" spans="1:20" ht="52" hidden="1" customHeight="1" thickBot="1" x14ac:dyDescent="0.25">
      <c r="A455" s="112" t="s">
        <v>2266</v>
      </c>
      <c r="B455" s="112"/>
      <c r="C455" s="113"/>
      <c r="D455" s="113"/>
      <c r="E455" s="113"/>
      <c r="F455" s="113"/>
      <c r="G455" s="113"/>
      <c r="H455" s="113"/>
      <c r="I455" s="113"/>
      <c r="J455" s="113"/>
      <c r="K455" s="113"/>
      <c r="L455" s="113"/>
      <c r="M455" s="113"/>
      <c r="N455" s="113"/>
      <c r="O455" s="113"/>
      <c r="P455" s="113"/>
      <c r="Q455" s="113"/>
      <c r="R455" s="113"/>
      <c r="S455" s="113"/>
      <c r="T455" s="113"/>
    </row>
    <row r="456" spans="1:20" ht="52" hidden="1" customHeight="1" thickBot="1" x14ac:dyDescent="0.25">
      <c r="A456" s="112" t="s">
        <v>2267</v>
      </c>
      <c r="B456" s="112"/>
      <c r="C456" s="113"/>
      <c r="D456" s="113"/>
      <c r="E456" s="113"/>
      <c r="F456" s="113"/>
      <c r="G456" s="113"/>
      <c r="H456" s="113"/>
      <c r="I456" s="113"/>
      <c r="J456" s="113"/>
      <c r="K456" s="113"/>
      <c r="L456" s="113"/>
      <c r="M456" s="113"/>
      <c r="N456" s="113"/>
      <c r="O456" s="113"/>
      <c r="P456" s="113"/>
      <c r="Q456" s="113"/>
      <c r="R456" s="113"/>
      <c r="S456" s="113"/>
      <c r="T456" s="113"/>
    </row>
    <row r="457" spans="1:20" ht="52" hidden="1" customHeight="1" thickBot="1" x14ac:dyDescent="0.25">
      <c r="A457" s="112" t="s">
        <v>2268</v>
      </c>
      <c r="B457" s="112"/>
      <c r="C457" s="113"/>
      <c r="D457" s="113"/>
      <c r="E457" s="113"/>
      <c r="F457" s="113"/>
      <c r="G457" s="113"/>
      <c r="H457" s="113"/>
      <c r="I457" s="113"/>
      <c r="J457" s="113"/>
      <c r="K457" s="113"/>
      <c r="L457" s="113"/>
      <c r="M457" s="113"/>
      <c r="N457" s="113"/>
      <c r="O457" s="113"/>
      <c r="P457" s="113"/>
      <c r="Q457" s="113"/>
      <c r="R457" s="113"/>
      <c r="S457" s="113"/>
      <c r="T457" s="113"/>
    </row>
    <row r="458" spans="1:20" ht="52" hidden="1" customHeight="1" thickBot="1" x14ac:dyDescent="0.25">
      <c r="A458" s="112" t="s">
        <v>1535</v>
      </c>
      <c r="B458" s="112"/>
      <c r="C458" s="113"/>
      <c r="D458" s="113"/>
      <c r="E458" s="113"/>
      <c r="F458" s="113"/>
      <c r="G458" s="113"/>
      <c r="H458" s="113"/>
      <c r="I458" s="113"/>
      <c r="J458" s="113"/>
      <c r="K458" s="113"/>
      <c r="L458" s="113"/>
      <c r="M458" s="113"/>
      <c r="N458" s="113"/>
      <c r="O458" s="113"/>
      <c r="P458" s="113"/>
      <c r="Q458" s="113"/>
      <c r="R458" s="113"/>
      <c r="S458" s="113"/>
      <c r="T458" s="113"/>
    </row>
    <row r="459" spans="1:20" ht="52" hidden="1" customHeight="1" thickBot="1" x14ac:dyDescent="0.25">
      <c r="A459" s="112" t="s">
        <v>2269</v>
      </c>
      <c r="B459" s="112"/>
      <c r="C459" s="113"/>
      <c r="D459" s="113"/>
      <c r="E459" s="113"/>
      <c r="F459" s="113"/>
      <c r="G459" s="113"/>
      <c r="H459" s="113"/>
      <c r="I459" s="113"/>
      <c r="J459" s="113"/>
      <c r="K459" s="113"/>
      <c r="L459" s="113"/>
      <c r="M459" s="113"/>
      <c r="N459" s="113"/>
      <c r="O459" s="113"/>
      <c r="P459" s="113"/>
      <c r="Q459" s="113"/>
      <c r="R459" s="113"/>
      <c r="S459" s="113"/>
      <c r="T459" s="113"/>
    </row>
    <row r="460" spans="1:20" ht="52" hidden="1" customHeight="1" thickBot="1" x14ac:dyDescent="0.25">
      <c r="A460" s="112" t="s">
        <v>2270</v>
      </c>
      <c r="B460" s="112"/>
      <c r="C460" s="113"/>
      <c r="D460" s="113"/>
      <c r="E460" s="113"/>
      <c r="F460" s="113"/>
      <c r="G460" s="113"/>
      <c r="H460" s="113"/>
      <c r="I460" s="113"/>
      <c r="J460" s="113"/>
      <c r="K460" s="113"/>
      <c r="L460" s="113"/>
      <c r="M460" s="113"/>
      <c r="N460" s="113"/>
      <c r="O460" s="113"/>
      <c r="P460" s="113"/>
      <c r="Q460" s="113"/>
      <c r="R460" s="113"/>
      <c r="S460" s="113"/>
      <c r="T460" s="113"/>
    </row>
    <row r="461" spans="1:20" ht="52" hidden="1" customHeight="1" thickBot="1" x14ac:dyDescent="0.25">
      <c r="A461" s="112" t="s">
        <v>2271</v>
      </c>
      <c r="B461" s="112"/>
      <c r="C461" s="113"/>
      <c r="D461" s="113"/>
      <c r="E461" s="113"/>
      <c r="F461" s="113"/>
      <c r="G461" s="113"/>
      <c r="H461" s="113"/>
      <c r="I461" s="113"/>
      <c r="J461" s="113"/>
      <c r="K461" s="113"/>
      <c r="L461" s="113"/>
      <c r="M461" s="113"/>
      <c r="N461" s="113"/>
      <c r="O461" s="113"/>
      <c r="P461" s="113"/>
      <c r="Q461" s="113"/>
      <c r="R461" s="113"/>
      <c r="S461" s="113"/>
      <c r="T461" s="113"/>
    </row>
    <row r="462" spans="1:20" ht="52" hidden="1" customHeight="1" thickBot="1" x14ac:dyDescent="0.25">
      <c r="A462" s="112" t="s">
        <v>1537</v>
      </c>
      <c r="B462" s="112"/>
      <c r="C462" s="113"/>
      <c r="D462" s="113"/>
      <c r="E462" s="113"/>
      <c r="F462" s="113"/>
      <c r="G462" s="113"/>
      <c r="H462" s="113"/>
      <c r="I462" s="113"/>
      <c r="J462" s="113"/>
      <c r="K462" s="113"/>
      <c r="L462" s="113"/>
      <c r="M462" s="113"/>
      <c r="N462" s="113"/>
      <c r="O462" s="113"/>
      <c r="P462" s="113"/>
      <c r="Q462" s="113"/>
      <c r="R462" s="113"/>
      <c r="S462" s="113"/>
      <c r="T462" s="113"/>
    </row>
    <row r="463" spans="1:20" ht="52" hidden="1" customHeight="1" thickBot="1" x14ac:dyDescent="0.25">
      <c r="A463" s="112" t="s">
        <v>2272</v>
      </c>
      <c r="B463" s="112"/>
      <c r="C463" s="113"/>
      <c r="D463" s="113"/>
      <c r="E463" s="113"/>
      <c r="F463" s="113"/>
      <c r="G463" s="113"/>
      <c r="H463" s="113"/>
      <c r="I463" s="113"/>
      <c r="J463" s="113"/>
      <c r="K463" s="113"/>
      <c r="L463" s="113"/>
      <c r="M463" s="113"/>
      <c r="N463" s="113"/>
      <c r="O463" s="113"/>
      <c r="P463" s="113"/>
      <c r="Q463" s="113"/>
      <c r="R463" s="113"/>
      <c r="S463" s="113"/>
      <c r="T463" s="113"/>
    </row>
    <row r="464" spans="1:20" ht="52" hidden="1" customHeight="1" thickBot="1" x14ac:dyDescent="0.25">
      <c r="A464" s="112" t="s">
        <v>2273</v>
      </c>
      <c r="B464" s="112"/>
      <c r="C464" s="113"/>
      <c r="D464" s="113"/>
      <c r="E464" s="113"/>
      <c r="F464" s="113"/>
      <c r="G464" s="113"/>
      <c r="H464" s="113"/>
      <c r="I464" s="113"/>
      <c r="J464" s="113"/>
      <c r="K464" s="113"/>
      <c r="L464" s="113"/>
      <c r="M464" s="113"/>
      <c r="N464" s="113"/>
      <c r="O464" s="113"/>
      <c r="P464" s="113"/>
      <c r="Q464" s="113"/>
      <c r="R464" s="113"/>
      <c r="S464" s="113"/>
      <c r="T464" s="113"/>
    </row>
    <row r="465" spans="1:20" ht="52" hidden="1" customHeight="1" thickBot="1" x14ac:dyDescent="0.25">
      <c r="A465" s="112" t="s">
        <v>2274</v>
      </c>
      <c r="B465" s="112"/>
      <c r="C465" s="113"/>
      <c r="D465" s="113"/>
      <c r="E465" s="113"/>
      <c r="F465" s="113"/>
      <c r="G465" s="113"/>
      <c r="H465" s="113"/>
      <c r="I465" s="113"/>
      <c r="J465" s="113"/>
      <c r="K465" s="113"/>
      <c r="L465" s="113"/>
      <c r="M465" s="113"/>
      <c r="N465" s="113"/>
      <c r="O465" s="113"/>
      <c r="P465" s="113"/>
      <c r="Q465" s="113"/>
      <c r="R465" s="113"/>
      <c r="S465" s="113"/>
      <c r="T465" s="113"/>
    </row>
    <row r="466" spans="1:20" ht="52" hidden="1" customHeight="1" thickBot="1" x14ac:dyDescent="0.25">
      <c r="A466" s="112" t="s">
        <v>1539</v>
      </c>
      <c r="B466" s="112"/>
      <c r="C466" s="113"/>
      <c r="D466" s="113"/>
      <c r="E466" s="113"/>
      <c r="F466" s="113"/>
      <c r="G466" s="113"/>
      <c r="H466" s="113"/>
      <c r="I466" s="113"/>
      <c r="J466" s="113"/>
      <c r="K466" s="113"/>
      <c r="L466" s="113"/>
      <c r="M466" s="113"/>
      <c r="N466" s="113"/>
      <c r="O466" s="113"/>
      <c r="P466" s="113"/>
      <c r="Q466" s="113"/>
      <c r="R466" s="113"/>
      <c r="S466" s="113"/>
      <c r="T466" s="113"/>
    </row>
    <row r="467" spans="1:20" ht="52" hidden="1" customHeight="1" thickBot="1" x14ac:dyDescent="0.25">
      <c r="A467" s="112" t="s">
        <v>2275</v>
      </c>
      <c r="B467" s="112"/>
      <c r="C467" s="113"/>
      <c r="D467" s="113"/>
      <c r="E467" s="113"/>
      <c r="F467" s="113"/>
      <c r="G467" s="113"/>
      <c r="H467" s="113"/>
      <c r="I467" s="113"/>
      <c r="J467" s="113"/>
      <c r="K467" s="113"/>
      <c r="L467" s="113"/>
      <c r="M467" s="113"/>
      <c r="N467" s="113"/>
      <c r="O467" s="113"/>
      <c r="P467" s="113"/>
      <c r="Q467" s="113"/>
      <c r="R467" s="113"/>
      <c r="S467" s="113"/>
      <c r="T467" s="113"/>
    </row>
    <row r="468" spans="1:20" ht="52" hidden="1" customHeight="1" thickBot="1" x14ac:dyDescent="0.25">
      <c r="A468" s="112" t="s">
        <v>2276</v>
      </c>
      <c r="B468" s="112"/>
      <c r="C468" s="113"/>
      <c r="D468" s="113"/>
      <c r="E468" s="113"/>
      <c r="F468" s="113"/>
      <c r="G468" s="113"/>
      <c r="H468" s="113"/>
      <c r="I468" s="113"/>
      <c r="J468" s="113"/>
      <c r="K468" s="113"/>
      <c r="L468" s="113"/>
      <c r="M468" s="113"/>
      <c r="N468" s="113"/>
      <c r="O468" s="113"/>
      <c r="P468" s="113"/>
      <c r="Q468" s="113"/>
      <c r="R468" s="113"/>
      <c r="S468" s="113"/>
      <c r="T468" s="113"/>
    </row>
    <row r="469" spans="1:20" ht="52" hidden="1" customHeight="1" thickBot="1" x14ac:dyDescent="0.25">
      <c r="A469" s="112" t="s">
        <v>2277</v>
      </c>
      <c r="B469" s="112"/>
      <c r="C469" s="113"/>
      <c r="D469" s="113"/>
      <c r="E469" s="113"/>
      <c r="F469" s="113"/>
      <c r="G469" s="113"/>
      <c r="H469" s="113"/>
      <c r="I469" s="113"/>
      <c r="J469" s="113"/>
      <c r="K469" s="113"/>
      <c r="L469" s="113"/>
      <c r="M469" s="113"/>
      <c r="N469" s="113"/>
      <c r="O469" s="113"/>
      <c r="P469" s="113"/>
      <c r="Q469" s="113"/>
      <c r="R469" s="113"/>
      <c r="S469" s="113"/>
      <c r="T469" s="113"/>
    </row>
    <row r="470" spans="1:20" ht="52" hidden="1" customHeight="1" thickBot="1" x14ac:dyDescent="0.25">
      <c r="A470" s="112" t="s">
        <v>1541</v>
      </c>
      <c r="B470" s="112"/>
      <c r="C470" s="113"/>
      <c r="D470" s="113"/>
      <c r="E470" s="113"/>
      <c r="F470" s="113"/>
      <c r="G470" s="113"/>
      <c r="H470" s="113"/>
      <c r="I470" s="113"/>
      <c r="J470" s="113"/>
      <c r="K470" s="113"/>
      <c r="L470" s="113"/>
      <c r="M470" s="113"/>
      <c r="N470" s="113"/>
      <c r="O470" s="113"/>
      <c r="P470" s="113"/>
      <c r="Q470" s="113"/>
      <c r="R470" s="113"/>
      <c r="S470" s="113"/>
      <c r="T470" s="113"/>
    </row>
    <row r="471" spans="1:20" ht="52" hidden="1" customHeight="1" thickBot="1" x14ac:dyDescent="0.25">
      <c r="A471" s="112" t="s">
        <v>2278</v>
      </c>
      <c r="B471" s="112"/>
      <c r="C471" s="113"/>
      <c r="D471" s="113"/>
      <c r="E471" s="113"/>
      <c r="F471" s="113"/>
      <c r="G471" s="113"/>
      <c r="H471" s="113"/>
      <c r="I471" s="113"/>
      <c r="J471" s="113"/>
      <c r="K471" s="113"/>
      <c r="L471" s="113"/>
      <c r="M471" s="113"/>
      <c r="N471" s="113"/>
      <c r="O471" s="113"/>
      <c r="P471" s="113"/>
      <c r="Q471" s="113"/>
      <c r="R471" s="113"/>
      <c r="S471" s="113"/>
      <c r="T471" s="113"/>
    </row>
    <row r="472" spans="1:20" ht="52" hidden="1" customHeight="1" thickBot="1" x14ac:dyDescent="0.25">
      <c r="A472" s="112" t="s">
        <v>2279</v>
      </c>
      <c r="B472" s="112"/>
      <c r="C472" s="113"/>
      <c r="D472" s="113"/>
      <c r="E472" s="113"/>
      <c r="F472" s="113"/>
      <c r="G472" s="113"/>
      <c r="H472" s="113"/>
      <c r="I472" s="113"/>
      <c r="J472" s="113"/>
      <c r="K472" s="113"/>
      <c r="L472" s="113"/>
      <c r="M472" s="113"/>
      <c r="N472" s="113"/>
      <c r="O472" s="113"/>
      <c r="P472" s="113"/>
      <c r="Q472" s="113"/>
      <c r="R472" s="113"/>
      <c r="S472" s="113"/>
      <c r="T472" s="113"/>
    </row>
    <row r="473" spans="1:20" ht="52" hidden="1" customHeight="1" thickBot="1" x14ac:dyDescent="0.25">
      <c r="A473" s="112" t="s">
        <v>2280</v>
      </c>
      <c r="B473" s="112"/>
      <c r="C473" s="113"/>
      <c r="D473" s="113"/>
      <c r="E473" s="113"/>
      <c r="F473" s="113"/>
      <c r="G473" s="113"/>
      <c r="H473" s="113"/>
      <c r="I473" s="113"/>
      <c r="J473" s="113"/>
      <c r="K473" s="113"/>
      <c r="L473" s="113"/>
      <c r="M473" s="113"/>
      <c r="N473" s="113"/>
      <c r="O473" s="113"/>
      <c r="P473" s="113"/>
      <c r="Q473" s="113"/>
      <c r="R473" s="113"/>
      <c r="S473" s="113"/>
      <c r="T473" s="113"/>
    </row>
    <row r="474" spans="1:20" ht="52" hidden="1" customHeight="1" thickBot="1" x14ac:dyDescent="0.25">
      <c r="A474" s="112" t="s">
        <v>1543</v>
      </c>
      <c r="B474" s="112"/>
      <c r="C474" s="113"/>
      <c r="D474" s="113"/>
      <c r="E474" s="113"/>
      <c r="F474" s="113"/>
      <c r="G474" s="113"/>
      <c r="H474" s="113"/>
      <c r="I474" s="113"/>
      <c r="J474" s="113"/>
      <c r="K474" s="113"/>
      <c r="L474" s="113"/>
      <c r="M474" s="113"/>
      <c r="N474" s="113"/>
      <c r="O474" s="113"/>
      <c r="P474" s="113"/>
      <c r="Q474" s="113"/>
      <c r="R474" s="113"/>
      <c r="S474" s="113"/>
      <c r="T474" s="113"/>
    </row>
    <row r="475" spans="1:20" ht="52" hidden="1" customHeight="1" thickBot="1" x14ac:dyDescent="0.25">
      <c r="A475" s="112" t="s">
        <v>2281</v>
      </c>
      <c r="B475" s="112"/>
      <c r="C475" s="113"/>
      <c r="D475" s="113"/>
      <c r="E475" s="113"/>
      <c r="F475" s="113"/>
      <c r="G475" s="113"/>
      <c r="H475" s="113"/>
      <c r="I475" s="113"/>
      <c r="J475" s="113"/>
      <c r="K475" s="113"/>
      <c r="L475" s="113"/>
      <c r="M475" s="113"/>
      <c r="N475" s="113"/>
      <c r="O475" s="113"/>
      <c r="P475" s="113"/>
      <c r="Q475" s="113"/>
      <c r="R475" s="113"/>
      <c r="S475" s="113"/>
      <c r="T475" s="113"/>
    </row>
    <row r="476" spans="1:20" ht="52" hidden="1" customHeight="1" thickBot="1" x14ac:dyDescent="0.25">
      <c r="A476" s="112" t="s">
        <v>2282</v>
      </c>
      <c r="B476" s="112"/>
      <c r="C476" s="113"/>
      <c r="D476" s="113"/>
      <c r="E476" s="113"/>
      <c r="F476" s="113"/>
      <c r="G476" s="113"/>
      <c r="H476" s="113"/>
      <c r="I476" s="113"/>
      <c r="J476" s="113"/>
      <c r="K476" s="113"/>
      <c r="L476" s="113"/>
      <c r="M476" s="113"/>
      <c r="N476" s="113"/>
      <c r="O476" s="113"/>
      <c r="P476" s="113"/>
      <c r="Q476" s="113"/>
      <c r="R476" s="113"/>
      <c r="S476" s="113"/>
      <c r="T476" s="113"/>
    </row>
    <row r="477" spans="1:20" ht="52" hidden="1" customHeight="1" thickBot="1" x14ac:dyDescent="0.25">
      <c r="A477" s="112" t="s">
        <v>2283</v>
      </c>
      <c r="B477" s="112"/>
      <c r="C477" s="113"/>
      <c r="D477" s="113"/>
      <c r="E477" s="113"/>
      <c r="F477" s="113"/>
      <c r="G477" s="113"/>
      <c r="H477" s="113"/>
      <c r="I477" s="113"/>
      <c r="J477" s="113"/>
      <c r="K477" s="113"/>
      <c r="L477" s="113"/>
      <c r="M477" s="113"/>
      <c r="N477" s="113"/>
      <c r="O477" s="113"/>
      <c r="P477" s="113"/>
      <c r="Q477" s="113"/>
      <c r="R477" s="113"/>
      <c r="S477" s="113"/>
      <c r="T477" s="113"/>
    </row>
    <row r="478" spans="1:20" ht="52" hidden="1" customHeight="1" thickBot="1" x14ac:dyDescent="0.25">
      <c r="A478" s="112" t="s">
        <v>1545</v>
      </c>
      <c r="B478" s="112"/>
      <c r="C478" s="113"/>
      <c r="D478" s="113"/>
      <c r="E478" s="113"/>
      <c r="F478" s="113"/>
      <c r="G478" s="113"/>
      <c r="H478" s="113"/>
      <c r="I478" s="113"/>
      <c r="J478" s="113"/>
      <c r="K478" s="113"/>
      <c r="L478" s="113"/>
      <c r="M478" s="113"/>
      <c r="N478" s="113"/>
      <c r="O478" s="113"/>
      <c r="P478" s="113"/>
      <c r="Q478" s="113"/>
      <c r="R478" s="113"/>
      <c r="S478" s="113"/>
      <c r="T478" s="113"/>
    </row>
    <row r="479" spans="1:20" ht="52" hidden="1" customHeight="1" thickBot="1" x14ac:dyDescent="0.25">
      <c r="A479" s="112" t="s">
        <v>2284</v>
      </c>
      <c r="B479" s="112"/>
      <c r="C479" s="113"/>
      <c r="D479" s="113"/>
      <c r="E479" s="113"/>
      <c r="F479" s="113"/>
      <c r="G479" s="113"/>
      <c r="H479" s="113"/>
      <c r="I479" s="113"/>
      <c r="J479" s="113"/>
      <c r="K479" s="113"/>
      <c r="L479" s="113"/>
      <c r="M479" s="113"/>
      <c r="N479" s="113"/>
      <c r="O479" s="113"/>
      <c r="P479" s="113"/>
      <c r="Q479" s="113"/>
      <c r="R479" s="113"/>
      <c r="S479" s="113"/>
      <c r="T479" s="113"/>
    </row>
    <row r="480" spans="1:20" ht="52" hidden="1" customHeight="1" thickBot="1" x14ac:dyDescent="0.25">
      <c r="A480" s="112" t="s">
        <v>2285</v>
      </c>
      <c r="B480" s="112"/>
      <c r="C480" s="113"/>
      <c r="D480" s="113"/>
      <c r="E480" s="113"/>
      <c r="F480" s="113"/>
      <c r="G480" s="113"/>
      <c r="H480" s="113"/>
      <c r="I480" s="113"/>
      <c r="J480" s="113"/>
      <c r="K480" s="113"/>
      <c r="L480" s="113"/>
      <c r="M480" s="113"/>
      <c r="N480" s="113"/>
      <c r="O480" s="113"/>
      <c r="P480" s="113"/>
      <c r="Q480" s="113"/>
      <c r="R480" s="113"/>
      <c r="S480" s="113"/>
      <c r="T480" s="113"/>
    </row>
    <row r="481" spans="1:20" ht="52" hidden="1" customHeight="1" thickBot="1" x14ac:dyDescent="0.25">
      <c r="A481" s="112" t="s">
        <v>2286</v>
      </c>
      <c r="B481" s="112"/>
      <c r="C481" s="113"/>
      <c r="D481" s="113"/>
      <c r="E481" s="113"/>
      <c r="F481" s="113"/>
      <c r="G481" s="113"/>
      <c r="H481" s="113"/>
      <c r="I481" s="113"/>
      <c r="J481" s="113"/>
      <c r="K481" s="113"/>
      <c r="L481" s="113"/>
      <c r="M481" s="113"/>
      <c r="N481" s="113"/>
      <c r="O481" s="113"/>
      <c r="P481" s="113"/>
      <c r="Q481" s="113"/>
      <c r="R481" s="113"/>
      <c r="S481" s="113"/>
      <c r="T481" s="113"/>
    </row>
    <row r="482" spans="1:20" ht="52" hidden="1" customHeight="1" thickBot="1" x14ac:dyDescent="0.25">
      <c r="A482" s="112" t="s">
        <v>1547</v>
      </c>
      <c r="B482" s="112"/>
      <c r="C482" s="113"/>
      <c r="D482" s="113"/>
      <c r="E482" s="113"/>
      <c r="F482" s="113"/>
      <c r="G482" s="113"/>
      <c r="H482" s="113"/>
      <c r="I482" s="113"/>
      <c r="J482" s="113"/>
      <c r="K482" s="113"/>
      <c r="L482" s="113"/>
      <c r="M482" s="113"/>
      <c r="N482" s="113"/>
      <c r="O482" s="113"/>
      <c r="P482" s="113"/>
      <c r="Q482" s="113"/>
      <c r="R482" s="113"/>
      <c r="S482" s="113"/>
      <c r="T482" s="113"/>
    </row>
    <row r="483" spans="1:20" ht="52" hidden="1" customHeight="1" thickBot="1" x14ac:dyDescent="0.25">
      <c r="A483" s="112" t="s">
        <v>2287</v>
      </c>
      <c r="B483" s="112"/>
      <c r="C483" s="113"/>
      <c r="D483" s="113"/>
      <c r="E483" s="113"/>
      <c r="F483" s="113"/>
      <c r="G483" s="113"/>
      <c r="H483" s="113"/>
      <c r="I483" s="113"/>
      <c r="J483" s="113"/>
      <c r="K483" s="113"/>
      <c r="L483" s="113"/>
      <c r="M483" s="113"/>
      <c r="N483" s="113"/>
      <c r="O483" s="113"/>
      <c r="P483" s="113"/>
      <c r="Q483" s="113"/>
      <c r="R483" s="113"/>
      <c r="S483" s="113"/>
      <c r="T483" s="113"/>
    </row>
    <row r="484" spans="1:20" ht="52" hidden="1" customHeight="1" thickBot="1" x14ac:dyDescent="0.25">
      <c r="A484" s="112" t="s">
        <v>2288</v>
      </c>
      <c r="B484" s="112"/>
      <c r="C484" s="113"/>
      <c r="D484" s="113"/>
      <c r="E484" s="113"/>
      <c r="F484" s="113"/>
      <c r="G484" s="113"/>
      <c r="H484" s="113"/>
      <c r="I484" s="113"/>
      <c r="J484" s="113"/>
      <c r="K484" s="113"/>
      <c r="L484" s="113"/>
      <c r="M484" s="113"/>
      <c r="N484" s="113"/>
      <c r="O484" s="113"/>
      <c r="P484" s="113"/>
      <c r="Q484" s="113"/>
      <c r="R484" s="113"/>
      <c r="S484" s="113"/>
      <c r="T484" s="113"/>
    </row>
    <row r="485" spans="1:20" ht="52" hidden="1" customHeight="1" thickBot="1" x14ac:dyDescent="0.25">
      <c r="A485" s="112" t="s">
        <v>2289</v>
      </c>
      <c r="B485" s="112"/>
      <c r="C485" s="113"/>
      <c r="D485" s="113"/>
      <c r="E485" s="113"/>
      <c r="F485" s="113"/>
      <c r="G485" s="113"/>
      <c r="H485" s="113"/>
      <c r="I485" s="113"/>
      <c r="J485" s="113"/>
      <c r="K485" s="113"/>
      <c r="L485" s="113"/>
      <c r="M485" s="113"/>
      <c r="N485" s="113"/>
      <c r="O485" s="113"/>
      <c r="P485" s="113"/>
      <c r="Q485" s="113"/>
      <c r="R485" s="113"/>
      <c r="S485" s="113"/>
      <c r="T485" s="113"/>
    </row>
    <row r="486" spans="1:20" ht="52" hidden="1" customHeight="1" thickBot="1" x14ac:dyDescent="0.25">
      <c r="A486" s="112" t="s">
        <v>1549</v>
      </c>
      <c r="B486" s="112"/>
      <c r="C486" s="113"/>
      <c r="D486" s="113"/>
      <c r="E486" s="113"/>
      <c r="F486" s="113"/>
      <c r="G486" s="113"/>
      <c r="H486" s="113"/>
      <c r="I486" s="113"/>
      <c r="J486" s="113"/>
      <c r="K486" s="113"/>
      <c r="L486" s="113"/>
      <c r="M486" s="113"/>
      <c r="N486" s="113"/>
      <c r="O486" s="113"/>
      <c r="P486" s="113"/>
      <c r="Q486" s="113"/>
      <c r="R486" s="113"/>
      <c r="S486" s="113"/>
      <c r="T486" s="113"/>
    </row>
    <row r="487" spans="1:20" ht="52" hidden="1" customHeight="1" thickBot="1" x14ac:dyDescent="0.25">
      <c r="A487" s="112" t="s">
        <v>2290</v>
      </c>
      <c r="B487" s="112"/>
      <c r="C487" s="113"/>
      <c r="D487" s="113"/>
      <c r="E487" s="113"/>
      <c r="F487" s="113"/>
      <c r="G487" s="113"/>
      <c r="H487" s="113"/>
      <c r="I487" s="113"/>
      <c r="J487" s="113"/>
      <c r="K487" s="113"/>
      <c r="L487" s="113"/>
      <c r="M487" s="113"/>
      <c r="N487" s="113"/>
      <c r="O487" s="113"/>
      <c r="P487" s="113"/>
      <c r="Q487" s="113"/>
      <c r="R487" s="113"/>
      <c r="S487" s="113"/>
      <c r="T487" s="113"/>
    </row>
    <row r="488" spans="1:20" ht="52" hidden="1" customHeight="1" thickBot="1" x14ac:dyDescent="0.25">
      <c r="A488" s="112" t="s">
        <v>2291</v>
      </c>
      <c r="B488" s="112"/>
      <c r="C488" s="113"/>
      <c r="D488" s="113"/>
      <c r="E488" s="113"/>
      <c r="F488" s="113"/>
      <c r="G488" s="113"/>
      <c r="H488" s="113"/>
      <c r="I488" s="113"/>
      <c r="J488" s="113"/>
      <c r="K488" s="113"/>
      <c r="L488" s="113"/>
      <c r="M488" s="113"/>
      <c r="N488" s="113"/>
      <c r="O488" s="113"/>
      <c r="P488" s="113"/>
      <c r="Q488" s="113"/>
      <c r="R488" s="113"/>
      <c r="S488" s="113"/>
      <c r="T488" s="113"/>
    </row>
    <row r="489" spans="1:20" ht="52" hidden="1" customHeight="1" thickBot="1" x14ac:dyDescent="0.25">
      <c r="A489" s="112" t="s">
        <v>2292</v>
      </c>
      <c r="B489" s="112"/>
      <c r="C489" s="113"/>
      <c r="D489" s="113"/>
      <c r="E489" s="113"/>
      <c r="F489" s="113"/>
      <c r="G489" s="113"/>
      <c r="H489" s="113"/>
      <c r="I489" s="113"/>
      <c r="J489" s="113"/>
      <c r="K489" s="113"/>
      <c r="L489" s="113"/>
      <c r="M489" s="113"/>
      <c r="N489" s="113"/>
      <c r="O489" s="113"/>
      <c r="P489" s="113"/>
      <c r="Q489" s="113"/>
      <c r="R489" s="113"/>
      <c r="S489" s="113"/>
      <c r="T489" s="113"/>
    </row>
    <row r="490" spans="1:20" ht="52" hidden="1" customHeight="1" thickBot="1" x14ac:dyDescent="0.25">
      <c r="A490" s="112" t="s">
        <v>1551</v>
      </c>
      <c r="B490" s="112"/>
      <c r="C490" s="113"/>
      <c r="D490" s="113"/>
      <c r="E490" s="113"/>
      <c r="F490" s="113"/>
      <c r="G490" s="113"/>
      <c r="H490" s="113"/>
      <c r="I490" s="113"/>
      <c r="J490" s="113"/>
      <c r="K490" s="113"/>
      <c r="L490" s="113"/>
      <c r="M490" s="113"/>
      <c r="N490" s="113"/>
      <c r="O490" s="113"/>
      <c r="P490" s="113"/>
      <c r="Q490" s="113"/>
      <c r="R490" s="113"/>
      <c r="S490" s="113"/>
      <c r="T490" s="113"/>
    </row>
    <row r="491" spans="1:20" ht="52" hidden="1" customHeight="1" thickBot="1" x14ac:dyDescent="0.25">
      <c r="A491" s="112" t="s">
        <v>2293</v>
      </c>
      <c r="B491" s="112"/>
      <c r="C491" s="113"/>
      <c r="D491" s="113"/>
      <c r="E491" s="113"/>
      <c r="F491" s="113"/>
      <c r="G491" s="113"/>
      <c r="H491" s="113"/>
      <c r="I491" s="113"/>
      <c r="J491" s="113"/>
      <c r="K491" s="113"/>
      <c r="L491" s="113"/>
      <c r="M491" s="113"/>
      <c r="N491" s="113"/>
      <c r="O491" s="113"/>
      <c r="P491" s="113"/>
      <c r="Q491" s="113"/>
      <c r="R491" s="113"/>
      <c r="S491" s="113"/>
      <c r="T491" s="113"/>
    </row>
    <row r="492" spans="1:20" ht="52" hidden="1" customHeight="1" thickBot="1" x14ac:dyDescent="0.25">
      <c r="A492" s="112" t="s">
        <v>2294</v>
      </c>
      <c r="B492" s="112"/>
      <c r="C492" s="113"/>
      <c r="D492" s="113"/>
      <c r="E492" s="113"/>
      <c r="F492" s="113"/>
      <c r="G492" s="113"/>
      <c r="H492" s="113"/>
      <c r="I492" s="113"/>
      <c r="J492" s="113"/>
      <c r="K492" s="113"/>
      <c r="L492" s="113"/>
      <c r="M492" s="113"/>
      <c r="N492" s="113"/>
      <c r="O492" s="113"/>
      <c r="P492" s="113"/>
      <c r="Q492" s="113"/>
      <c r="R492" s="113"/>
      <c r="S492" s="113"/>
      <c r="T492" s="113"/>
    </row>
    <row r="493" spans="1:20" ht="52" hidden="1" customHeight="1" thickBot="1" x14ac:dyDescent="0.25">
      <c r="A493" s="112" t="s">
        <v>2295</v>
      </c>
      <c r="B493" s="112"/>
      <c r="C493" s="113"/>
      <c r="D493" s="113"/>
      <c r="E493" s="113"/>
      <c r="F493" s="113"/>
      <c r="G493" s="113"/>
      <c r="H493" s="113"/>
      <c r="I493" s="113"/>
      <c r="J493" s="113"/>
      <c r="K493" s="113"/>
      <c r="L493" s="113"/>
      <c r="M493" s="113"/>
      <c r="N493" s="113"/>
      <c r="O493" s="113"/>
      <c r="P493" s="113"/>
      <c r="Q493" s="113"/>
      <c r="R493" s="113"/>
      <c r="S493" s="113"/>
      <c r="T493" s="113"/>
    </row>
    <row r="494" spans="1:20" ht="18" customHeight="1" thickBot="1" x14ac:dyDescent="0.25">
      <c r="A494" s="175" t="s">
        <v>2296</v>
      </c>
      <c r="B494" s="176"/>
      <c r="C494" s="177"/>
      <c r="D494" s="177"/>
      <c r="E494" s="177"/>
      <c r="F494" s="177"/>
      <c r="G494" s="177"/>
      <c r="H494" s="177"/>
      <c r="I494" s="177"/>
      <c r="J494" s="177"/>
      <c r="K494" s="177"/>
      <c r="L494" s="177"/>
      <c r="M494" s="177"/>
      <c r="N494" s="177"/>
      <c r="O494" s="177"/>
      <c r="P494" s="177"/>
      <c r="Q494" s="177"/>
      <c r="R494" s="177"/>
      <c r="S494" s="177"/>
      <c r="T494" s="177"/>
    </row>
    <row r="495" spans="1:20" ht="52" hidden="1" customHeight="1" thickBot="1" x14ac:dyDescent="0.25">
      <c r="A495" s="112" t="s">
        <v>1554</v>
      </c>
      <c r="B495" s="112"/>
      <c r="C495" s="113"/>
      <c r="D495" s="113"/>
      <c r="E495" s="113"/>
      <c r="F495" s="113"/>
      <c r="G495" s="113"/>
      <c r="H495" s="113"/>
      <c r="I495" s="113"/>
      <c r="J495" s="113"/>
      <c r="K495" s="113"/>
      <c r="L495" s="113"/>
      <c r="M495" s="113"/>
      <c r="N495" s="113"/>
      <c r="O495" s="113"/>
      <c r="P495" s="113"/>
      <c r="Q495" s="113"/>
      <c r="R495" s="113"/>
      <c r="S495" s="113"/>
      <c r="T495" s="113"/>
    </row>
    <row r="496" spans="1:20" ht="52" hidden="1" customHeight="1" thickBot="1" x14ac:dyDescent="0.25">
      <c r="A496" s="112" t="s">
        <v>2297</v>
      </c>
      <c r="B496" s="112"/>
      <c r="C496" s="113"/>
      <c r="D496" s="113"/>
      <c r="E496" s="113"/>
      <c r="F496" s="113"/>
      <c r="G496" s="113"/>
      <c r="H496" s="113"/>
      <c r="I496" s="113"/>
      <c r="J496" s="113"/>
      <c r="K496" s="113"/>
      <c r="L496" s="113"/>
      <c r="M496" s="113"/>
      <c r="N496" s="113"/>
      <c r="O496" s="113"/>
      <c r="P496" s="113"/>
      <c r="Q496" s="113"/>
      <c r="R496" s="113"/>
      <c r="S496" s="113"/>
      <c r="T496" s="113"/>
    </row>
    <row r="497" spans="1:20" ht="35" hidden="1" customHeight="1" thickBot="1" x14ac:dyDescent="0.25">
      <c r="A497" s="112" t="s">
        <v>2298</v>
      </c>
      <c r="B497" s="112"/>
      <c r="C497" s="113"/>
      <c r="D497" s="113"/>
      <c r="E497" s="113"/>
      <c r="F497" s="113"/>
      <c r="G497" s="113"/>
      <c r="H497" s="113"/>
      <c r="I497" s="113"/>
      <c r="J497" s="113"/>
      <c r="K497" s="113"/>
      <c r="L497" s="113"/>
      <c r="M497" s="113"/>
      <c r="N497" s="113"/>
      <c r="O497" s="113"/>
      <c r="P497" s="113"/>
      <c r="Q497" s="113"/>
      <c r="R497" s="113"/>
      <c r="S497" s="113"/>
      <c r="T497" s="113"/>
    </row>
    <row r="498" spans="1:20" ht="52" hidden="1" customHeight="1" thickBot="1" x14ac:dyDescent="0.25">
      <c r="A498" s="112" t="s">
        <v>2299</v>
      </c>
      <c r="B498" s="112"/>
      <c r="C498" s="113"/>
      <c r="D498" s="113"/>
      <c r="E498" s="113"/>
      <c r="F498" s="113"/>
      <c r="G498" s="113"/>
      <c r="H498" s="113"/>
      <c r="I498" s="113"/>
      <c r="J498" s="113"/>
      <c r="K498" s="113"/>
      <c r="L498" s="113"/>
      <c r="M498" s="113"/>
      <c r="N498" s="113"/>
      <c r="O498" s="113"/>
      <c r="P498" s="113"/>
      <c r="Q498" s="113"/>
      <c r="R498" s="113"/>
      <c r="S498" s="113"/>
      <c r="T498" s="113"/>
    </row>
    <row r="499" spans="1:20" ht="52" hidden="1" customHeight="1" thickBot="1" x14ac:dyDescent="0.25">
      <c r="A499" s="112" t="s">
        <v>1556</v>
      </c>
      <c r="B499" s="112"/>
      <c r="C499" s="113"/>
      <c r="D499" s="113"/>
      <c r="E499" s="113"/>
      <c r="F499" s="113"/>
      <c r="G499" s="113"/>
      <c r="H499" s="113"/>
      <c r="I499" s="113"/>
      <c r="J499" s="113"/>
      <c r="K499" s="113"/>
      <c r="L499" s="113"/>
      <c r="M499" s="113"/>
      <c r="N499" s="113"/>
      <c r="O499" s="113"/>
      <c r="P499" s="113"/>
      <c r="Q499" s="113"/>
      <c r="R499" s="113"/>
      <c r="S499" s="113"/>
      <c r="T499" s="113"/>
    </row>
    <row r="500" spans="1:20" ht="52" hidden="1" customHeight="1" thickBot="1" x14ac:dyDescent="0.25">
      <c r="A500" s="112" t="s">
        <v>2300</v>
      </c>
      <c r="B500" s="112"/>
      <c r="C500" s="113"/>
      <c r="D500" s="113"/>
      <c r="E500" s="113"/>
      <c r="F500" s="113"/>
      <c r="G500" s="113"/>
      <c r="H500" s="113"/>
      <c r="I500" s="113"/>
      <c r="J500" s="113"/>
      <c r="K500" s="113"/>
      <c r="L500" s="113"/>
      <c r="M500" s="113"/>
      <c r="N500" s="113"/>
      <c r="O500" s="113"/>
      <c r="P500" s="113"/>
      <c r="Q500" s="113"/>
      <c r="R500" s="113"/>
      <c r="S500" s="113"/>
      <c r="T500" s="113"/>
    </row>
    <row r="501" spans="1:20" ht="35" hidden="1" customHeight="1" thickBot="1" x14ac:dyDescent="0.25">
      <c r="A501" s="112" t="s">
        <v>2301</v>
      </c>
      <c r="B501" s="112"/>
      <c r="C501" s="113"/>
      <c r="D501" s="113"/>
      <c r="E501" s="113"/>
      <c r="F501" s="113"/>
      <c r="G501" s="113"/>
      <c r="H501" s="113"/>
      <c r="I501" s="113"/>
      <c r="J501" s="113"/>
      <c r="K501" s="113"/>
      <c r="L501" s="113"/>
      <c r="M501" s="113"/>
      <c r="N501" s="113"/>
      <c r="O501" s="113"/>
      <c r="P501" s="113"/>
      <c r="Q501" s="113"/>
      <c r="R501" s="113"/>
      <c r="S501" s="113"/>
      <c r="T501" s="113"/>
    </row>
    <row r="502" spans="1:20" ht="52" hidden="1" customHeight="1" thickBot="1" x14ac:dyDescent="0.25">
      <c r="A502" s="112" t="s">
        <v>2302</v>
      </c>
      <c r="B502" s="112"/>
      <c r="C502" s="113"/>
      <c r="D502" s="113"/>
      <c r="E502" s="113"/>
      <c r="F502" s="113"/>
      <c r="G502" s="113"/>
      <c r="H502" s="113"/>
      <c r="I502" s="113"/>
      <c r="J502" s="113"/>
      <c r="K502" s="113"/>
      <c r="L502" s="113"/>
      <c r="M502" s="113"/>
      <c r="N502" s="113"/>
      <c r="O502" s="113"/>
      <c r="P502" s="113"/>
      <c r="Q502" s="113"/>
      <c r="R502" s="113"/>
      <c r="S502" s="113"/>
      <c r="T502" s="113"/>
    </row>
    <row r="503" spans="1:20" ht="52" hidden="1" customHeight="1" thickBot="1" x14ac:dyDescent="0.25">
      <c r="A503" s="112" t="s">
        <v>1558</v>
      </c>
      <c r="B503" s="112"/>
      <c r="C503" s="113"/>
      <c r="D503" s="113"/>
      <c r="E503" s="113"/>
      <c r="F503" s="113"/>
      <c r="G503" s="113"/>
      <c r="H503" s="113"/>
      <c r="I503" s="113"/>
      <c r="J503" s="113"/>
      <c r="K503" s="113"/>
      <c r="L503" s="113"/>
      <c r="M503" s="113"/>
      <c r="N503" s="113"/>
      <c r="O503" s="113"/>
      <c r="P503" s="113"/>
      <c r="Q503" s="113"/>
      <c r="R503" s="113"/>
      <c r="S503" s="113"/>
      <c r="T503" s="113"/>
    </row>
    <row r="504" spans="1:20" ht="52" hidden="1" customHeight="1" thickBot="1" x14ac:dyDescent="0.25">
      <c r="A504" s="112" t="s">
        <v>2303</v>
      </c>
      <c r="B504" s="112"/>
      <c r="C504" s="113"/>
      <c r="D504" s="113"/>
      <c r="E504" s="113"/>
      <c r="F504" s="113"/>
      <c r="G504" s="113"/>
      <c r="H504" s="113"/>
      <c r="I504" s="113"/>
      <c r="J504" s="113"/>
      <c r="K504" s="113"/>
      <c r="L504" s="113"/>
      <c r="M504" s="113"/>
      <c r="N504" s="113"/>
      <c r="O504" s="113"/>
      <c r="P504" s="113"/>
      <c r="Q504" s="113"/>
      <c r="R504" s="113"/>
      <c r="S504" s="113"/>
      <c r="T504" s="113"/>
    </row>
    <row r="505" spans="1:20" ht="35" hidden="1" customHeight="1" thickBot="1" x14ac:dyDescent="0.25">
      <c r="A505" s="112" t="s">
        <v>2304</v>
      </c>
      <c r="B505" s="112"/>
      <c r="C505" s="113"/>
      <c r="D505" s="113"/>
      <c r="E505" s="113"/>
      <c r="F505" s="113"/>
      <c r="G505" s="113"/>
      <c r="H505" s="113"/>
      <c r="I505" s="113"/>
      <c r="J505" s="113"/>
      <c r="K505" s="113"/>
      <c r="L505" s="113"/>
      <c r="M505" s="113"/>
      <c r="N505" s="113"/>
      <c r="O505" s="113"/>
      <c r="P505" s="113"/>
      <c r="Q505" s="113"/>
      <c r="R505" s="113"/>
      <c r="S505" s="113"/>
      <c r="T505" s="113"/>
    </row>
    <row r="506" spans="1:20" ht="52" hidden="1" customHeight="1" thickBot="1" x14ac:dyDescent="0.25">
      <c r="A506" s="112" t="s">
        <v>2305</v>
      </c>
      <c r="B506" s="112"/>
      <c r="C506" s="113"/>
      <c r="D506" s="113"/>
      <c r="E506" s="113"/>
      <c r="F506" s="113"/>
      <c r="G506" s="113"/>
      <c r="H506" s="113"/>
      <c r="I506" s="113"/>
      <c r="J506" s="113"/>
      <c r="K506" s="113"/>
      <c r="L506" s="113"/>
      <c r="M506" s="113"/>
      <c r="N506" s="113"/>
      <c r="O506" s="113"/>
      <c r="P506" s="113"/>
      <c r="Q506" s="113"/>
      <c r="R506" s="113"/>
      <c r="S506" s="113"/>
      <c r="T506" s="113"/>
    </row>
    <row r="507" spans="1:20" ht="52" hidden="1" customHeight="1" thickBot="1" x14ac:dyDescent="0.25">
      <c r="A507" s="112" t="s">
        <v>1560</v>
      </c>
      <c r="B507" s="112"/>
      <c r="C507" s="113"/>
      <c r="D507" s="113"/>
      <c r="E507" s="113"/>
      <c r="F507" s="113"/>
      <c r="G507" s="113"/>
      <c r="H507" s="113"/>
      <c r="I507" s="113"/>
      <c r="J507" s="113"/>
      <c r="K507" s="113"/>
      <c r="L507" s="113"/>
      <c r="M507" s="113"/>
      <c r="N507" s="113"/>
      <c r="O507" s="113"/>
      <c r="P507" s="113"/>
      <c r="Q507" s="113"/>
      <c r="R507" s="113"/>
      <c r="S507" s="113"/>
      <c r="T507" s="113"/>
    </row>
    <row r="508" spans="1:20" ht="52" hidden="1" customHeight="1" thickBot="1" x14ac:dyDescent="0.25">
      <c r="A508" s="112" t="s">
        <v>2306</v>
      </c>
      <c r="B508" s="112"/>
      <c r="C508" s="113"/>
      <c r="D508" s="113"/>
      <c r="E508" s="113"/>
      <c r="F508" s="113"/>
      <c r="G508" s="113"/>
      <c r="H508" s="113"/>
      <c r="I508" s="113"/>
      <c r="J508" s="113"/>
      <c r="K508" s="113"/>
      <c r="L508" s="113"/>
      <c r="M508" s="113"/>
      <c r="N508" s="113"/>
      <c r="O508" s="113"/>
      <c r="P508" s="113"/>
      <c r="Q508" s="113"/>
      <c r="R508" s="113"/>
      <c r="S508" s="113"/>
      <c r="T508" s="113"/>
    </row>
    <row r="509" spans="1:20" ht="35" hidden="1" customHeight="1" thickBot="1" x14ac:dyDescent="0.25">
      <c r="A509" s="112" t="s">
        <v>2307</v>
      </c>
      <c r="B509" s="112"/>
      <c r="C509" s="113"/>
      <c r="D509" s="113"/>
      <c r="E509" s="113"/>
      <c r="F509" s="113"/>
      <c r="G509" s="113"/>
      <c r="H509" s="113"/>
      <c r="I509" s="113"/>
      <c r="J509" s="113"/>
      <c r="K509" s="113"/>
      <c r="L509" s="113"/>
      <c r="M509" s="113"/>
      <c r="N509" s="113"/>
      <c r="O509" s="113"/>
      <c r="P509" s="113"/>
      <c r="Q509" s="113"/>
      <c r="R509" s="113"/>
      <c r="S509" s="113"/>
      <c r="T509" s="113"/>
    </row>
    <row r="510" spans="1:20" ht="52" hidden="1" customHeight="1" thickBot="1" x14ac:dyDescent="0.25">
      <c r="A510" s="112" t="s">
        <v>2308</v>
      </c>
      <c r="B510" s="112"/>
      <c r="C510" s="113"/>
      <c r="D510" s="113"/>
      <c r="E510" s="113"/>
      <c r="F510" s="113"/>
      <c r="G510" s="113"/>
      <c r="H510" s="113"/>
      <c r="I510" s="113"/>
      <c r="J510" s="113"/>
      <c r="K510" s="113"/>
      <c r="L510" s="113"/>
      <c r="M510" s="113"/>
      <c r="N510" s="113"/>
      <c r="O510" s="113"/>
      <c r="P510" s="113"/>
      <c r="Q510" s="113"/>
      <c r="R510" s="113"/>
      <c r="S510" s="113"/>
      <c r="T510" s="113"/>
    </row>
    <row r="511" spans="1:20" ht="52" hidden="1" customHeight="1" thickBot="1" x14ac:dyDescent="0.25">
      <c r="A511" s="112" t="s">
        <v>1562</v>
      </c>
      <c r="B511" s="112"/>
      <c r="C511" s="113"/>
      <c r="D511" s="113"/>
      <c r="E511" s="113"/>
      <c r="F511" s="113"/>
      <c r="G511" s="113"/>
      <c r="H511" s="113"/>
      <c r="I511" s="113"/>
      <c r="J511" s="113"/>
      <c r="K511" s="113"/>
      <c r="L511" s="113"/>
      <c r="M511" s="113"/>
      <c r="N511" s="113"/>
      <c r="O511" s="113"/>
      <c r="P511" s="113"/>
      <c r="Q511" s="113"/>
      <c r="R511" s="113"/>
      <c r="S511" s="113"/>
      <c r="T511" s="113"/>
    </row>
    <row r="512" spans="1:20" ht="52" hidden="1" customHeight="1" thickBot="1" x14ac:dyDescent="0.25">
      <c r="A512" s="112" t="s">
        <v>2309</v>
      </c>
      <c r="B512" s="112"/>
      <c r="C512" s="113"/>
      <c r="D512" s="113"/>
      <c r="E512" s="113"/>
      <c r="F512" s="113"/>
      <c r="G512" s="113"/>
      <c r="H512" s="113"/>
      <c r="I512" s="113"/>
      <c r="J512" s="113"/>
      <c r="K512" s="113"/>
      <c r="L512" s="113"/>
      <c r="M512" s="113"/>
      <c r="N512" s="113"/>
      <c r="O512" s="113"/>
      <c r="P512" s="113"/>
      <c r="Q512" s="113"/>
      <c r="R512" s="113"/>
      <c r="S512" s="113"/>
      <c r="T512" s="113"/>
    </row>
    <row r="513" spans="1:20" ht="35" hidden="1" customHeight="1" thickBot="1" x14ac:dyDescent="0.25">
      <c r="A513" s="112" t="s">
        <v>2310</v>
      </c>
      <c r="B513" s="112"/>
      <c r="C513" s="113"/>
      <c r="D513" s="113"/>
      <c r="E513" s="113"/>
      <c r="F513" s="113"/>
      <c r="G513" s="113"/>
      <c r="H513" s="113"/>
      <c r="I513" s="113"/>
      <c r="J513" s="113"/>
      <c r="K513" s="113"/>
      <c r="L513" s="113"/>
      <c r="M513" s="113"/>
      <c r="N513" s="113"/>
      <c r="O513" s="113"/>
      <c r="P513" s="113"/>
      <c r="Q513" s="113"/>
      <c r="R513" s="113"/>
      <c r="S513" s="113"/>
      <c r="T513" s="113"/>
    </row>
    <row r="514" spans="1:20" ht="52" hidden="1" customHeight="1" thickBot="1" x14ac:dyDescent="0.25">
      <c r="A514" s="112" t="s">
        <v>2311</v>
      </c>
      <c r="B514" s="112"/>
      <c r="C514" s="113"/>
      <c r="D514" s="113"/>
      <c r="E514" s="113"/>
      <c r="F514" s="113"/>
      <c r="G514" s="113"/>
      <c r="H514" s="113"/>
      <c r="I514" s="113"/>
      <c r="J514" s="113"/>
      <c r="K514" s="113"/>
      <c r="L514" s="113"/>
      <c r="M514" s="113"/>
      <c r="N514" s="113"/>
      <c r="O514" s="113"/>
      <c r="P514" s="113"/>
      <c r="Q514" s="113"/>
      <c r="R514" s="113"/>
      <c r="S514" s="113"/>
      <c r="T514" s="113"/>
    </row>
    <row r="515" spans="1:20" ht="52" hidden="1" customHeight="1" thickBot="1" x14ac:dyDescent="0.25">
      <c r="A515" s="112" t="s">
        <v>1564</v>
      </c>
      <c r="B515" s="112"/>
      <c r="C515" s="113"/>
      <c r="D515" s="113"/>
      <c r="E515" s="113"/>
      <c r="F515" s="113"/>
      <c r="G515" s="113"/>
      <c r="H515" s="113"/>
      <c r="I515" s="113"/>
      <c r="J515" s="113"/>
      <c r="K515" s="113"/>
      <c r="L515" s="113"/>
      <c r="M515" s="113"/>
      <c r="N515" s="113"/>
      <c r="O515" s="113"/>
      <c r="P515" s="113"/>
      <c r="Q515" s="113"/>
      <c r="R515" s="113"/>
      <c r="S515" s="113"/>
      <c r="T515" s="113"/>
    </row>
    <row r="516" spans="1:20" ht="52" hidden="1" customHeight="1" thickBot="1" x14ac:dyDescent="0.25">
      <c r="A516" s="112" t="s">
        <v>2312</v>
      </c>
      <c r="B516" s="112"/>
      <c r="C516" s="113"/>
      <c r="D516" s="113"/>
      <c r="E516" s="113"/>
      <c r="F516" s="113"/>
      <c r="G516" s="113"/>
      <c r="H516" s="113"/>
      <c r="I516" s="113"/>
      <c r="J516" s="113"/>
      <c r="K516" s="113"/>
      <c r="L516" s="113"/>
      <c r="M516" s="113"/>
      <c r="N516" s="113"/>
      <c r="O516" s="113"/>
      <c r="P516" s="113"/>
      <c r="Q516" s="113"/>
      <c r="R516" s="113"/>
      <c r="S516" s="113"/>
      <c r="T516" s="113"/>
    </row>
    <row r="517" spans="1:20" ht="35" hidden="1" customHeight="1" thickBot="1" x14ac:dyDescent="0.25">
      <c r="A517" s="112" t="s">
        <v>2313</v>
      </c>
      <c r="B517" s="112"/>
      <c r="C517" s="113"/>
      <c r="D517" s="113"/>
      <c r="E517" s="113"/>
      <c r="F517" s="113"/>
      <c r="G517" s="113"/>
      <c r="H517" s="113"/>
      <c r="I517" s="113"/>
      <c r="J517" s="113"/>
      <c r="K517" s="113"/>
      <c r="L517" s="113"/>
      <c r="M517" s="113"/>
      <c r="N517" s="113"/>
      <c r="O517" s="113"/>
      <c r="P517" s="113"/>
      <c r="Q517" s="113"/>
      <c r="R517" s="113"/>
      <c r="S517" s="113"/>
      <c r="T517" s="113"/>
    </row>
    <row r="518" spans="1:20" ht="52" hidden="1" customHeight="1" thickBot="1" x14ac:dyDescent="0.25">
      <c r="A518" s="112" t="s">
        <v>2314</v>
      </c>
      <c r="B518" s="112"/>
      <c r="C518" s="113"/>
      <c r="D518" s="113"/>
      <c r="E518" s="113"/>
      <c r="F518" s="113"/>
      <c r="G518" s="113"/>
      <c r="H518" s="113"/>
      <c r="I518" s="113"/>
      <c r="J518" s="113"/>
      <c r="K518" s="113"/>
      <c r="L518" s="113"/>
      <c r="M518" s="113"/>
      <c r="N518" s="113"/>
      <c r="O518" s="113"/>
      <c r="P518" s="113"/>
      <c r="Q518" s="113"/>
      <c r="R518" s="113"/>
      <c r="S518" s="113"/>
      <c r="T518" s="113"/>
    </row>
    <row r="519" spans="1:20" ht="52" hidden="1" customHeight="1" thickBot="1" x14ac:dyDescent="0.25">
      <c r="A519" s="112" t="s">
        <v>1566</v>
      </c>
      <c r="B519" s="112"/>
      <c r="C519" s="113"/>
      <c r="D519" s="113"/>
      <c r="E519" s="113"/>
      <c r="F519" s="113"/>
      <c r="G519" s="113"/>
      <c r="H519" s="113"/>
      <c r="I519" s="113"/>
      <c r="J519" s="113"/>
      <c r="K519" s="113"/>
      <c r="L519" s="113"/>
      <c r="M519" s="113"/>
      <c r="N519" s="113"/>
      <c r="O519" s="113"/>
      <c r="P519" s="113"/>
      <c r="Q519" s="113"/>
      <c r="R519" s="113"/>
      <c r="S519" s="113"/>
      <c r="T519" s="113"/>
    </row>
    <row r="520" spans="1:20" ht="52" hidden="1" customHeight="1" thickBot="1" x14ac:dyDescent="0.25">
      <c r="A520" s="112" t="s">
        <v>2315</v>
      </c>
      <c r="B520" s="112"/>
      <c r="C520" s="113"/>
      <c r="D520" s="113"/>
      <c r="E520" s="113"/>
      <c r="F520" s="113"/>
      <c r="G520" s="113"/>
      <c r="H520" s="113"/>
      <c r="I520" s="113"/>
      <c r="J520" s="113"/>
      <c r="K520" s="113"/>
      <c r="L520" s="113"/>
      <c r="M520" s="113"/>
      <c r="N520" s="113"/>
      <c r="O520" s="113"/>
      <c r="P520" s="113"/>
      <c r="Q520" s="113"/>
      <c r="R520" s="113"/>
      <c r="S520" s="113"/>
      <c r="T520" s="113"/>
    </row>
    <row r="521" spans="1:20" ht="35" hidden="1" customHeight="1" thickBot="1" x14ac:dyDescent="0.25">
      <c r="A521" s="112" t="s">
        <v>2316</v>
      </c>
      <c r="B521" s="112"/>
      <c r="C521" s="113"/>
      <c r="D521" s="113"/>
      <c r="E521" s="113"/>
      <c r="F521" s="113"/>
      <c r="G521" s="113"/>
      <c r="H521" s="113"/>
      <c r="I521" s="113"/>
      <c r="J521" s="113"/>
      <c r="K521" s="113"/>
      <c r="L521" s="113"/>
      <c r="M521" s="113"/>
      <c r="N521" s="113"/>
      <c r="O521" s="113"/>
      <c r="P521" s="113"/>
      <c r="Q521" s="113"/>
      <c r="R521" s="113"/>
      <c r="S521" s="113"/>
      <c r="T521" s="113"/>
    </row>
    <row r="522" spans="1:20" ht="52" hidden="1" customHeight="1" thickBot="1" x14ac:dyDescent="0.25">
      <c r="A522" s="112" t="s">
        <v>2317</v>
      </c>
      <c r="B522" s="112"/>
      <c r="C522" s="113"/>
      <c r="D522" s="113"/>
      <c r="E522" s="113"/>
      <c r="F522" s="113"/>
      <c r="G522" s="113"/>
      <c r="H522" s="113"/>
      <c r="I522" s="113"/>
      <c r="J522" s="113"/>
      <c r="K522" s="113"/>
      <c r="L522" s="113"/>
      <c r="M522" s="113"/>
      <c r="N522" s="113"/>
      <c r="O522" s="113"/>
      <c r="P522" s="113"/>
      <c r="Q522" s="113"/>
      <c r="R522" s="113"/>
      <c r="S522" s="113"/>
      <c r="T522" s="113"/>
    </row>
    <row r="523" spans="1:20" ht="52" hidden="1" customHeight="1" thickBot="1" x14ac:dyDescent="0.25">
      <c r="A523" s="112" t="s">
        <v>1568</v>
      </c>
      <c r="B523" s="112"/>
      <c r="C523" s="113"/>
      <c r="D523" s="113"/>
      <c r="E523" s="113"/>
      <c r="F523" s="113"/>
      <c r="G523" s="113"/>
      <c r="H523" s="113"/>
      <c r="I523" s="113"/>
      <c r="J523" s="113"/>
      <c r="K523" s="113"/>
      <c r="L523" s="113"/>
      <c r="M523" s="113"/>
      <c r="N523" s="113"/>
      <c r="O523" s="113"/>
      <c r="P523" s="113"/>
      <c r="Q523" s="113"/>
      <c r="R523" s="113"/>
      <c r="S523" s="113"/>
      <c r="T523" s="113"/>
    </row>
    <row r="524" spans="1:20" ht="52" hidden="1" customHeight="1" thickBot="1" x14ac:dyDescent="0.25">
      <c r="A524" s="112" t="s">
        <v>2318</v>
      </c>
      <c r="B524" s="112"/>
      <c r="C524" s="113"/>
      <c r="D524" s="113"/>
      <c r="E524" s="113"/>
      <c r="F524" s="113"/>
      <c r="G524" s="113"/>
      <c r="H524" s="113"/>
      <c r="I524" s="113"/>
      <c r="J524" s="113"/>
      <c r="K524" s="113"/>
      <c r="L524" s="113"/>
      <c r="M524" s="113"/>
      <c r="N524" s="113"/>
      <c r="O524" s="113"/>
      <c r="P524" s="113"/>
      <c r="Q524" s="113"/>
      <c r="R524" s="113"/>
      <c r="S524" s="113"/>
      <c r="T524" s="113"/>
    </row>
    <row r="525" spans="1:20" ht="35" hidden="1" customHeight="1" thickBot="1" x14ac:dyDescent="0.25">
      <c r="A525" s="112" t="s">
        <v>2319</v>
      </c>
      <c r="B525" s="112"/>
      <c r="C525" s="113"/>
      <c r="D525" s="113"/>
      <c r="E525" s="113"/>
      <c r="F525" s="113"/>
      <c r="G525" s="113"/>
      <c r="H525" s="113"/>
      <c r="I525" s="113"/>
      <c r="J525" s="113"/>
      <c r="K525" s="113"/>
      <c r="L525" s="113"/>
      <c r="M525" s="113"/>
      <c r="N525" s="113"/>
      <c r="O525" s="113"/>
      <c r="P525" s="113"/>
      <c r="Q525" s="113"/>
      <c r="R525" s="113"/>
      <c r="S525" s="113"/>
      <c r="T525" s="113"/>
    </row>
    <row r="526" spans="1:20" ht="52" hidden="1" customHeight="1" thickBot="1" x14ac:dyDescent="0.25">
      <c r="A526" s="112" t="s">
        <v>2320</v>
      </c>
      <c r="B526" s="112"/>
      <c r="C526" s="113"/>
      <c r="D526" s="113"/>
      <c r="E526" s="113"/>
      <c r="F526" s="113"/>
      <c r="G526" s="113"/>
      <c r="H526" s="113"/>
      <c r="I526" s="113"/>
      <c r="J526" s="113"/>
      <c r="K526" s="113"/>
      <c r="L526" s="113"/>
      <c r="M526" s="113"/>
      <c r="N526" s="113"/>
      <c r="O526" s="113"/>
      <c r="P526" s="113"/>
      <c r="Q526" s="113"/>
      <c r="R526" s="113"/>
      <c r="S526" s="113"/>
      <c r="T526" s="113"/>
    </row>
    <row r="527" spans="1:20" ht="52" hidden="1" customHeight="1" thickBot="1" x14ac:dyDescent="0.25">
      <c r="A527" s="112" t="s">
        <v>1570</v>
      </c>
      <c r="B527" s="112"/>
      <c r="C527" s="113"/>
      <c r="D527" s="113"/>
      <c r="E527" s="113"/>
      <c r="F527" s="113"/>
      <c r="G527" s="113"/>
      <c r="H527" s="113"/>
      <c r="I527" s="113"/>
      <c r="J527" s="113"/>
      <c r="K527" s="113"/>
      <c r="L527" s="113"/>
      <c r="M527" s="113"/>
      <c r="N527" s="113"/>
      <c r="O527" s="113"/>
      <c r="P527" s="113"/>
      <c r="Q527" s="113"/>
      <c r="R527" s="113"/>
      <c r="S527" s="113"/>
      <c r="T527" s="113"/>
    </row>
    <row r="528" spans="1:20" ht="52" hidden="1" customHeight="1" thickBot="1" x14ac:dyDescent="0.25">
      <c r="A528" s="112" t="s">
        <v>2321</v>
      </c>
      <c r="B528" s="112"/>
      <c r="C528" s="113"/>
      <c r="D528" s="113"/>
      <c r="E528" s="113"/>
      <c r="F528" s="113"/>
      <c r="G528" s="113"/>
      <c r="H528" s="113"/>
      <c r="I528" s="113"/>
      <c r="J528" s="113"/>
      <c r="K528" s="113"/>
      <c r="L528" s="113"/>
      <c r="M528" s="113"/>
      <c r="N528" s="113"/>
      <c r="O528" s="113"/>
      <c r="P528" s="113"/>
      <c r="Q528" s="113"/>
      <c r="R528" s="113"/>
      <c r="S528" s="113"/>
      <c r="T528" s="113"/>
    </row>
    <row r="529" spans="1:20" ht="35" hidden="1" customHeight="1" thickBot="1" x14ac:dyDescent="0.25">
      <c r="A529" s="112" t="s">
        <v>2322</v>
      </c>
      <c r="B529" s="112"/>
      <c r="C529" s="113"/>
      <c r="D529" s="113"/>
      <c r="E529" s="113"/>
      <c r="F529" s="113"/>
      <c r="G529" s="113"/>
      <c r="H529" s="113"/>
      <c r="I529" s="113"/>
      <c r="J529" s="113"/>
      <c r="K529" s="113"/>
      <c r="L529" s="113"/>
      <c r="M529" s="113"/>
      <c r="N529" s="113"/>
      <c r="O529" s="113"/>
      <c r="P529" s="113"/>
      <c r="Q529" s="113"/>
      <c r="R529" s="113"/>
      <c r="S529" s="113"/>
      <c r="T529" s="113"/>
    </row>
    <row r="530" spans="1:20" ht="52" hidden="1" customHeight="1" thickBot="1" x14ac:dyDescent="0.25">
      <c r="A530" s="112" t="s">
        <v>2323</v>
      </c>
      <c r="B530" s="112"/>
      <c r="C530" s="113"/>
      <c r="D530" s="113"/>
      <c r="E530" s="113"/>
      <c r="F530" s="113"/>
      <c r="G530" s="113"/>
      <c r="H530" s="113"/>
      <c r="I530" s="113"/>
      <c r="J530" s="113"/>
      <c r="K530" s="113"/>
      <c r="L530" s="113"/>
      <c r="M530" s="113"/>
      <c r="N530" s="113"/>
      <c r="O530" s="113"/>
      <c r="P530" s="113"/>
      <c r="Q530" s="113"/>
      <c r="R530" s="113"/>
      <c r="S530" s="113"/>
      <c r="T530" s="113"/>
    </row>
    <row r="531" spans="1:20" ht="52" hidden="1" customHeight="1" thickBot="1" x14ac:dyDescent="0.25">
      <c r="A531" s="112" t="s">
        <v>1572</v>
      </c>
      <c r="B531" s="112"/>
      <c r="C531" s="113"/>
      <c r="D531" s="113"/>
      <c r="E531" s="113"/>
      <c r="F531" s="113"/>
      <c r="G531" s="113"/>
      <c r="H531" s="113"/>
      <c r="I531" s="113"/>
      <c r="J531" s="113"/>
      <c r="K531" s="113"/>
      <c r="L531" s="113"/>
      <c r="M531" s="113"/>
      <c r="N531" s="113"/>
      <c r="O531" s="113"/>
      <c r="P531" s="113"/>
      <c r="Q531" s="113"/>
      <c r="R531" s="113"/>
      <c r="S531" s="113"/>
      <c r="T531" s="113"/>
    </row>
    <row r="532" spans="1:20" ht="52" hidden="1" customHeight="1" thickBot="1" x14ac:dyDescent="0.25">
      <c r="A532" s="112" t="s">
        <v>2324</v>
      </c>
      <c r="B532" s="112"/>
      <c r="C532" s="113"/>
      <c r="D532" s="113"/>
      <c r="E532" s="113"/>
      <c r="F532" s="113"/>
      <c r="G532" s="113"/>
      <c r="H532" s="113"/>
      <c r="I532" s="113"/>
      <c r="J532" s="113"/>
      <c r="K532" s="113"/>
      <c r="L532" s="113"/>
      <c r="M532" s="113"/>
      <c r="N532" s="113"/>
      <c r="O532" s="113"/>
      <c r="P532" s="113"/>
      <c r="Q532" s="113"/>
      <c r="R532" s="113"/>
      <c r="S532" s="113"/>
      <c r="T532" s="113"/>
    </row>
    <row r="533" spans="1:20" ht="35" hidden="1" customHeight="1" thickBot="1" x14ac:dyDescent="0.25">
      <c r="A533" s="112" t="s">
        <v>2325</v>
      </c>
      <c r="B533" s="112"/>
      <c r="C533" s="113"/>
      <c r="D533" s="113"/>
      <c r="E533" s="113"/>
      <c r="F533" s="113"/>
      <c r="G533" s="113"/>
      <c r="H533" s="113"/>
      <c r="I533" s="113"/>
      <c r="J533" s="113"/>
      <c r="K533" s="113"/>
      <c r="L533" s="113"/>
      <c r="M533" s="113"/>
      <c r="N533" s="113"/>
      <c r="O533" s="113"/>
      <c r="P533" s="113"/>
      <c r="Q533" s="113"/>
      <c r="R533" s="113"/>
      <c r="S533" s="113"/>
      <c r="T533" s="113"/>
    </row>
    <row r="534" spans="1:20" ht="52" hidden="1" customHeight="1" thickBot="1" x14ac:dyDescent="0.25">
      <c r="A534" s="112" t="s">
        <v>2326</v>
      </c>
      <c r="B534" s="112"/>
      <c r="C534" s="113"/>
      <c r="D534" s="113"/>
      <c r="E534" s="113"/>
      <c r="F534" s="113"/>
      <c r="G534" s="113"/>
      <c r="H534" s="113"/>
      <c r="I534" s="113"/>
      <c r="J534" s="113"/>
      <c r="K534" s="113"/>
      <c r="L534" s="113"/>
      <c r="M534" s="113"/>
      <c r="N534" s="113"/>
      <c r="O534" s="113"/>
      <c r="P534" s="113"/>
      <c r="Q534" s="113"/>
      <c r="R534" s="113"/>
      <c r="S534" s="113"/>
      <c r="T534" s="113"/>
    </row>
    <row r="535" spans="1:20" ht="52" hidden="1" customHeight="1" thickBot="1" x14ac:dyDescent="0.25">
      <c r="A535" s="112" t="s">
        <v>1574</v>
      </c>
      <c r="B535" s="112"/>
      <c r="C535" s="113"/>
      <c r="D535" s="113"/>
      <c r="E535" s="113"/>
      <c r="F535" s="113"/>
      <c r="G535" s="113"/>
      <c r="H535" s="113"/>
      <c r="I535" s="113"/>
      <c r="J535" s="113"/>
      <c r="K535" s="113"/>
      <c r="L535" s="113"/>
      <c r="M535" s="113"/>
      <c r="N535" s="113"/>
      <c r="O535" s="113"/>
      <c r="P535" s="113"/>
      <c r="Q535" s="113"/>
      <c r="R535" s="113"/>
      <c r="S535" s="113"/>
      <c r="T535" s="113"/>
    </row>
    <row r="536" spans="1:20" ht="52" hidden="1" customHeight="1" thickBot="1" x14ac:dyDescent="0.25">
      <c r="A536" s="112" t="s">
        <v>2327</v>
      </c>
      <c r="B536" s="112"/>
      <c r="C536" s="113"/>
      <c r="D536" s="113"/>
      <c r="E536" s="113"/>
      <c r="F536" s="113"/>
      <c r="G536" s="113"/>
      <c r="H536" s="113"/>
      <c r="I536" s="113"/>
      <c r="J536" s="113"/>
      <c r="K536" s="113"/>
      <c r="L536" s="113"/>
      <c r="M536" s="113"/>
      <c r="N536" s="113"/>
      <c r="O536" s="113"/>
      <c r="P536" s="113"/>
      <c r="Q536" s="113"/>
      <c r="R536" s="113"/>
      <c r="S536" s="113"/>
      <c r="T536" s="113"/>
    </row>
    <row r="537" spans="1:20" ht="35" hidden="1" customHeight="1" thickBot="1" x14ac:dyDescent="0.25">
      <c r="A537" s="112" t="s">
        <v>2328</v>
      </c>
      <c r="B537" s="112"/>
      <c r="C537" s="113"/>
      <c r="D537" s="113"/>
      <c r="E537" s="113"/>
      <c r="F537" s="113"/>
      <c r="G537" s="113"/>
      <c r="H537" s="113"/>
      <c r="I537" s="113"/>
      <c r="J537" s="113"/>
      <c r="K537" s="113"/>
      <c r="L537" s="113"/>
      <c r="M537" s="113"/>
      <c r="N537" s="113"/>
      <c r="O537" s="113"/>
      <c r="P537" s="113"/>
      <c r="Q537" s="113"/>
      <c r="R537" s="113"/>
      <c r="S537" s="113"/>
      <c r="T537" s="113"/>
    </row>
    <row r="538" spans="1:20" ht="52" hidden="1" customHeight="1" thickBot="1" x14ac:dyDescent="0.25">
      <c r="A538" s="112" t="s">
        <v>2329</v>
      </c>
      <c r="B538" s="112"/>
      <c r="C538" s="113"/>
      <c r="D538" s="113"/>
      <c r="E538" s="113"/>
      <c r="F538" s="113"/>
      <c r="G538" s="113"/>
      <c r="H538" s="113"/>
      <c r="I538" s="113"/>
      <c r="J538" s="113"/>
      <c r="K538" s="113"/>
      <c r="L538" s="113"/>
      <c r="M538" s="113"/>
      <c r="N538" s="113"/>
      <c r="O538" s="113"/>
      <c r="P538" s="113"/>
      <c r="Q538" s="113"/>
      <c r="R538" s="113"/>
      <c r="S538" s="113"/>
      <c r="T538" s="113"/>
    </row>
    <row r="539" spans="1:20" ht="52" hidden="1" customHeight="1" thickBot="1" x14ac:dyDescent="0.25">
      <c r="A539" s="112" t="s">
        <v>1576</v>
      </c>
      <c r="B539" s="112"/>
      <c r="C539" s="113"/>
      <c r="D539" s="113"/>
      <c r="E539" s="113"/>
      <c r="F539" s="113"/>
      <c r="G539" s="113"/>
      <c r="H539" s="113"/>
      <c r="I539" s="113"/>
      <c r="J539" s="113"/>
      <c r="K539" s="113"/>
      <c r="L539" s="113"/>
      <c r="M539" s="113"/>
      <c r="N539" s="113"/>
      <c r="O539" s="113"/>
      <c r="P539" s="113"/>
      <c r="Q539" s="113"/>
      <c r="R539" s="113"/>
      <c r="S539" s="113"/>
      <c r="T539" s="113"/>
    </row>
    <row r="540" spans="1:20" ht="52" hidden="1" customHeight="1" thickBot="1" x14ac:dyDescent="0.25">
      <c r="A540" s="112" t="s">
        <v>2330</v>
      </c>
      <c r="B540" s="112"/>
      <c r="C540" s="113"/>
      <c r="D540" s="113"/>
      <c r="E540" s="113"/>
      <c r="F540" s="113"/>
      <c r="G540" s="113"/>
      <c r="H540" s="113"/>
      <c r="I540" s="113"/>
      <c r="J540" s="113"/>
      <c r="K540" s="113"/>
      <c r="L540" s="113"/>
      <c r="M540" s="113"/>
      <c r="N540" s="113"/>
      <c r="O540" s="113"/>
      <c r="P540" s="113"/>
      <c r="Q540" s="113"/>
      <c r="R540" s="113"/>
      <c r="S540" s="113"/>
      <c r="T540" s="113"/>
    </row>
    <row r="541" spans="1:20" ht="52" hidden="1" customHeight="1" thickBot="1" x14ac:dyDescent="0.25">
      <c r="A541" s="112" t="s">
        <v>2331</v>
      </c>
      <c r="B541" s="112"/>
      <c r="C541" s="113"/>
      <c r="D541" s="113"/>
      <c r="E541" s="113"/>
      <c r="F541" s="113"/>
      <c r="G541" s="113"/>
      <c r="H541" s="113"/>
      <c r="I541" s="113"/>
      <c r="J541" s="113"/>
      <c r="K541" s="113"/>
      <c r="L541" s="113"/>
      <c r="M541" s="113"/>
      <c r="N541" s="113"/>
      <c r="O541" s="113"/>
      <c r="P541" s="113"/>
      <c r="Q541" s="113"/>
      <c r="R541" s="113"/>
      <c r="S541" s="113"/>
      <c r="T541" s="113"/>
    </row>
    <row r="542" spans="1:20" ht="52" hidden="1" customHeight="1" thickBot="1" x14ac:dyDescent="0.25">
      <c r="A542" s="112" t="s">
        <v>2332</v>
      </c>
      <c r="B542" s="112"/>
      <c r="C542" s="113"/>
      <c r="D542" s="113"/>
      <c r="E542" s="113"/>
      <c r="F542" s="113"/>
      <c r="G542" s="113"/>
      <c r="H542" s="113"/>
      <c r="I542" s="113"/>
      <c r="J542" s="113"/>
      <c r="K542" s="113"/>
      <c r="L542" s="113"/>
      <c r="M542" s="113"/>
      <c r="N542" s="113"/>
      <c r="O542" s="113"/>
      <c r="P542" s="113"/>
      <c r="Q542" s="113"/>
      <c r="R542" s="113"/>
      <c r="S542" s="113"/>
      <c r="T542" s="113"/>
    </row>
    <row r="543" spans="1:20" ht="18" customHeight="1" thickBot="1" x14ac:dyDescent="0.25">
      <c r="A543" s="175" t="s">
        <v>2333</v>
      </c>
      <c r="B543" s="176"/>
      <c r="C543" s="177"/>
      <c r="D543" s="177"/>
      <c r="E543" s="177"/>
      <c r="F543" s="177"/>
      <c r="G543" s="177"/>
      <c r="H543" s="177"/>
      <c r="I543" s="177"/>
      <c r="J543" s="177"/>
      <c r="K543" s="177"/>
      <c r="L543" s="177"/>
      <c r="M543" s="177"/>
      <c r="N543" s="177"/>
      <c r="O543" s="177"/>
      <c r="P543" s="177"/>
      <c r="Q543" s="177"/>
      <c r="R543" s="177"/>
      <c r="S543" s="177"/>
      <c r="T543" s="177"/>
    </row>
    <row r="544" spans="1:20" ht="52" hidden="1" customHeight="1" thickBot="1" x14ac:dyDescent="0.25">
      <c r="A544" s="112" t="s">
        <v>1579</v>
      </c>
      <c r="B544" s="112"/>
      <c r="C544" s="113"/>
      <c r="D544" s="113"/>
      <c r="E544" s="113"/>
      <c r="F544" s="113"/>
      <c r="G544" s="113"/>
      <c r="H544" s="113"/>
      <c r="I544" s="113"/>
      <c r="J544" s="113"/>
      <c r="K544" s="113"/>
      <c r="L544" s="113"/>
      <c r="M544" s="113"/>
      <c r="N544" s="113"/>
      <c r="O544" s="113"/>
      <c r="P544" s="113"/>
      <c r="Q544" s="113"/>
      <c r="R544" s="113"/>
      <c r="S544" s="113"/>
      <c r="T544" s="113"/>
    </row>
    <row r="545" spans="1:20" ht="52" hidden="1" customHeight="1" thickBot="1" x14ac:dyDescent="0.25">
      <c r="A545" s="112" t="s">
        <v>2334</v>
      </c>
      <c r="B545" s="112"/>
      <c r="C545" s="113"/>
      <c r="D545" s="113"/>
      <c r="E545" s="113"/>
      <c r="F545" s="113"/>
      <c r="G545" s="113"/>
      <c r="H545" s="113"/>
      <c r="I545" s="113"/>
      <c r="J545" s="113"/>
      <c r="K545" s="113"/>
      <c r="L545" s="113"/>
      <c r="M545" s="113"/>
      <c r="N545" s="113"/>
      <c r="O545" s="113"/>
      <c r="P545" s="113"/>
      <c r="Q545" s="113"/>
      <c r="R545" s="113"/>
      <c r="S545" s="113"/>
      <c r="T545" s="113"/>
    </row>
    <row r="546" spans="1:20" ht="52" hidden="1" customHeight="1" thickBot="1" x14ac:dyDescent="0.25">
      <c r="A546" s="112" t="s">
        <v>2335</v>
      </c>
      <c r="B546" s="112"/>
      <c r="C546" s="113"/>
      <c r="D546" s="113"/>
      <c r="E546" s="113"/>
      <c r="F546" s="113"/>
      <c r="G546" s="113"/>
      <c r="H546" s="113"/>
      <c r="I546" s="113"/>
      <c r="J546" s="113"/>
      <c r="K546" s="113"/>
      <c r="L546" s="113"/>
      <c r="M546" s="113"/>
      <c r="N546" s="113"/>
      <c r="O546" s="113"/>
      <c r="P546" s="113"/>
      <c r="Q546" s="113"/>
      <c r="R546" s="113"/>
      <c r="S546" s="113"/>
      <c r="T546" s="113"/>
    </row>
    <row r="547" spans="1:20" ht="52" hidden="1" customHeight="1" thickBot="1" x14ac:dyDescent="0.25">
      <c r="A547" s="112" t="s">
        <v>2336</v>
      </c>
      <c r="B547" s="112"/>
      <c r="C547" s="113"/>
      <c r="D547" s="113"/>
      <c r="E547" s="113"/>
      <c r="F547" s="113"/>
      <c r="G547" s="113"/>
      <c r="H547" s="113"/>
      <c r="I547" s="113"/>
      <c r="J547" s="113"/>
      <c r="K547" s="113"/>
      <c r="L547" s="113"/>
      <c r="M547" s="113"/>
      <c r="N547" s="113"/>
      <c r="O547" s="113"/>
      <c r="P547" s="113"/>
      <c r="Q547" s="113"/>
      <c r="R547" s="113"/>
      <c r="S547" s="113"/>
      <c r="T547" s="113"/>
    </row>
    <row r="548" spans="1:20" ht="52" hidden="1" customHeight="1" thickBot="1" x14ac:dyDescent="0.25">
      <c r="A548" s="112" t="s">
        <v>1581</v>
      </c>
      <c r="B548" s="112"/>
      <c r="C548" s="113"/>
      <c r="D548" s="113"/>
      <c r="E548" s="113"/>
      <c r="F548" s="113"/>
      <c r="G548" s="113"/>
      <c r="H548" s="113"/>
      <c r="I548" s="113"/>
      <c r="J548" s="113"/>
      <c r="K548" s="113"/>
      <c r="L548" s="113"/>
      <c r="M548" s="113"/>
      <c r="N548" s="113"/>
      <c r="O548" s="113"/>
      <c r="P548" s="113"/>
      <c r="Q548" s="113"/>
      <c r="R548" s="113"/>
      <c r="S548" s="113"/>
      <c r="T548" s="113"/>
    </row>
    <row r="549" spans="1:20" ht="52" hidden="1" customHeight="1" thickBot="1" x14ac:dyDescent="0.25">
      <c r="A549" s="112" t="s">
        <v>2337</v>
      </c>
      <c r="B549" s="112"/>
      <c r="C549" s="113"/>
      <c r="D549" s="113"/>
      <c r="E549" s="113"/>
      <c r="F549" s="113"/>
      <c r="G549" s="113"/>
      <c r="H549" s="113"/>
      <c r="I549" s="113"/>
      <c r="J549" s="113"/>
      <c r="K549" s="113"/>
      <c r="L549" s="113"/>
      <c r="M549" s="113"/>
      <c r="N549" s="113"/>
      <c r="O549" s="113"/>
      <c r="P549" s="113"/>
      <c r="Q549" s="113"/>
      <c r="R549" s="113"/>
      <c r="S549" s="113"/>
      <c r="T549" s="113"/>
    </row>
    <row r="550" spans="1:20" ht="52" hidden="1" customHeight="1" thickBot="1" x14ac:dyDescent="0.25">
      <c r="A550" s="112" t="s">
        <v>2338</v>
      </c>
      <c r="B550" s="112"/>
      <c r="C550" s="113"/>
      <c r="D550" s="113"/>
      <c r="E550" s="113"/>
      <c r="F550" s="113"/>
      <c r="G550" s="113"/>
      <c r="H550" s="113"/>
      <c r="I550" s="113"/>
      <c r="J550" s="113"/>
      <c r="K550" s="113"/>
      <c r="L550" s="113"/>
      <c r="M550" s="113"/>
      <c r="N550" s="113"/>
      <c r="O550" s="113"/>
      <c r="P550" s="113"/>
      <c r="Q550" s="113"/>
      <c r="R550" s="113"/>
      <c r="S550" s="113"/>
      <c r="T550" s="113"/>
    </row>
    <row r="551" spans="1:20" ht="52" hidden="1" customHeight="1" thickBot="1" x14ac:dyDescent="0.25">
      <c r="A551" s="112" t="s">
        <v>2339</v>
      </c>
      <c r="B551" s="112"/>
      <c r="C551" s="113"/>
      <c r="D551" s="113"/>
      <c r="E551" s="113"/>
      <c r="F551" s="113"/>
      <c r="G551" s="113"/>
      <c r="H551" s="113"/>
      <c r="I551" s="113"/>
      <c r="J551" s="113"/>
      <c r="K551" s="113"/>
      <c r="L551" s="113"/>
      <c r="M551" s="113"/>
      <c r="N551" s="113"/>
      <c r="O551" s="113"/>
      <c r="P551" s="113"/>
      <c r="Q551" s="113"/>
      <c r="R551" s="113"/>
      <c r="S551" s="113"/>
      <c r="T551" s="113"/>
    </row>
    <row r="552" spans="1:20" ht="52" hidden="1" customHeight="1" thickBot="1" x14ac:dyDescent="0.25">
      <c r="A552" s="112" t="s">
        <v>1583</v>
      </c>
      <c r="B552" s="112"/>
      <c r="C552" s="113"/>
      <c r="D552" s="113"/>
      <c r="E552" s="113"/>
      <c r="F552" s="113"/>
      <c r="G552" s="113"/>
      <c r="H552" s="113"/>
      <c r="I552" s="113"/>
      <c r="J552" s="113"/>
      <c r="K552" s="113"/>
      <c r="L552" s="113"/>
      <c r="M552" s="113"/>
      <c r="N552" s="113"/>
      <c r="O552" s="113"/>
      <c r="P552" s="113"/>
      <c r="Q552" s="113"/>
      <c r="R552" s="113"/>
      <c r="S552" s="113"/>
      <c r="T552" s="113"/>
    </row>
    <row r="553" spans="1:20" ht="52" hidden="1" customHeight="1" thickBot="1" x14ac:dyDescent="0.25">
      <c r="A553" s="112" t="s">
        <v>2340</v>
      </c>
      <c r="B553" s="112"/>
      <c r="C553" s="113"/>
      <c r="D553" s="113"/>
      <c r="E553" s="113"/>
      <c r="F553" s="113"/>
      <c r="G553" s="113"/>
      <c r="H553" s="113"/>
      <c r="I553" s="113"/>
      <c r="J553" s="113"/>
      <c r="K553" s="113"/>
      <c r="L553" s="113"/>
      <c r="M553" s="113"/>
      <c r="N553" s="113"/>
      <c r="O553" s="113"/>
      <c r="P553" s="113"/>
      <c r="Q553" s="113"/>
      <c r="R553" s="113"/>
      <c r="S553" s="113"/>
      <c r="T553" s="113"/>
    </row>
    <row r="554" spans="1:20" ht="52" hidden="1" customHeight="1" thickBot="1" x14ac:dyDescent="0.25">
      <c r="A554" s="112" t="s">
        <v>2341</v>
      </c>
      <c r="B554" s="112"/>
      <c r="C554" s="113"/>
      <c r="D554" s="113"/>
      <c r="E554" s="113"/>
      <c r="F554" s="113"/>
      <c r="G554" s="113"/>
      <c r="H554" s="113"/>
      <c r="I554" s="113"/>
      <c r="J554" s="113"/>
      <c r="K554" s="113"/>
      <c r="L554" s="113"/>
      <c r="M554" s="113"/>
      <c r="N554" s="113"/>
      <c r="O554" s="113"/>
      <c r="P554" s="113"/>
      <c r="Q554" s="113"/>
      <c r="R554" s="113"/>
      <c r="S554" s="113"/>
      <c r="T554" s="113"/>
    </row>
    <row r="555" spans="1:20" ht="52" hidden="1" customHeight="1" thickBot="1" x14ac:dyDescent="0.25">
      <c r="A555" s="112" t="s">
        <v>2342</v>
      </c>
      <c r="B555" s="112"/>
      <c r="C555" s="113"/>
      <c r="D555" s="113"/>
      <c r="E555" s="113"/>
      <c r="F555" s="113"/>
      <c r="G555" s="113"/>
      <c r="H555" s="113"/>
      <c r="I555" s="113"/>
      <c r="J555" s="113"/>
      <c r="K555" s="113"/>
      <c r="L555" s="113"/>
      <c r="M555" s="113"/>
      <c r="N555" s="113"/>
      <c r="O555" s="113"/>
      <c r="P555" s="113"/>
      <c r="Q555" s="113"/>
      <c r="R555" s="113"/>
      <c r="S555" s="113"/>
      <c r="T555" s="113"/>
    </row>
    <row r="556" spans="1:20" ht="52" hidden="1" customHeight="1" thickBot="1" x14ac:dyDescent="0.25">
      <c r="A556" s="112" t="s">
        <v>1585</v>
      </c>
      <c r="B556" s="112"/>
      <c r="C556" s="113"/>
      <c r="D556" s="113"/>
      <c r="E556" s="113"/>
      <c r="F556" s="113"/>
      <c r="G556" s="113"/>
      <c r="H556" s="113"/>
      <c r="I556" s="113"/>
      <c r="J556" s="113"/>
      <c r="K556" s="113"/>
      <c r="L556" s="113"/>
      <c r="M556" s="113"/>
      <c r="N556" s="113"/>
      <c r="O556" s="113"/>
      <c r="P556" s="113"/>
      <c r="Q556" s="113"/>
      <c r="R556" s="113"/>
      <c r="S556" s="113"/>
      <c r="T556" s="113"/>
    </row>
    <row r="557" spans="1:20" ht="52" hidden="1" customHeight="1" thickBot="1" x14ac:dyDescent="0.25">
      <c r="A557" s="112" t="s">
        <v>2343</v>
      </c>
      <c r="B557" s="112"/>
      <c r="C557" s="113"/>
      <c r="D557" s="113"/>
      <c r="E557" s="113"/>
      <c r="F557" s="113"/>
      <c r="G557" s="113"/>
      <c r="H557" s="113"/>
      <c r="I557" s="113"/>
      <c r="J557" s="113"/>
      <c r="K557" s="113"/>
      <c r="L557" s="113"/>
      <c r="M557" s="113"/>
      <c r="N557" s="113"/>
      <c r="O557" s="113"/>
      <c r="P557" s="113"/>
      <c r="Q557" s="113"/>
      <c r="R557" s="113"/>
      <c r="S557" s="113"/>
      <c r="T557" s="113"/>
    </row>
    <row r="558" spans="1:20" ht="52" hidden="1" customHeight="1" thickBot="1" x14ac:dyDescent="0.25">
      <c r="A558" s="112" t="s">
        <v>2344</v>
      </c>
      <c r="B558" s="112"/>
      <c r="C558" s="113"/>
      <c r="D558" s="113"/>
      <c r="E558" s="113"/>
      <c r="F558" s="113"/>
      <c r="G558" s="113"/>
      <c r="H558" s="113"/>
      <c r="I558" s="113"/>
      <c r="J558" s="113"/>
      <c r="K558" s="113"/>
      <c r="L558" s="113"/>
      <c r="M558" s="113"/>
      <c r="N558" s="113"/>
      <c r="O558" s="113"/>
      <c r="P558" s="113"/>
      <c r="Q558" s="113"/>
      <c r="R558" s="113"/>
      <c r="S558" s="113"/>
      <c r="T558" s="113"/>
    </row>
    <row r="559" spans="1:20" ht="52" hidden="1" customHeight="1" thickBot="1" x14ac:dyDescent="0.25">
      <c r="A559" s="112" t="s">
        <v>2345</v>
      </c>
      <c r="B559" s="112"/>
      <c r="C559" s="113"/>
      <c r="D559" s="113"/>
      <c r="E559" s="113"/>
      <c r="F559" s="113"/>
      <c r="G559" s="113"/>
      <c r="H559" s="113"/>
      <c r="I559" s="113"/>
      <c r="J559" s="113"/>
      <c r="K559" s="113"/>
      <c r="L559" s="113"/>
      <c r="M559" s="113"/>
      <c r="N559" s="113"/>
      <c r="O559" s="113"/>
      <c r="P559" s="113"/>
      <c r="Q559" s="113"/>
      <c r="R559" s="113"/>
      <c r="S559" s="113"/>
      <c r="T559" s="113"/>
    </row>
    <row r="560" spans="1:20" ht="52" hidden="1" customHeight="1" thickBot="1" x14ac:dyDescent="0.25">
      <c r="A560" s="112" t="s">
        <v>1587</v>
      </c>
      <c r="B560" s="112"/>
      <c r="C560" s="113"/>
      <c r="D560" s="113"/>
      <c r="E560" s="113"/>
      <c r="F560" s="113"/>
      <c r="G560" s="113"/>
      <c r="H560" s="113"/>
      <c r="I560" s="113"/>
      <c r="J560" s="113"/>
      <c r="K560" s="113"/>
      <c r="L560" s="113"/>
      <c r="M560" s="113"/>
      <c r="N560" s="113"/>
      <c r="O560" s="113"/>
      <c r="P560" s="113"/>
      <c r="Q560" s="113"/>
      <c r="R560" s="113"/>
      <c r="S560" s="113"/>
      <c r="T560" s="113"/>
    </row>
    <row r="561" spans="1:20" ht="52" hidden="1" customHeight="1" thickBot="1" x14ac:dyDescent="0.25">
      <c r="A561" s="112" t="s">
        <v>2346</v>
      </c>
      <c r="B561" s="112"/>
      <c r="C561" s="113"/>
      <c r="D561" s="113"/>
      <c r="E561" s="113"/>
      <c r="F561" s="113"/>
      <c r="G561" s="113"/>
      <c r="H561" s="113"/>
      <c r="I561" s="113"/>
      <c r="J561" s="113"/>
      <c r="K561" s="113"/>
      <c r="L561" s="113"/>
      <c r="M561" s="113"/>
      <c r="N561" s="113"/>
      <c r="O561" s="113"/>
      <c r="P561" s="113"/>
      <c r="Q561" s="113"/>
      <c r="R561" s="113"/>
      <c r="S561" s="113"/>
      <c r="T561" s="113"/>
    </row>
    <row r="562" spans="1:20" ht="52" hidden="1" customHeight="1" thickBot="1" x14ac:dyDescent="0.25">
      <c r="A562" s="112" t="s">
        <v>2347</v>
      </c>
      <c r="B562" s="112"/>
      <c r="C562" s="113"/>
      <c r="D562" s="113"/>
      <c r="E562" s="113"/>
      <c r="F562" s="113"/>
      <c r="G562" s="113"/>
      <c r="H562" s="113"/>
      <c r="I562" s="113"/>
      <c r="J562" s="113"/>
      <c r="K562" s="113"/>
      <c r="L562" s="113"/>
      <c r="M562" s="113"/>
      <c r="N562" s="113"/>
      <c r="O562" s="113"/>
      <c r="P562" s="113"/>
      <c r="Q562" s="113"/>
      <c r="R562" s="113"/>
      <c r="S562" s="113"/>
      <c r="T562" s="113"/>
    </row>
    <row r="563" spans="1:20" ht="52" hidden="1" customHeight="1" thickBot="1" x14ac:dyDescent="0.25">
      <c r="A563" s="112" t="s">
        <v>2348</v>
      </c>
      <c r="B563" s="112"/>
      <c r="C563" s="113"/>
      <c r="D563" s="113"/>
      <c r="E563" s="113"/>
      <c r="F563" s="113"/>
      <c r="G563" s="113"/>
      <c r="H563" s="113"/>
      <c r="I563" s="113"/>
      <c r="J563" s="113"/>
      <c r="K563" s="113"/>
      <c r="L563" s="113"/>
      <c r="M563" s="113"/>
      <c r="N563" s="113"/>
      <c r="O563" s="113"/>
      <c r="P563" s="113"/>
      <c r="Q563" s="113"/>
      <c r="R563" s="113"/>
      <c r="S563" s="113"/>
      <c r="T563" s="113"/>
    </row>
    <row r="564" spans="1:20" ht="52" hidden="1" customHeight="1" thickBot="1" x14ac:dyDescent="0.25">
      <c r="A564" s="112" t="s">
        <v>1589</v>
      </c>
      <c r="B564" s="112"/>
      <c r="C564" s="113"/>
      <c r="D564" s="113"/>
      <c r="E564" s="113"/>
      <c r="F564" s="113"/>
      <c r="G564" s="113"/>
      <c r="H564" s="113"/>
      <c r="I564" s="113"/>
      <c r="J564" s="113"/>
      <c r="K564" s="113"/>
      <c r="L564" s="113"/>
      <c r="M564" s="113"/>
      <c r="N564" s="113"/>
      <c r="O564" s="113"/>
      <c r="P564" s="113"/>
      <c r="Q564" s="113"/>
      <c r="R564" s="113"/>
      <c r="S564" s="113"/>
      <c r="T564" s="113"/>
    </row>
    <row r="565" spans="1:20" ht="52" hidden="1" customHeight="1" thickBot="1" x14ac:dyDescent="0.25">
      <c r="A565" s="112" t="s">
        <v>2349</v>
      </c>
      <c r="B565" s="112"/>
      <c r="C565" s="113"/>
      <c r="D565" s="113"/>
      <c r="E565" s="113"/>
      <c r="F565" s="113"/>
      <c r="G565" s="113"/>
      <c r="H565" s="113"/>
      <c r="I565" s="113"/>
      <c r="J565" s="113"/>
      <c r="K565" s="113"/>
      <c r="L565" s="113"/>
      <c r="M565" s="113"/>
      <c r="N565" s="113"/>
      <c r="O565" s="113"/>
      <c r="P565" s="113"/>
      <c r="Q565" s="113"/>
      <c r="R565" s="113"/>
      <c r="S565" s="113"/>
      <c r="T565" s="113"/>
    </row>
    <row r="566" spans="1:20" ht="52" hidden="1" customHeight="1" thickBot="1" x14ac:dyDescent="0.25">
      <c r="A566" s="112" t="s">
        <v>2350</v>
      </c>
      <c r="B566" s="112"/>
      <c r="C566" s="113"/>
      <c r="D566" s="113"/>
      <c r="E566" s="113"/>
      <c r="F566" s="113"/>
      <c r="G566" s="113"/>
      <c r="H566" s="113"/>
      <c r="I566" s="113"/>
      <c r="J566" s="113"/>
      <c r="K566" s="113"/>
      <c r="L566" s="113"/>
      <c r="M566" s="113"/>
      <c r="N566" s="113"/>
      <c r="O566" s="113"/>
      <c r="P566" s="113"/>
      <c r="Q566" s="113"/>
      <c r="R566" s="113"/>
      <c r="S566" s="113"/>
      <c r="T566" s="113"/>
    </row>
    <row r="567" spans="1:20" ht="52" hidden="1" customHeight="1" thickBot="1" x14ac:dyDescent="0.25">
      <c r="A567" s="112" t="s">
        <v>2351</v>
      </c>
      <c r="B567" s="112"/>
      <c r="C567" s="113"/>
      <c r="D567" s="113"/>
      <c r="E567" s="113"/>
      <c r="F567" s="113"/>
      <c r="G567" s="113"/>
      <c r="H567" s="113"/>
      <c r="I567" s="113"/>
      <c r="J567" s="113"/>
      <c r="K567" s="113"/>
      <c r="L567" s="113"/>
      <c r="M567" s="113"/>
      <c r="N567" s="113"/>
      <c r="O567" s="113"/>
      <c r="P567" s="113"/>
      <c r="Q567" s="113"/>
      <c r="R567" s="113"/>
      <c r="S567" s="113"/>
      <c r="T567" s="113"/>
    </row>
    <row r="568" spans="1:20" ht="52" hidden="1" customHeight="1" thickBot="1" x14ac:dyDescent="0.25">
      <c r="A568" s="112" t="s">
        <v>1591</v>
      </c>
      <c r="B568" s="112"/>
      <c r="C568" s="113"/>
      <c r="D568" s="113"/>
      <c r="E568" s="113"/>
      <c r="F568" s="113"/>
      <c r="G568" s="113"/>
      <c r="H568" s="113"/>
      <c r="I568" s="113"/>
      <c r="J568" s="113"/>
      <c r="K568" s="113"/>
      <c r="L568" s="113"/>
      <c r="M568" s="113"/>
      <c r="N568" s="113"/>
      <c r="O568" s="113"/>
      <c r="P568" s="113"/>
      <c r="Q568" s="113"/>
      <c r="R568" s="113"/>
      <c r="S568" s="113"/>
      <c r="T568" s="113"/>
    </row>
    <row r="569" spans="1:20" ht="52" hidden="1" customHeight="1" thickBot="1" x14ac:dyDescent="0.25">
      <c r="A569" s="112" t="s">
        <v>2352</v>
      </c>
      <c r="B569" s="112"/>
      <c r="C569" s="113"/>
      <c r="D569" s="113"/>
      <c r="E569" s="113"/>
      <c r="F569" s="113"/>
      <c r="G569" s="113"/>
      <c r="H569" s="113"/>
      <c r="I569" s="113"/>
      <c r="J569" s="113"/>
      <c r="K569" s="113"/>
      <c r="L569" s="113"/>
      <c r="M569" s="113"/>
      <c r="N569" s="113"/>
      <c r="O569" s="113"/>
      <c r="P569" s="113"/>
      <c r="Q569" s="113"/>
      <c r="R569" s="113"/>
      <c r="S569" s="113"/>
      <c r="T569" s="113"/>
    </row>
    <row r="570" spans="1:20" ht="52" hidden="1" customHeight="1" thickBot="1" x14ac:dyDescent="0.25">
      <c r="A570" s="112" t="s">
        <v>2353</v>
      </c>
      <c r="B570" s="112"/>
      <c r="C570" s="113"/>
      <c r="D570" s="113"/>
      <c r="E570" s="113"/>
      <c r="F570" s="113"/>
      <c r="G570" s="113"/>
      <c r="H570" s="113"/>
      <c r="I570" s="113"/>
      <c r="J570" s="113"/>
      <c r="K570" s="113"/>
      <c r="L570" s="113"/>
      <c r="M570" s="113"/>
      <c r="N570" s="113"/>
      <c r="O570" s="113"/>
      <c r="P570" s="113"/>
      <c r="Q570" s="113"/>
      <c r="R570" s="113"/>
      <c r="S570" s="113"/>
      <c r="T570" s="113"/>
    </row>
    <row r="571" spans="1:20" ht="52" hidden="1" customHeight="1" thickBot="1" x14ac:dyDescent="0.25">
      <c r="A571" s="112" t="s">
        <v>2354</v>
      </c>
      <c r="B571" s="112"/>
      <c r="C571" s="113"/>
      <c r="D571" s="113"/>
      <c r="E571" s="113"/>
      <c r="F571" s="113"/>
      <c r="G571" s="113"/>
      <c r="H571" s="113"/>
      <c r="I571" s="113"/>
      <c r="J571" s="113"/>
      <c r="K571" s="113"/>
      <c r="L571" s="113"/>
      <c r="M571" s="113"/>
      <c r="N571" s="113"/>
      <c r="O571" s="113"/>
      <c r="P571" s="113"/>
      <c r="Q571" s="113"/>
      <c r="R571" s="113"/>
      <c r="S571" s="113"/>
      <c r="T571" s="113"/>
    </row>
    <row r="572" spans="1:20" ht="52" hidden="1" customHeight="1" thickBot="1" x14ac:dyDescent="0.25">
      <c r="A572" s="112" t="s">
        <v>1593</v>
      </c>
      <c r="B572" s="112"/>
      <c r="C572" s="113"/>
      <c r="D572" s="113"/>
      <c r="E572" s="113"/>
      <c r="F572" s="113"/>
      <c r="G572" s="113"/>
      <c r="H572" s="113"/>
      <c r="I572" s="113"/>
      <c r="J572" s="113"/>
      <c r="K572" s="113"/>
      <c r="L572" s="113"/>
      <c r="M572" s="113"/>
      <c r="N572" s="113"/>
      <c r="O572" s="113"/>
      <c r="P572" s="113"/>
      <c r="Q572" s="113"/>
      <c r="R572" s="113"/>
      <c r="S572" s="113"/>
      <c r="T572" s="113"/>
    </row>
    <row r="573" spans="1:20" ht="52" hidden="1" customHeight="1" thickBot="1" x14ac:dyDescent="0.25">
      <c r="A573" s="112" t="s">
        <v>2355</v>
      </c>
      <c r="B573" s="112"/>
      <c r="C573" s="113"/>
      <c r="D573" s="113"/>
      <c r="E573" s="113"/>
      <c r="F573" s="113"/>
      <c r="G573" s="113"/>
      <c r="H573" s="113"/>
      <c r="I573" s="113"/>
      <c r="J573" s="113"/>
      <c r="K573" s="113"/>
      <c r="L573" s="113"/>
      <c r="M573" s="113"/>
      <c r="N573" s="113"/>
      <c r="O573" s="113"/>
      <c r="P573" s="113"/>
      <c r="Q573" s="113"/>
      <c r="R573" s="113"/>
      <c r="S573" s="113"/>
      <c r="T573" s="113"/>
    </row>
    <row r="574" spans="1:20" ht="52" hidden="1" customHeight="1" thickBot="1" x14ac:dyDescent="0.25">
      <c r="A574" s="112" t="s">
        <v>2356</v>
      </c>
      <c r="B574" s="112"/>
      <c r="C574" s="113"/>
      <c r="D574" s="113"/>
      <c r="E574" s="113"/>
      <c r="F574" s="113"/>
      <c r="G574" s="113"/>
      <c r="H574" s="113"/>
      <c r="I574" s="113"/>
      <c r="J574" s="113"/>
      <c r="K574" s="113"/>
      <c r="L574" s="113"/>
      <c r="M574" s="113"/>
      <c r="N574" s="113"/>
      <c r="O574" s="113"/>
      <c r="P574" s="113"/>
      <c r="Q574" s="113"/>
      <c r="R574" s="113"/>
      <c r="S574" s="113"/>
      <c r="T574" s="113"/>
    </row>
    <row r="575" spans="1:20" ht="52" hidden="1" customHeight="1" thickBot="1" x14ac:dyDescent="0.25">
      <c r="A575" s="112" t="s">
        <v>2357</v>
      </c>
      <c r="B575" s="112"/>
      <c r="C575" s="113"/>
      <c r="D575" s="113"/>
      <c r="E575" s="113"/>
      <c r="F575" s="113"/>
      <c r="G575" s="113"/>
      <c r="H575" s="113"/>
      <c r="I575" s="113"/>
      <c r="J575" s="113"/>
      <c r="K575" s="113"/>
      <c r="L575" s="113"/>
      <c r="M575" s="113"/>
      <c r="N575" s="113"/>
      <c r="O575" s="113"/>
      <c r="P575" s="113"/>
      <c r="Q575" s="113"/>
      <c r="R575" s="113"/>
      <c r="S575" s="113"/>
      <c r="T575" s="113"/>
    </row>
    <row r="576" spans="1:20" ht="52" hidden="1" customHeight="1" thickBot="1" x14ac:dyDescent="0.25">
      <c r="A576" s="112" t="s">
        <v>1595</v>
      </c>
      <c r="B576" s="112"/>
      <c r="C576" s="113"/>
      <c r="D576" s="113"/>
      <c r="E576" s="113"/>
      <c r="F576" s="113"/>
      <c r="G576" s="113"/>
      <c r="H576" s="113"/>
      <c r="I576" s="113"/>
      <c r="J576" s="113"/>
      <c r="K576" s="113"/>
      <c r="L576" s="113"/>
      <c r="M576" s="113"/>
      <c r="N576" s="113"/>
      <c r="O576" s="113"/>
      <c r="P576" s="113"/>
      <c r="Q576" s="113"/>
      <c r="R576" s="113"/>
      <c r="S576" s="113"/>
      <c r="T576" s="113"/>
    </row>
    <row r="577" spans="1:20" ht="52" hidden="1" customHeight="1" thickBot="1" x14ac:dyDescent="0.25">
      <c r="A577" s="112" t="s">
        <v>2358</v>
      </c>
      <c r="B577" s="112"/>
      <c r="C577" s="113"/>
      <c r="D577" s="113"/>
      <c r="E577" s="113"/>
      <c r="F577" s="113"/>
      <c r="G577" s="113"/>
      <c r="H577" s="113"/>
      <c r="I577" s="113"/>
      <c r="J577" s="113"/>
      <c r="K577" s="113"/>
      <c r="L577" s="113"/>
      <c r="M577" s="113"/>
      <c r="N577" s="113"/>
      <c r="O577" s="113"/>
      <c r="P577" s="113"/>
      <c r="Q577" s="113"/>
      <c r="R577" s="113"/>
      <c r="S577" s="113"/>
      <c r="T577" s="113"/>
    </row>
    <row r="578" spans="1:20" ht="52" hidden="1" customHeight="1" thickBot="1" x14ac:dyDescent="0.25">
      <c r="A578" s="112" t="s">
        <v>2359</v>
      </c>
      <c r="B578" s="112"/>
      <c r="C578" s="113"/>
      <c r="D578" s="113"/>
      <c r="E578" s="113"/>
      <c r="F578" s="113"/>
      <c r="G578" s="113"/>
      <c r="H578" s="113"/>
      <c r="I578" s="113"/>
      <c r="J578" s="113"/>
      <c r="K578" s="113"/>
      <c r="L578" s="113"/>
      <c r="M578" s="113"/>
      <c r="N578" s="113"/>
      <c r="O578" s="113"/>
      <c r="P578" s="113"/>
      <c r="Q578" s="113"/>
      <c r="R578" s="113"/>
      <c r="S578" s="113"/>
      <c r="T578" s="113"/>
    </row>
    <row r="579" spans="1:20" ht="52" hidden="1" customHeight="1" thickBot="1" x14ac:dyDescent="0.25">
      <c r="A579" s="112" t="s">
        <v>2360</v>
      </c>
      <c r="B579" s="112"/>
      <c r="C579" s="113"/>
      <c r="D579" s="113"/>
      <c r="E579" s="113"/>
      <c r="F579" s="113"/>
      <c r="G579" s="113"/>
      <c r="H579" s="113"/>
      <c r="I579" s="113"/>
      <c r="J579" s="113"/>
      <c r="K579" s="113"/>
      <c r="L579" s="113"/>
      <c r="M579" s="113"/>
      <c r="N579" s="113"/>
      <c r="O579" s="113"/>
      <c r="P579" s="113"/>
      <c r="Q579" s="113"/>
      <c r="R579" s="113"/>
      <c r="S579" s="113"/>
      <c r="T579" s="113"/>
    </row>
    <row r="580" spans="1:20" ht="52" hidden="1" customHeight="1" thickBot="1" x14ac:dyDescent="0.25">
      <c r="A580" s="112" t="s">
        <v>1597</v>
      </c>
      <c r="B580" s="112"/>
      <c r="C580" s="113"/>
      <c r="D580" s="113"/>
      <c r="E580" s="113"/>
      <c r="F580" s="113"/>
      <c r="G580" s="113"/>
      <c r="H580" s="113"/>
      <c r="I580" s="113"/>
      <c r="J580" s="113"/>
      <c r="K580" s="113"/>
      <c r="L580" s="113"/>
      <c r="M580" s="113"/>
      <c r="N580" s="113"/>
      <c r="O580" s="113"/>
      <c r="P580" s="113"/>
      <c r="Q580" s="113"/>
      <c r="R580" s="113"/>
      <c r="S580" s="113"/>
      <c r="T580" s="113"/>
    </row>
    <row r="581" spans="1:20" ht="52" hidden="1" customHeight="1" thickBot="1" x14ac:dyDescent="0.25">
      <c r="A581" s="112" t="s">
        <v>2361</v>
      </c>
      <c r="B581" s="112"/>
      <c r="C581" s="113"/>
      <c r="D581" s="113"/>
      <c r="E581" s="113"/>
      <c r="F581" s="113"/>
      <c r="G581" s="113"/>
      <c r="H581" s="113"/>
      <c r="I581" s="113"/>
      <c r="J581" s="113"/>
      <c r="K581" s="113"/>
      <c r="L581" s="113"/>
      <c r="M581" s="113"/>
      <c r="N581" s="113"/>
      <c r="O581" s="113"/>
      <c r="P581" s="113"/>
      <c r="Q581" s="113"/>
      <c r="R581" s="113"/>
      <c r="S581" s="113"/>
      <c r="T581" s="113"/>
    </row>
    <row r="582" spans="1:20" ht="52" hidden="1" customHeight="1" thickBot="1" x14ac:dyDescent="0.25">
      <c r="A582" s="112" t="s">
        <v>2362</v>
      </c>
      <c r="B582" s="112"/>
      <c r="C582" s="113"/>
      <c r="D582" s="113"/>
      <c r="E582" s="113"/>
      <c r="F582" s="113"/>
      <c r="G582" s="113"/>
      <c r="H582" s="113"/>
      <c r="I582" s="113"/>
      <c r="J582" s="113"/>
      <c r="K582" s="113"/>
      <c r="L582" s="113"/>
      <c r="M582" s="113"/>
      <c r="N582" s="113"/>
      <c r="O582" s="113"/>
      <c r="P582" s="113"/>
      <c r="Q582" s="113"/>
      <c r="R582" s="113"/>
      <c r="S582" s="113"/>
      <c r="T582" s="113"/>
    </row>
    <row r="583" spans="1:20" ht="52" hidden="1" customHeight="1" thickBot="1" x14ac:dyDescent="0.25">
      <c r="A583" s="112" t="s">
        <v>2363</v>
      </c>
      <c r="B583" s="112"/>
      <c r="C583" s="113"/>
      <c r="D583" s="113"/>
      <c r="E583" s="113"/>
      <c r="F583" s="113"/>
      <c r="G583" s="113"/>
      <c r="H583" s="113"/>
      <c r="I583" s="113"/>
      <c r="J583" s="113"/>
      <c r="K583" s="113"/>
      <c r="L583" s="113"/>
      <c r="M583" s="113"/>
      <c r="N583" s="113"/>
      <c r="O583" s="113"/>
      <c r="P583" s="113"/>
      <c r="Q583" s="113"/>
      <c r="R583" s="113"/>
      <c r="S583" s="113"/>
      <c r="T583" s="113"/>
    </row>
    <row r="584" spans="1:20" ht="52" hidden="1" customHeight="1" thickBot="1" x14ac:dyDescent="0.25">
      <c r="A584" s="112" t="s">
        <v>1599</v>
      </c>
      <c r="B584" s="112"/>
      <c r="C584" s="113"/>
      <c r="D584" s="113"/>
      <c r="E584" s="113"/>
      <c r="F584" s="113"/>
      <c r="G584" s="113"/>
      <c r="H584" s="113"/>
      <c r="I584" s="113"/>
      <c r="J584" s="113"/>
      <c r="K584" s="113"/>
      <c r="L584" s="113"/>
      <c r="M584" s="113"/>
      <c r="N584" s="113"/>
      <c r="O584" s="113"/>
      <c r="P584" s="113"/>
      <c r="Q584" s="113"/>
      <c r="R584" s="113"/>
      <c r="S584" s="113"/>
      <c r="T584" s="113"/>
    </row>
    <row r="585" spans="1:20" ht="52" hidden="1" customHeight="1" thickBot="1" x14ac:dyDescent="0.25">
      <c r="A585" s="112" t="s">
        <v>2364</v>
      </c>
      <c r="B585" s="112"/>
      <c r="C585" s="113"/>
      <c r="D585" s="113"/>
      <c r="E585" s="113"/>
      <c r="F585" s="113"/>
      <c r="G585" s="113"/>
      <c r="H585" s="113"/>
      <c r="I585" s="113"/>
      <c r="J585" s="113"/>
      <c r="K585" s="113"/>
      <c r="L585" s="113"/>
      <c r="M585" s="113"/>
      <c r="N585" s="113"/>
      <c r="O585" s="113"/>
      <c r="P585" s="113"/>
      <c r="Q585" s="113"/>
      <c r="R585" s="113"/>
      <c r="S585" s="113"/>
      <c r="T585" s="113"/>
    </row>
    <row r="586" spans="1:20" ht="52" hidden="1" customHeight="1" thickBot="1" x14ac:dyDescent="0.25">
      <c r="A586" s="112" t="s">
        <v>2365</v>
      </c>
      <c r="B586" s="112"/>
      <c r="C586" s="113"/>
      <c r="D586" s="113"/>
      <c r="E586" s="113"/>
      <c r="F586" s="113"/>
      <c r="G586" s="113"/>
      <c r="H586" s="113"/>
      <c r="I586" s="113"/>
      <c r="J586" s="113"/>
      <c r="K586" s="113"/>
      <c r="L586" s="113"/>
      <c r="M586" s="113"/>
      <c r="N586" s="113"/>
      <c r="O586" s="113"/>
      <c r="P586" s="113"/>
      <c r="Q586" s="113"/>
      <c r="R586" s="113"/>
      <c r="S586" s="113"/>
      <c r="T586" s="113"/>
    </row>
    <row r="587" spans="1:20" ht="52" hidden="1" customHeight="1" thickBot="1" x14ac:dyDescent="0.25">
      <c r="A587" s="112" t="s">
        <v>2366</v>
      </c>
      <c r="B587" s="112"/>
      <c r="C587" s="113"/>
      <c r="D587" s="113"/>
      <c r="E587" s="113"/>
      <c r="F587" s="113"/>
      <c r="G587" s="113"/>
      <c r="H587" s="113"/>
      <c r="I587" s="113"/>
      <c r="J587" s="113"/>
      <c r="K587" s="113"/>
      <c r="L587" s="113"/>
      <c r="M587" s="113"/>
      <c r="N587" s="113"/>
      <c r="O587" s="113"/>
      <c r="P587" s="113"/>
      <c r="Q587" s="113"/>
      <c r="R587" s="113"/>
      <c r="S587" s="113"/>
      <c r="T587" s="113"/>
    </row>
    <row r="588" spans="1:20" ht="52" hidden="1" customHeight="1" thickBot="1" x14ac:dyDescent="0.25">
      <c r="A588" s="112" t="s">
        <v>1601</v>
      </c>
      <c r="B588" s="112"/>
      <c r="C588" s="113"/>
      <c r="D588" s="113"/>
      <c r="E588" s="113"/>
      <c r="F588" s="113"/>
      <c r="G588" s="113"/>
      <c r="H588" s="113"/>
      <c r="I588" s="113"/>
      <c r="J588" s="113"/>
      <c r="K588" s="113"/>
      <c r="L588" s="113"/>
      <c r="M588" s="113"/>
      <c r="N588" s="113"/>
      <c r="O588" s="113"/>
      <c r="P588" s="113"/>
      <c r="Q588" s="113"/>
      <c r="R588" s="113"/>
      <c r="S588" s="113"/>
      <c r="T588" s="113"/>
    </row>
    <row r="589" spans="1:20" ht="52" hidden="1" customHeight="1" thickBot="1" x14ac:dyDescent="0.25">
      <c r="A589" s="112" t="s">
        <v>2367</v>
      </c>
      <c r="B589" s="112"/>
      <c r="C589" s="113"/>
      <c r="D589" s="113"/>
      <c r="E589" s="113"/>
      <c r="F589" s="113"/>
      <c r="G589" s="113"/>
      <c r="H589" s="113"/>
      <c r="I589" s="113"/>
      <c r="J589" s="113"/>
      <c r="K589" s="113"/>
      <c r="L589" s="113"/>
      <c r="M589" s="113"/>
      <c r="N589" s="113"/>
      <c r="O589" s="113"/>
      <c r="P589" s="113"/>
      <c r="Q589" s="113"/>
      <c r="R589" s="113"/>
      <c r="S589" s="113"/>
      <c r="T589" s="113"/>
    </row>
    <row r="590" spans="1:20" ht="52" hidden="1" customHeight="1" thickBot="1" x14ac:dyDescent="0.25">
      <c r="A590" s="112" t="s">
        <v>2368</v>
      </c>
      <c r="B590" s="112"/>
      <c r="C590" s="113"/>
      <c r="D590" s="113"/>
      <c r="E590" s="113"/>
      <c r="F590" s="113"/>
      <c r="G590" s="113"/>
      <c r="H590" s="113"/>
      <c r="I590" s="113"/>
      <c r="J590" s="113"/>
      <c r="K590" s="113"/>
      <c r="L590" s="113"/>
      <c r="M590" s="113"/>
      <c r="N590" s="113"/>
      <c r="O590" s="113"/>
      <c r="P590" s="113"/>
      <c r="Q590" s="113"/>
      <c r="R590" s="113"/>
      <c r="S590" s="113"/>
      <c r="T590" s="113"/>
    </row>
    <row r="591" spans="1:20" ht="52" hidden="1" customHeight="1" thickBot="1" x14ac:dyDescent="0.25">
      <c r="A591" s="112" t="s">
        <v>2369</v>
      </c>
      <c r="B591" s="112"/>
      <c r="C591" s="113"/>
      <c r="D591" s="113"/>
      <c r="E591" s="113"/>
      <c r="F591" s="113"/>
      <c r="G591" s="113"/>
      <c r="H591" s="113"/>
      <c r="I591" s="113"/>
      <c r="J591" s="113"/>
      <c r="K591" s="113"/>
      <c r="L591" s="113"/>
      <c r="M591" s="113"/>
      <c r="N591" s="113"/>
      <c r="O591" s="113"/>
      <c r="P591" s="113"/>
      <c r="Q591" s="113"/>
      <c r="R591" s="113"/>
      <c r="S591" s="113"/>
      <c r="T591" s="113"/>
    </row>
    <row r="592" spans="1:20" ht="18" customHeight="1" thickBot="1" x14ac:dyDescent="0.25">
      <c r="A592" s="175" t="s">
        <v>2370</v>
      </c>
      <c r="B592" s="176"/>
      <c r="C592" s="177"/>
      <c r="D592" s="177"/>
      <c r="E592" s="177"/>
      <c r="F592" s="177"/>
      <c r="G592" s="177"/>
      <c r="H592" s="177"/>
      <c r="I592" s="177"/>
      <c r="J592" s="177"/>
      <c r="K592" s="177"/>
      <c r="L592" s="177"/>
      <c r="M592" s="177"/>
      <c r="N592" s="177"/>
      <c r="O592" s="177"/>
      <c r="P592" s="177"/>
      <c r="Q592" s="177"/>
      <c r="R592" s="177"/>
      <c r="S592" s="177"/>
      <c r="T592" s="177"/>
    </row>
    <row r="593" spans="1:20" ht="52" hidden="1" customHeight="1" thickBot="1" x14ac:dyDescent="0.25">
      <c r="A593" s="112" t="s">
        <v>1604</v>
      </c>
      <c r="B593" s="112"/>
      <c r="C593" s="113"/>
      <c r="D593" s="113"/>
      <c r="E593" s="113"/>
      <c r="F593" s="113"/>
      <c r="G593" s="113"/>
      <c r="H593" s="113"/>
      <c r="I593" s="113"/>
      <c r="J593" s="113"/>
      <c r="K593" s="113"/>
      <c r="L593" s="113"/>
      <c r="M593" s="113"/>
      <c r="N593" s="113"/>
      <c r="O593" s="113"/>
      <c r="P593" s="113"/>
      <c r="Q593" s="113"/>
      <c r="R593" s="113"/>
      <c r="S593" s="113"/>
      <c r="T593" s="113"/>
    </row>
    <row r="594" spans="1:20" ht="52" hidden="1" customHeight="1" thickBot="1" x14ac:dyDescent="0.25">
      <c r="A594" s="112" t="s">
        <v>2371</v>
      </c>
      <c r="B594" s="112"/>
      <c r="C594" s="113"/>
      <c r="D594" s="113"/>
      <c r="E594" s="113"/>
      <c r="F594" s="113"/>
      <c r="G594" s="113"/>
      <c r="H594" s="113"/>
      <c r="I594" s="113"/>
      <c r="J594" s="113"/>
      <c r="K594" s="113"/>
      <c r="L594" s="113"/>
      <c r="M594" s="113"/>
      <c r="N594" s="113"/>
      <c r="O594" s="113"/>
      <c r="P594" s="113"/>
      <c r="Q594" s="113"/>
      <c r="R594" s="113"/>
      <c r="S594" s="113"/>
      <c r="T594" s="113"/>
    </row>
    <row r="595" spans="1:20" ht="35" hidden="1" customHeight="1" thickBot="1" x14ac:dyDescent="0.25">
      <c r="A595" s="112" t="s">
        <v>2372</v>
      </c>
      <c r="B595" s="112"/>
      <c r="C595" s="113"/>
      <c r="D595" s="113"/>
      <c r="E595" s="113"/>
      <c r="F595" s="113"/>
      <c r="G595" s="113"/>
      <c r="H595" s="113"/>
      <c r="I595" s="113"/>
      <c r="J595" s="113"/>
      <c r="K595" s="113"/>
      <c r="L595" s="113"/>
      <c r="M595" s="113"/>
      <c r="N595" s="113"/>
      <c r="O595" s="113"/>
      <c r="P595" s="113"/>
      <c r="Q595" s="113"/>
      <c r="R595" s="113"/>
      <c r="S595" s="113"/>
      <c r="T595" s="113"/>
    </row>
    <row r="596" spans="1:20" ht="52" hidden="1" customHeight="1" thickBot="1" x14ac:dyDescent="0.25">
      <c r="A596" s="112" t="s">
        <v>2373</v>
      </c>
      <c r="B596" s="112"/>
      <c r="C596" s="113"/>
      <c r="D596" s="113"/>
      <c r="E596" s="113"/>
      <c r="F596" s="113"/>
      <c r="G596" s="113"/>
      <c r="H596" s="113"/>
      <c r="I596" s="113"/>
      <c r="J596" s="113"/>
      <c r="K596" s="113"/>
      <c r="L596" s="113"/>
      <c r="M596" s="113"/>
      <c r="N596" s="113"/>
      <c r="O596" s="113"/>
      <c r="P596" s="113"/>
      <c r="Q596" s="113"/>
      <c r="R596" s="113"/>
      <c r="S596" s="113"/>
      <c r="T596" s="113"/>
    </row>
    <row r="597" spans="1:20" ht="52" hidden="1" customHeight="1" thickBot="1" x14ac:dyDescent="0.25">
      <c r="A597" s="112" t="s">
        <v>1606</v>
      </c>
      <c r="B597" s="112"/>
      <c r="C597" s="113"/>
      <c r="D597" s="113"/>
      <c r="E597" s="113"/>
      <c r="F597" s="113"/>
      <c r="G597" s="113"/>
      <c r="H597" s="113"/>
      <c r="I597" s="113"/>
      <c r="J597" s="113"/>
      <c r="K597" s="113"/>
      <c r="L597" s="113"/>
      <c r="M597" s="113"/>
      <c r="N597" s="113"/>
      <c r="O597" s="113"/>
      <c r="P597" s="113"/>
      <c r="Q597" s="113"/>
      <c r="R597" s="113"/>
      <c r="S597" s="113"/>
      <c r="T597" s="113"/>
    </row>
    <row r="598" spans="1:20" ht="52" hidden="1" customHeight="1" thickBot="1" x14ac:dyDescent="0.25">
      <c r="A598" s="112" t="s">
        <v>2374</v>
      </c>
      <c r="B598" s="112"/>
      <c r="C598" s="113"/>
      <c r="D598" s="113"/>
      <c r="E598" s="113"/>
      <c r="F598" s="113"/>
      <c r="G598" s="113"/>
      <c r="H598" s="113"/>
      <c r="I598" s="113"/>
      <c r="J598" s="113"/>
      <c r="K598" s="113"/>
      <c r="L598" s="113"/>
      <c r="M598" s="113"/>
      <c r="N598" s="113"/>
      <c r="O598" s="113"/>
      <c r="P598" s="113"/>
      <c r="Q598" s="113"/>
      <c r="R598" s="113"/>
      <c r="S598" s="113"/>
      <c r="T598" s="113"/>
    </row>
    <row r="599" spans="1:20" ht="35" hidden="1" customHeight="1" thickBot="1" x14ac:dyDescent="0.25">
      <c r="A599" s="112" t="s">
        <v>2375</v>
      </c>
      <c r="B599" s="112"/>
      <c r="C599" s="113"/>
      <c r="D599" s="113"/>
      <c r="E599" s="113"/>
      <c r="F599" s="113"/>
      <c r="G599" s="113"/>
      <c r="H599" s="113"/>
      <c r="I599" s="113"/>
      <c r="J599" s="113"/>
      <c r="K599" s="113"/>
      <c r="L599" s="113"/>
      <c r="M599" s="113"/>
      <c r="N599" s="113"/>
      <c r="O599" s="113"/>
      <c r="P599" s="113"/>
      <c r="Q599" s="113"/>
      <c r="R599" s="113"/>
      <c r="S599" s="113"/>
      <c r="T599" s="113"/>
    </row>
    <row r="600" spans="1:20" ht="52" hidden="1" customHeight="1" thickBot="1" x14ac:dyDescent="0.25">
      <c r="A600" s="112" t="s">
        <v>2376</v>
      </c>
      <c r="B600" s="112"/>
      <c r="C600" s="113"/>
      <c r="D600" s="113"/>
      <c r="E600" s="113"/>
      <c r="F600" s="113"/>
      <c r="G600" s="113"/>
      <c r="H600" s="113"/>
      <c r="I600" s="113"/>
      <c r="J600" s="113"/>
      <c r="K600" s="113"/>
      <c r="L600" s="113"/>
      <c r="M600" s="113"/>
      <c r="N600" s="113"/>
      <c r="O600" s="113"/>
      <c r="P600" s="113"/>
      <c r="Q600" s="113"/>
      <c r="R600" s="113"/>
      <c r="S600" s="113"/>
      <c r="T600" s="113"/>
    </row>
    <row r="601" spans="1:20" ht="52" hidden="1" customHeight="1" thickBot="1" x14ac:dyDescent="0.25">
      <c r="A601" s="112" t="s">
        <v>1608</v>
      </c>
      <c r="B601" s="112"/>
      <c r="C601" s="113"/>
      <c r="D601" s="113"/>
      <c r="E601" s="113"/>
      <c r="F601" s="113"/>
      <c r="G601" s="113"/>
      <c r="H601" s="113"/>
      <c r="I601" s="113"/>
      <c r="J601" s="113"/>
      <c r="K601" s="113"/>
      <c r="L601" s="113"/>
      <c r="M601" s="113"/>
      <c r="N601" s="113"/>
      <c r="O601" s="113"/>
      <c r="P601" s="113"/>
      <c r="Q601" s="113"/>
      <c r="R601" s="113"/>
      <c r="S601" s="113"/>
      <c r="T601" s="113"/>
    </row>
    <row r="602" spans="1:20" ht="52" hidden="1" customHeight="1" thickBot="1" x14ac:dyDescent="0.25">
      <c r="A602" s="112" t="s">
        <v>2377</v>
      </c>
      <c r="B602" s="112"/>
      <c r="C602" s="113"/>
      <c r="D602" s="113"/>
      <c r="E602" s="113"/>
      <c r="F602" s="113"/>
      <c r="G602" s="113"/>
      <c r="H602" s="113"/>
      <c r="I602" s="113"/>
      <c r="J602" s="113"/>
      <c r="K602" s="113"/>
      <c r="L602" s="113"/>
      <c r="M602" s="113"/>
      <c r="N602" s="113"/>
      <c r="O602" s="113"/>
      <c r="P602" s="113"/>
      <c r="Q602" s="113"/>
      <c r="R602" s="113"/>
      <c r="S602" s="113"/>
      <c r="T602" s="113"/>
    </row>
    <row r="603" spans="1:20" ht="35" hidden="1" customHeight="1" thickBot="1" x14ac:dyDescent="0.25">
      <c r="A603" s="112" t="s">
        <v>2378</v>
      </c>
      <c r="B603" s="112"/>
      <c r="C603" s="113"/>
      <c r="D603" s="113"/>
      <c r="E603" s="113"/>
      <c r="F603" s="113"/>
      <c r="G603" s="113"/>
      <c r="H603" s="113"/>
      <c r="I603" s="113"/>
      <c r="J603" s="113"/>
      <c r="K603" s="113"/>
      <c r="L603" s="113"/>
      <c r="M603" s="113"/>
      <c r="N603" s="113"/>
      <c r="O603" s="113"/>
      <c r="P603" s="113"/>
      <c r="Q603" s="113"/>
      <c r="R603" s="113"/>
      <c r="S603" s="113"/>
      <c r="T603" s="113"/>
    </row>
    <row r="604" spans="1:20" ht="52" hidden="1" customHeight="1" thickBot="1" x14ac:dyDescent="0.25">
      <c r="A604" s="112" t="s">
        <v>2379</v>
      </c>
      <c r="B604" s="112"/>
      <c r="C604" s="113"/>
      <c r="D604" s="113"/>
      <c r="E604" s="113"/>
      <c r="F604" s="113"/>
      <c r="G604" s="113"/>
      <c r="H604" s="113"/>
      <c r="I604" s="113"/>
      <c r="J604" s="113"/>
      <c r="K604" s="113"/>
      <c r="L604" s="113"/>
      <c r="M604" s="113"/>
      <c r="N604" s="113"/>
      <c r="O604" s="113"/>
      <c r="P604" s="113"/>
      <c r="Q604" s="113"/>
      <c r="R604" s="113"/>
      <c r="S604" s="113"/>
      <c r="T604" s="113"/>
    </row>
    <row r="605" spans="1:20" ht="52" hidden="1" customHeight="1" thickBot="1" x14ac:dyDescent="0.25">
      <c r="A605" s="112" t="s">
        <v>1610</v>
      </c>
      <c r="B605" s="112"/>
      <c r="C605" s="113"/>
      <c r="D605" s="113"/>
      <c r="E605" s="113"/>
      <c r="F605" s="113"/>
      <c r="G605" s="113"/>
      <c r="H605" s="113"/>
      <c r="I605" s="113"/>
      <c r="J605" s="113"/>
      <c r="K605" s="113"/>
      <c r="L605" s="113"/>
      <c r="M605" s="113"/>
      <c r="N605" s="113"/>
      <c r="O605" s="113"/>
      <c r="P605" s="113"/>
      <c r="Q605" s="113"/>
      <c r="R605" s="113"/>
      <c r="S605" s="113"/>
      <c r="T605" s="113"/>
    </row>
    <row r="606" spans="1:20" ht="52" hidden="1" customHeight="1" thickBot="1" x14ac:dyDescent="0.25">
      <c r="A606" s="112" t="s">
        <v>2380</v>
      </c>
      <c r="B606" s="112"/>
      <c r="C606" s="113"/>
      <c r="D606" s="113"/>
      <c r="E606" s="113"/>
      <c r="F606" s="113"/>
      <c r="G606" s="113"/>
      <c r="H606" s="113"/>
      <c r="I606" s="113"/>
      <c r="J606" s="113"/>
      <c r="K606" s="113"/>
      <c r="L606" s="113"/>
      <c r="M606" s="113"/>
      <c r="N606" s="113"/>
      <c r="O606" s="113"/>
      <c r="P606" s="113"/>
      <c r="Q606" s="113"/>
      <c r="R606" s="113"/>
      <c r="S606" s="113"/>
      <c r="T606" s="113"/>
    </row>
    <row r="607" spans="1:20" ht="35" hidden="1" customHeight="1" thickBot="1" x14ac:dyDescent="0.25">
      <c r="A607" s="112" t="s">
        <v>2381</v>
      </c>
      <c r="B607" s="112"/>
      <c r="C607" s="113"/>
      <c r="D607" s="113"/>
      <c r="E607" s="113"/>
      <c r="F607" s="113"/>
      <c r="G607" s="113"/>
      <c r="H607" s="113"/>
      <c r="I607" s="113"/>
      <c r="J607" s="113"/>
      <c r="K607" s="113"/>
      <c r="L607" s="113"/>
      <c r="M607" s="113"/>
      <c r="N607" s="113"/>
      <c r="O607" s="113"/>
      <c r="P607" s="113"/>
      <c r="Q607" s="113"/>
      <c r="R607" s="113"/>
      <c r="S607" s="113"/>
      <c r="T607" s="113"/>
    </row>
    <row r="608" spans="1:20" ht="52" hidden="1" customHeight="1" thickBot="1" x14ac:dyDescent="0.25">
      <c r="A608" s="112" t="s">
        <v>2382</v>
      </c>
      <c r="B608" s="112"/>
      <c r="C608" s="113"/>
      <c r="D608" s="113"/>
      <c r="E608" s="113"/>
      <c r="F608" s="113"/>
      <c r="G608" s="113"/>
      <c r="H608" s="113"/>
      <c r="I608" s="113"/>
      <c r="J608" s="113"/>
      <c r="K608" s="113"/>
      <c r="L608" s="113"/>
      <c r="M608" s="113"/>
      <c r="N608" s="113"/>
      <c r="O608" s="113"/>
      <c r="P608" s="113"/>
      <c r="Q608" s="113"/>
      <c r="R608" s="113"/>
      <c r="S608" s="113"/>
      <c r="T608" s="113"/>
    </row>
    <row r="609" spans="1:20" ht="52" hidden="1" customHeight="1" thickBot="1" x14ac:dyDescent="0.25">
      <c r="A609" s="112" t="s">
        <v>1612</v>
      </c>
      <c r="B609" s="112"/>
      <c r="C609" s="113"/>
      <c r="D609" s="113"/>
      <c r="E609" s="113"/>
      <c r="F609" s="113"/>
      <c r="G609" s="113"/>
      <c r="H609" s="113"/>
      <c r="I609" s="113"/>
      <c r="J609" s="113"/>
      <c r="K609" s="113"/>
      <c r="L609" s="113"/>
      <c r="M609" s="113"/>
      <c r="N609" s="113"/>
      <c r="O609" s="113"/>
      <c r="P609" s="113"/>
      <c r="Q609" s="113"/>
      <c r="R609" s="113"/>
      <c r="S609" s="113"/>
      <c r="T609" s="113"/>
    </row>
    <row r="610" spans="1:20" ht="52" hidden="1" customHeight="1" thickBot="1" x14ac:dyDescent="0.25">
      <c r="A610" s="112" t="s">
        <v>2383</v>
      </c>
      <c r="B610" s="112"/>
      <c r="C610" s="113"/>
      <c r="D610" s="113"/>
      <c r="E610" s="113"/>
      <c r="F610" s="113"/>
      <c r="G610" s="113"/>
      <c r="H610" s="113"/>
      <c r="I610" s="113"/>
      <c r="J610" s="113"/>
      <c r="K610" s="113"/>
      <c r="L610" s="113"/>
      <c r="M610" s="113"/>
      <c r="N610" s="113"/>
      <c r="O610" s="113"/>
      <c r="P610" s="113"/>
      <c r="Q610" s="113"/>
      <c r="R610" s="113"/>
      <c r="S610" s="113"/>
      <c r="T610" s="113"/>
    </row>
    <row r="611" spans="1:20" ht="35" hidden="1" customHeight="1" thickBot="1" x14ac:dyDescent="0.25">
      <c r="A611" s="112" t="s">
        <v>2384</v>
      </c>
      <c r="B611" s="112"/>
      <c r="C611" s="113"/>
      <c r="D611" s="113"/>
      <c r="E611" s="113"/>
      <c r="F611" s="113"/>
      <c r="G611" s="113"/>
      <c r="H611" s="113"/>
      <c r="I611" s="113"/>
      <c r="J611" s="113"/>
      <c r="K611" s="113"/>
      <c r="L611" s="113"/>
      <c r="M611" s="113"/>
      <c r="N611" s="113"/>
      <c r="O611" s="113"/>
      <c r="P611" s="113"/>
      <c r="Q611" s="113"/>
      <c r="R611" s="113"/>
      <c r="S611" s="113"/>
      <c r="T611" s="113"/>
    </row>
    <row r="612" spans="1:20" ht="52" hidden="1" customHeight="1" thickBot="1" x14ac:dyDescent="0.25">
      <c r="A612" s="112" t="s">
        <v>2385</v>
      </c>
      <c r="B612" s="112"/>
      <c r="C612" s="113"/>
      <c r="D612" s="113"/>
      <c r="E612" s="113"/>
      <c r="F612" s="113"/>
      <c r="G612" s="113"/>
      <c r="H612" s="113"/>
      <c r="I612" s="113"/>
      <c r="J612" s="113"/>
      <c r="K612" s="113"/>
      <c r="L612" s="113"/>
      <c r="M612" s="113"/>
      <c r="N612" s="113"/>
      <c r="O612" s="113"/>
      <c r="P612" s="113"/>
      <c r="Q612" s="113"/>
      <c r="R612" s="113"/>
      <c r="S612" s="113"/>
      <c r="T612" s="113"/>
    </row>
    <row r="613" spans="1:20" ht="52" hidden="1" customHeight="1" thickBot="1" x14ac:dyDescent="0.25">
      <c r="A613" s="112" t="s">
        <v>1614</v>
      </c>
      <c r="B613" s="112"/>
      <c r="C613" s="113"/>
      <c r="D613" s="113"/>
      <c r="E613" s="113"/>
      <c r="F613" s="113"/>
      <c r="G613" s="113"/>
      <c r="H613" s="113"/>
      <c r="I613" s="113"/>
      <c r="J613" s="113"/>
      <c r="K613" s="113"/>
      <c r="L613" s="113"/>
      <c r="M613" s="113"/>
      <c r="N613" s="113"/>
      <c r="O613" s="113"/>
      <c r="P613" s="113"/>
      <c r="Q613" s="113"/>
      <c r="R613" s="113"/>
      <c r="S613" s="113"/>
      <c r="T613" s="113"/>
    </row>
    <row r="614" spans="1:20" ht="52" hidden="1" customHeight="1" thickBot="1" x14ac:dyDescent="0.25">
      <c r="A614" s="112" t="s">
        <v>2386</v>
      </c>
      <c r="B614" s="112"/>
      <c r="C614" s="113"/>
      <c r="D614" s="113"/>
      <c r="E614" s="113"/>
      <c r="F614" s="113"/>
      <c r="G614" s="113"/>
      <c r="H614" s="113"/>
      <c r="I614" s="113"/>
      <c r="J614" s="113"/>
      <c r="K614" s="113"/>
      <c r="L614" s="113"/>
      <c r="M614" s="113"/>
      <c r="N614" s="113"/>
      <c r="O614" s="113"/>
      <c r="P614" s="113"/>
      <c r="Q614" s="113"/>
      <c r="R614" s="113"/>
      <c r="S614" s="113"/>
      <c r="T614" s="113"/>
    </row>
    <row r="615" spans="1:20" ht="35" hidden="1" customHeight="1" thickBot="1" x14ac:dyDescent="0.25">
      <c r="A615" s="112" t="s">
        <v>2387</v>
      </c>
      <c r="B615" s="112"/>
      <c r="C615" s="113"/>
      <c r="D615" s="113"/>
      <c r="E615" s="113"/>
      <c r="F615" s="113"/>
      <c r="G615" s="113"/>
      <c r="H615" s="113"/>
      <c r="I615" s="113"/>
      <c r="J615" s="113"/>
      <c r="K615" s="113"/>
      <c r="L615" s="113"/>
      <c r="M615" s="113"/>
      <c r="N615" s="113"/>
      <c r="O615" s="113"/>
      <c r="P615" s="113"/>
      <c r="Q615" s="113"/>
      <c r="R615" s="113"/>
      <c r="S615" s="113"/>
      <c r="T615" s="113"/>
    </row>
    <row r="616" spans="1:20" ht="52" hidden="1" customHeight="1" thickBot="1" x14ac:dyDescent="0.25">
      <c r="A616" s="112" t="s">
        <v>2388</v>
      </c>
      <c r="B616" s="112"/>
      <c r="C616" s="113"/>
      <c r="D616" s="113"/>
      <c r="E616" s="113"/>
      <c r="F616" s="113"/>
      <c r="G616" s="113"/>
      <c r="H616" s="113"/>
      <c r="I616" s="113"/>
      <c r="J616" s="113"/>
      <c r="K616" s="113"/>
      <c r="L616" s="113"/>
      <c r="M616" s="113"/>
      <c r="N616" s="113"/>
      <c r="O616" s="113"/>
      <c r="P616" s="113"/>
      <c r="Q616" s="113"/>
      <c r="R616" s="113"/>
      <c r="S616" s="113"/>
      <c r="T616" s="113"/>
    </row>
    <row r="617" spans="1:20" ht="52" hidden="1" customHeight="1" thickBot="1" x14ac:dyDescent="0.25">
      <c r="A617" s="112" t="s">
        <v>1616</v>
      </c>
      <c r="B617" s="112"/>
      <c r="C617" s="113"/>
      <c r="D617" s="113"/>
      <c r="E617" s="113"/>
      <c r="F617" s="113"/>
      <c r="G617" s="113"/>
      <c r="H617" s="113"/>
      <c r="I617" s="113"/>
      <c r="J617" s="113"/>
      <c r="K617" s="113"/>
      <c r="L617" s="113"/>
      <c r="M617" s="113"/>
      <c r="N617" s="113"/>
      <c r="O617" s="113"/>
      <c r="P617" s="113"/>
      <c r="Q617" s="113"/>
      <c r="R617" s="113"/>
      <c r="S617" s="113"/>
      <c r="T617" s="113"/>
    </row>
    <row r="618" spans="1:20" ht="52" hidden="1" customHeight="1" thickBot="1" x14ac:dyDescent="0.25">
      <c r="A618" s="112" t="s">
        <v>2389</v>
      </c>
      <c r="B618" s="112"/>
      <c r="C618" s="113"/>
      <c r="D618" s="113"/>
      <c r="E618" s="113"/>
      <c r="F618" s="113"/>
      <c r="G618" s="113"/>
      <c r="H618" s="113"/>
      <c r="I618" s="113"/>
      <c r="J618" s="113"/>
      <c r="K618" s="113"/>
      <c r="L618" s="113"/>
      <c r="M618" s="113"/>
      <c r="N618" s="113"/>
      <c r="O618" s="113"/>
      <c r="P618" s="113"/>
      <c r="Q618" s="113"/>
      <c r="R618" s="113"/>
      <c r="S618" s="113"/>
      <c r="T618" s="113"/>
    </row>
    <row r="619" spans="1:20" ht="35" hidden="1" customHeight="1" thickBot="1" x14ac:dyDescent="0.25">
      <c r="A619" s="112" t="s">
        <v>2390</v>
      </c>
      <c r="B619" s="112"/>
      <c r="C619" s="113"/>
      <c r="D619" s="113"/>
      <c r="E619" s="113"/>
      <c r="F619" s="113"/>
      <c r="G619" s="113"/>
      <c r="H619" s="113"/>
      <c r="I619" s="113"/>
      <c r="J619" s="113"/>
      <c r="K619" s="113"/>
      <c r="L619" s="113"/>
      <c r="M619" s="113"/>
      <c r="N619" s="113"/>
      <c r="O619" s="113"/>
      <c r="P619" s="113"/>
      <c r="Q619" s="113"/>
      <c r="R619" s="113"/>
      <c r="S619" s="113"/>
      <c r="T619" s="113"/>
    </row>
    <row r="620" spans="1:20" ht="52" hidden="1" customHeight="1" thickBot="1" x14ac:dyDescent="0.25">
      <c r="A620" s="112" t="s">
        <v>2391</v>
      </c>
      <c r="B620" s="112"/>
      <c r="C620" s="113"/>
      <c r="D620" s="113"/>
      <c r="E620" s="113"/>
      <c r="F620" s="113"/>
      <c r="G620" s="113"/>
      <c r="H620" s="113"/>
      <c r="I620" s="113"/>
      <c r="J620" s="113"/>
      <c r="K620" s="113"/>
      <c r="L620" s="113"/>
      <c r="M620" s="113"/>
      <c r="N620" s="113"/>
      <c r="O620" s="113"/>
      <c r="P620" s="113"/>
      <c r="Q620" s="113"/>
      <c r="R620" s="113"/>
      <c r="S620" s="113"/>
      <c r="T620" s="113"/>
    </row>
    <row r="621" spans="1:20" ht="52" hidden="1" customHeight="1" thickBot="1" x14ac:dyDescent="0.25">
      <c r="A621" s="112" t="s">
        <v>1618</v>
      </c>
      <c r="B621" s="112"/>
      <c r="C621" s="113"/>
      <c r="D621" s="113"/>
      <c r="E621" s="113"/>
      <c r="F621" s="113"/>
      <c r="G621" s="113"/>
      <c r="H621" s="113"/>
      <c r="I621" s="113"/>
      <c r="J621" s="113"/>
      <c r="K621" s="113"/>
      <c r="L621" s="113"/>
      <c r="M621" s="113"/>
      <c r="N621" s="113"/>
      <c r="O621" s="113"/>
      <c r="P621" s="113"/>
      <c r="Q621" s="113"/>
      <c r="R621" s="113"/>
      <c r="S621" s="113"/>
      <c r="T621" s="113"/>
    </row>
    <row r="622" spans="1:20" ht="52" hidden="1" customHeight="1" thickBot="1" x14ac:dyDescent="0.25">
      <c r="A622" s="112" t="s">
        <v>2392</v>
      </c>
      <c r="B622" s="112"/>
      <c r="C622" s="113"/>
      <c r="D622" s="113"/>
      <c r="E622" s="113"/>
      <c r="F622" s="113"/>
      <c r="G622" s="113"/>
      <c r="H622" s="113"/>
      <c r="I622" s="113"/>
      <c r="J622" s="113"/>
      <c r="K622" s="113"/>
      <c r="L622" s="113"/>
      <c r="M622" s="113"/>
      <c r="N622" s="113"/>
      <c r="O622" s="113"/>
      <c r="P622" s="113"/>
      <c r="Q622" s="113"/>
      <c r="R622" s="113"/>
      <c r="S622" s="113"/>
      <c r="T622" s="113"/>
    </row>
    <row r="623" spans="1:20" ht="35" hidden="1" customHeight="1" thickBot="1" x14ac:dyDescent="0.25">
      <c r="A623" s="112" t="s">
        <v>2393</v>
      </c>
      <c r="B623" s="112"/>
      <c r="C623" s="113"/>
      <c r="D623" s="113"/>
      <c r="E623" s="113"/>
      <c r="F623" s="113"/>
      <c r="G623" s="113"/>
      <c r="H623" s="113"/>
      <c r="I623" s="113"/>
      <c r="J623" s="113"/>
      <c r="K623" s="113"/>
      <c r="L623" s="113"/>
      <c r="M623" s="113"/>
      <c r="N623" s="113"/>
      <c r="O623" s="113"/>
      <c r="P623" s="113"/>
      <c r="Q623" s="113"/>
      <c r="R623" s="113"/>
      <c r="S623" s="113"/>
      <c r="T623" s="113"/>
    </row>
    <row r="624" spans="1:20" ht="52" hidden="1" customHeight="1" thickBot="1" x14ac:dyDescent="0.25">
      <c r="A624" s="112" t="s">
        <v>2394</v>
      </c>
      <c r="B624" s="112"/>
      <c r="C624" s="113"/>
      <c r="D624" s="113"/>
      <c r="E624" s="113"/>
      <c r="F624" s="113"/>
      <c r="G624" s="113"/>
      <c r="H624" s="113"/>
      <c r="I624" s="113"/>
      <c r="J624" s="113"/>
      <c r="K624" s="113"/>
      <c r="L624" s="113"/>
      <c r="M624" s="113"/>
      <c r="N624" s="113"/>
      <c r="O624" s="113"/>
      <c r="P624" s="113"/>
      <c r="Q624" s="113"/>
      <c r="R624" s="113"/>
      <c r="S624" s="113"/>
      <c r="T624" s="113"/>
    </row>
    <row r="625" spans="1:20" ht="52" hidden="1" customHeight="1" thickBot="1" x14ac:dyDescent="0.25">
      <c r="A625" s="112" t="s">
        <v>1620</v>
      </c>
      <c r="B625" s="112"/>
      <c r="C625" s="113"/>
      <c r="D625" s="113"/>
      <c r="E625" s="113"/>
      <c r="F625" s="113"/>
      <c r="G625" s="113"/>
      <c r="H625" s="113"/>
      <c r="I625" s="113"/>
      <c r="J625" s="113"/>
      <c r="K625" s="113"/>
      <c r="L625" s="113"/>
      <c r="M625" s="113"/>
      <c r="N625" s="113"/>
      <c r="O625" s="113"/>
      <c r="P625" s="113"/>
      <c r="Q625" s="113"/>
      <c r="R625" s="113"/>
      <c r="S625" s="113"/>
      <c r="T625" s="113"/>
    </row>
    <row r="626" spans="1:20" ht="52" hidden="1" customHeight="1" thickBot="1" x14ac:dyDescent="0.25">
      <c r="A626" s="112" t="s">
        <v>2395</v>
      </c>
      <c r="B626" s="112"/>
      <c r="C626" s="113"/>
      <c r="D626" s="113"/>
      <c r="E626" s="113"/>
      <c r="F626" s="113"/>
      <c r="G626" s="113"/>
      <c r="H626" s="113"/>
      <c r="I626" s="113"/>
      <c r="J626" s="113"/>
      <c r="K626" s="113"/>
      <c r="L626" s="113"/>
      <c r="M626" s="113"/>
      <c r="N626" s="113"/>
      <c r="O626" s="113"/>
      <c r="P626" s="113"/>
      <c r="Q626" s="113"/>
      <c r="R626" s="113"/>
      <c r="S626" s="113"/>
      <c r="T626" s="113"/>
    </row>
    <row r="627" spans="1:20" ht="35" hidden="1" customHeight="1" thickBot="1" x14ac:dyDescent="0.25">
      <c r="A627" s="112" t="s">
        <v>2396</v>
      </c>
      <c r="B627" s="112"/>
      <c r="C627" s="113"/>
      <c r="D627" s="113"/>
      <c r="E627" s="113"/>
      <c r="F627" s="113"/>
      <c r="G627" s="113"/>
      <c r="H627" s="113"/>
      <c r="I627" s="113"/>
      <c r="J627" s="113"/>
      <c r="K627" s="113"/>
      <c r="L627" s="113"/>
      <c r="M627" s="113"/>
      <c r="N627" s="113"/>
      <c r="O627" s="113"/>
      <c r="P627" s="113"/>
      <c r="Q627" s="113"/>
      <c r="R627" s="113"/>
      <c r="S627" s="113"/>
      <c r="T627" s="113"/>
    </row>
    <row r="628" spans="1:20" ht="52" hidden="1" customHeight="1" thickBot="1" x14ac:dyDescent="0.25">
      <c r="A628" s="112" t="s">
        <v>2397</v>
      </c>
      <c r="B628" s="112"/>
      <c r="C628" s="113"/>
      <c r="D628" s="113"/>
      <c r="E628" s="113"/>
      <c r="F628" s="113"/>
      <c r="G628" s="113"/>
      <c r="H628" s="113"/>
      <c r="I628" s="113"/>
      <c r="J628" s="113"/>
      <c r="K628" s="113"/>
      <c r="L628" s="113"/>
      <c r="M628" s="113"/>
      <c r="N628" s="113"/>
      <c r="O628" s="113"/>
      <c r="P628" s="113"/>
      <c r="Q628" s="113"/>
      <c r="R628" s="113"/>
      <c r="S628" s="113"/>
      <c r="T628" s="113"/>
    </row>
    <row r="629" spans="1:20" ht="52" hidden="1" customHeight="1" thickBot="1" x14ac:dyDescent="0.25">
      <c r="A629" s="112" t="s">
        <v>1622</v>
      </c>
      <c r="B629" s="112"/>
      <c r="C629" s="113"/>
      <c r="D629" s="113"/>
      <c r="E629" s="113"/>
      <c r="F629" s="113"/>
      <c r="G629" s="113"/>
      <c r="H629" s="113"/>
      <c r="I629" s="113"/>
      <c r="J629" s="113"/>
      <c r="K629" s="113"/>
      <c r="L629" s="113"/>
      <c r="M629" s="113"/>
      <c r="N629" s="113"/>
      <c r="O629" s="113"/>
      <c r="P629" s="113"/>
      <c r="Q629" s="113"/>
      <c r="R629" s="113"/>
      <c r="S629" s="113"/>
      <c r="T629" s="113"/>
    </row>
    <row r="630" spans="1:20" ht="52" hidden="1" customHeight="1" thickBot="1" x14ac:dyDescent="0.25">
      <c r="A630" s="112" t="s">
        <v>2398</v>
      </c>
      <c r="B630" s="112"/>
      <c r="C630" s="113"/>
      <c r="D630" s="113"/>
      <c r="E630" s="113"/>
      <c r="F630" s="113"/>
      <c r="G630" s="113"/>
      <c r="H630" s="113"/>
      <c r="I630" s="113"/>
      <c r="J630" s="113"/>
      <c r="K630" s="113"/>
      <c r="L630" s="113"/>
      <c r="M630" s="113"/>
      <c r="N630" s="113"/>
      <c r="O630" s="113"/>
      <c r="P630" s="113"/>
      <c r="Q630" s="113"/>
      <c r="R630" s="113"/>
      <c r="S630" s="113"/>
      <c r="T630" s="113"/>
    </row>
    <row r="631" spans="1:20" ht="35" hidden="1" customHeight="1" thickBot="1" x14ac:dyDescent="0.25">
      <c r="A631" s="112" t="s">
        <v>2399</v>
      </c>
      <c r="B631" s="112"/>
      <c r="C631" s="113"/>
      <c r="D631" s="113"/>
      <c r="E631" s="113"/>
      <c r="F631" s="113"/>
      <c r="G631" s="113"/>
      <c r="H631" s="113"/>
      <c r="I631" s="113"/>
      <c r="J631" s="113"/>
      <c r="K631" s="113"/>
      <c r="L631" s="113"/>
      <c r="M631" s="113"/>
      <c r="N631" s="113"/>
      <c r="O631" s="113"/>
      <c r="P631" s="113"/>
      <c r="Q631" s="113"/>
      <c r="R631" s="113"/>
      <c r="S631" s="113"/>
      <c r="T631" s="113"/>
    </row>
    <row r="632" spans="1:20" ht="52" hidden="1" customHeight="1" thickBot="1" x14ac:dyDescent="0.25">
      <c r="A632" s="112" t="s">
        <v>2400</v>
      </c>
      <c r="B632" s="112"/>
      <c r="C632" s="113"/>
      <c r="D632" s="113"/>
      <c r="E632" s="113"/>
      <c r="F632" s="113"/>
      <c r="G632" s="113"/>
      <c r="H632" s="113"/>
      <c r="I632" s="113"/>
      <c r="J632" s="113"/>
      <c r="K632" s="113"/>
      <c r="L632" s="113"/>
      <c r="M632" s="113"/>
      <c r="N632" s="113"/>
      <c r="O632" s="113"/>
      <c r="P632" s="113"/>
      <c r="Q632" s="113"/>
      <c r="R632" s="113"/>
      <c r="S632" s="113"/>
      <c r="T632" s="113"/>
    </row>
    <row r="633" spans="1:20" ht="52" hidden="1" customHeight="1" thickBot="1" x14ac:dyDescent="0.25">
      <c r="A633" s="112" t="s">
        <v>1624</v>
      </c>
      <c r="B633" s="112"/>
      <c r="C633" s="113"/>
      <c r="D633" s="113"/>
      <c r="E633" s="113"/>
      <c r="F633" s="113"/>
      <c r="G633" s="113"/>
      <c r="H633" s="113"/>
      <c r="I633" s="113"/>
      <c r="J633" s="113"/>
      <c r="K633" s="113"/>
      <c r="L633" s="113"/>
      <c r="M633" s="113"/>
      <c r="N633" s="113"/>
      <c r="O633" s="113"/>
      <c r="P633" s="113"/>
      <c r="Q633" s="113"/>
      <c r="R633" s="113"/>
      <c r="S633" s="113"/>
      <c r="T633" s="113"/>
    </row>
    <row r="634" spans="1:20" ht="52" hidden="1" customHeight="1" thickBot="1" x14ac:dyDescent="0.25">
      <c r="A634" s="112" t="s">
        <v>2401</v>
      </c>
      <c r="B634" s="112"/>
      <c r="C634" s="113"/>
      <c r="D634" s="113"/>
      <c r="E634" s="113"/>
      <c r="F634" s="113"/>
      <c r="G634" s="113"/>
      <c r="H634" s="113"/>
      <c r="I634" s="113"/>
      <c r="J634" s="113"/>
      <c r="K634" s="113"/>
      <c r="L634" s="113"/>
      <c r="M634" s="113"/>
      <c r="N634" s="113"/>
      <c r="O634" s="113"/>
      <c r="P634" s="113"/>
      <c r="Q634" s="113"/>
      <c r="R634" s="113"/>
      <c r="S634" s="113"/>
      <c r="T634" s="113"/>
    </row>
    <row r="635" spans="1:20" ht="35" hidden="1" customHeight="1" thickBot="1" x14ac:dyDescent="0.25">
      <c r="A635" s="112" t="s">
        <v>2402</v>
      </c>
      <c r="B635" s="112"/>
      <c r="C635" s="113"/>
      <c r="D635" s="113"/>
      <c r="E635" s="113"/>
      <c r="F635" s="113"/>
      <c r="G635" s="113"/>
      <c r="H635" s="113"/>
      <c r="I635" s="113"/>
      <c r="J635" s="113"/>
      <c r="K635" s="113"/>
      <c r="L635" s="113"/>
      <c r="M635" s="113"/>
      <c r="N635" s="113"/>
      <c r="O635" s="113"/>
      <c r="P635" s="113"/>
      <c r="Q635" s="113"/>
      <c r="R635" s="113"/>
      <c r="S635" s="113"/>
      <c r="T635" s="113"/>
    </row>
    <row r="636" spans="1:20" ht="52" hidden="1" customHeight="1" thickBot="1" x14ac:dyDescent="0.25">
      <c r="A636" s="112" t="s">
        <v>2403</v>
      </c>
      <c r="B636" s="112"/>
      <c r="C636" s="113"/>
      <c r="D636" s="113"/>
      <c r="E636" s="113"/>
      <c r="F636" s="113"/>
      <c r="G636" s="113"/>
      <c r="H636" s="113"/>
      <c r="I636" s="113"/>
      <c r="J636" s="113"/>
      <c r="K636" s="113"/>
      <c r="L636" s="113"/>
      <c r="M636" s="113"/>
      <c r="N636" s="113"/>
      <c r="O636" s="113"/>
      <c r="P636" s="113"/>
      <c r="Q636" s="113"/>
      <c r="R636" s="113"/>
      <c r="S636" s="113"/>
      <c r="T636" s="113"/>
    </row>
    <row r="637" spans="1:20" ht="52" hidden="1" customHeight="1" thickBot="1" x14ac:dyDescent="0.25">
      <c r="A637" s="112" t="s">
        <v>1626</v>
      </c>
      <c r="B637" s="112"/>
      <c r="C637" s="113"/>
      <c r="D637" s="113"/>
      <c r="E637" s="113"/>
      <c r="F637" s="113"/>
      <c r="G637" s="113"/>
      <c r="H637" s="113"/>
      <c r="I637" s="113"/>
      <c r="J637" s="113"/>
      <c r="K637" s="113"/>
      <c r="L637" s="113"/>
      <c r="M637" s="113"/>
      <c r="N637" s="113"/>
      <c r="O637" s="113"/>
      <c r="P637" s="113"/>
      <c r="Q637" s="113"/>
      <c r="R637" s="113"/>
      <c r="S637" s="113"/>
      <c r="T637" s="113"/>
    </row>
    <row r="638" spans="1:20" ht="52" hidden="1" customHeight="1" thickBot="1" x14ac:dyDescent="0.25">
      <c r="A638" s="112" t="s">
        <v>2404</v>
      </c>
      <c r="B638" s="112"/>
      <c r="C638" s="113"/>
      <c r="D638" s="113"/>
      <c r="E638" s="113"/>
      <c r="F638" s="113"/>
      <c r="G638" s="113"/>
      <c r="H638" s="113"/>
      <c r="I638" s="113"/>
      <c r="J638" s="113"/>
      <c r="K638" s="113"/>
      <c r="L638" s="113"/>
      <c r="M638" s="113"/>
      <c r="N638" s="113"/>
      <c r="O638" s="113"/>
      <c r="P638" s="113"/>
      <c r="Q638" s="113"/>
      <c r="R638" s="113"/>
      <c r="S638" s="113"/>
      <c r="T638" s="113"/>
    </row>
    <row r="639" spans="1:20" ht="52" hidden="1" customHeight="1" thickBot="1" x14ac:dyDescent="0.25">
      <c r="A639" s="112" t="s">
        <v>2405</v>
      </c>
      <c r="B639" s="112"/>
      <c r="C639" s="113"/>
      <c r="D639" s="113"/>
      <c r="E639" s="113"/>
      <c r="F639" s="113"/>
      <c r="G639" s="113"/>
      <c r="H639" s="113"/>
      <c r="I639" s="113"/>
      <c r="J639" s="113"/>
      <c r="K639" s="113"/>
      <c r="L639" s="113"/>
      <c r="M639" s="113"/>
      <c r="N639" s="113"/>
      <c r="O639" s="113"/>
      <c r="P639" s="113"/>
      <c r="Q639" s="113"/>
      <c r="R639" s="113"/>
      <c r="S639" s="113"/>
      <c r="T639" s="113"/>
    </row>
    <row r="640" spans="1:20" ht="52" hidden="1" customHeight="1" thickBot="1" x14ac:dyDescent="0.25">
      <c r="A640" s="112" t="s">
        <v>2406</v>
      </c>
      <c r="B640" s="112"/>
      <c r="C640" s="113"/>
      <c r="D640" s="113"/>
      <c r="E640" s="113"/>
      <c r="F640" s="113"/>
      <c r="G640" s="113"/>
      <c r="H640" s="113"/>
      <c r="I640" s="113"/>
      <c r="J640" s="113"/>
      <c r="K640" s="113"/>
      <c r="L640" s="113"/>
      <c r="M640" s="113"/>
      <c r="N640" s="113"/>
      <c r="O640" s="113"/>
      <c r="P640" s="113"/>
      <c r="Q640" s="113"/>
      <c r="R640" s="113"/>
      <c r="S640" s="113"/>
      <c r="T640" s="113"/>
    </row>
    <row r="641" spans="1:20" ht="18" customHeight="1" thickBot="1" x14ac:dyDescent="0.25">
      <c r="A641" s="175" t="s">
        <v>2407</v>
      </c>
      <c r="B641" s="176"/>
      <c r="C641" s="177"/>
      <c r="D641" s="177"/>
      <c r="E641" s="177"/>
      <c r="F641" s="177"/>
      <c r="G641" s="177"/>
      <c r="H641" s="177"/>
      <c r="I641" s="177"/>
      <c r="J641" s="177"/>
      <c r="K641" s="177"/>
      <c r="L641" s="177"/>
      <c r="M641" s="177"/>
      <c r="N641" s="177"/>
      <c r="O641" s="177"/>
      <c r="P641" s="177"/>
      <c r="Q641" s="177"/>
      <c r="R641" s="177"/>
      <c r="S641" s="177"/>
      <c r="T641" s="177"/>
    </row>
    <row r="642" spans="1:20" ht="52" customHeight="1" thickBot="1" x14ac:dyDescent="0.25">
      <c r="A642" s="112" t="s">
        <v>1629</v>
      </c>
      <c r="B642" s="112"/>
      <c r="C642" s="113"/>
      <c r="D642" s="113"/>
      <c r="E642" s="113"/>
      <c r="F642" s="113"/>
      <c r="G642" s="113"/>
      <c r="H642" s="113" t="s">
        <v>2787</v>
      </c>
      <c r="I642" s="113"/>
      <c r="J642" s="113"/>
      <c r="K642" s="113"/>
      <c r="L642" s="113"/>
      <c r="M642" s="113"/>
      <c r="N642" s="113"/>
      <c r="O642" s="113"/>
      <c r="P642" s="113"/>
      <c r="Q642" s="113"/>
      <c r="R642" s="113"/>
      <c r="S642" s="113"/>
      <c r="T642" s="113"/>
    </row>
    <row r="643" spans="1:20" ht="52" customHeight="1" thickBot="1" x14ac:dyDescent="0.25">
      <c r="A643" s="112" t="s">
        <v>2408</v>
      </c>
      <c r="B643" s="112"/>
      <c r="C643" s="113"/>
      <c r="D643" s="113"/>
      <c r="E643" s="113"/>
      <c r="F643" s="113"/>
      <c r="G643" s="113"/>
      <c r="H643" s="113" t="s">
        <v>2788</v>
      </c>
      <c r="I643" s="113"/>
      <c r="J643" s="113"/>
      <c r="K643" s="113"/>
      <c r="L643" s="113"/>
      <c r="M643" s="113"/>
      <c r="N643" s="113"/>
      <c r="O643" s="113"/>
      <c r="P643" s="113"/>
      <c r="Q643" s="113"/>
      <c r="R643" s="113"/>
      <c r="S643" s="113"/>
      <c r="T643" s="113"/>
    </row>
    <row r="644" spans="1:20" ht="35" customHeight="1" thickBot="1" x14ac:dyDescent="0.25">
      <c r="A644" s="112" t="s">
        <v>2409</v>
      </c>
      <c r="B644" s="112"/>
      <c r="C644" s="113"/>
      <c r="D644" s="113"/>
      <c r="E644" s="113"/>
      <c r="F644" s="113"/>
      <c r="G644" s="113"/>
      <c r="H644" s="113" t="s">
        <v>2789</v>
      </c>
      <c r="I644" s="113"/>
      <c r="J644" s="113"/>
      <c r="K644" s="113"/>
      <c r="L644" s="113"/>
      <c r="M644" s="113"/>
      <c r="N644" s="113"/>
      <c r="O644" s="113"/>
      <c r="P644" s="113"/>
      <c r="Q644" s="113"/>
      <c r="R644" s="113"/>
      <c r="S644" s="113"/>
      <c r="T644" s="113"/>
    </row>
    <row r="645" spans="1:20" ht="52" customHeight="1" thickBot="1" x14ac:dyDescent="0.25">
      <c r="A645" s="112" t="s">
        <v>2410</v>
      </c>
      <c r="B645" s="112"/>
      <c r="C645" s="113"/>
      <c r="D645" s="113"/>
      <c r="E645" s="113"/>
      <c r="F645" s="113"/>
      <c r="G645" s="113"/>
      <c r="H645" s="113" t="s">
        <v>1905</v>
      </c>
      <c r="I645" s="113"/>
      <c r="J645" s="113"/>
      <c r="K645" s="113"/>
      <c r="L645" s="113"/>
      <c r="M645" s="113"/>
      <c r="N645" s="113"/>
      <c r="O645" s="113"/>
      <c r="P645" s="113"/>
      <c r="Q645" s="113"/>
      <c r="R645" s="113"/>
      <c r="S645" s="113"/>
      <c r="T645" s="113"/>
    </row>
    <row r="646" spans="1:20" ht="52" hidden="1" customHeight="1" thickBot="1" x14ac:dyDescent="0.25">
      <c r="A646" s="112" t="s">
        <v>1631</v>
      </c>
      <c r="B646" s="112"/>
      <c r="C646" s="113"/>
      <c r="D646" s="113"/>
      <c r="E646" s="113"/>
      <c r="F646" s="113"/>
      <c r="G646" s="113"/>
      <c r="H646" s="113"/>
      <c r="I646" s="113"/>
      <c r="J646" s="113"/>
      <c r="K646" s="113"/>
      <c r="L646" s="113"/>
      <c r="M646" s="113"/>
      <c r="N646" s="113"/>
      <c r="O646" s="113"/>
      <c r="P646" s="113"/>
      <c r="Q646" s="113"/>
      <c r="R646" s="113"/>
      <c r="S646" s="113"/>
      <c r="T646" s="113"/>
    </row>
    <row r="647" spans="1:20" ht="52" hidden="1" customHeight="1" thickBot="1" x14ac:dyDescent="0.25">
      <c r="A647" s="112" t="s">
        <v>2411</v>
      </c>
      <c r="B647" s="112"/>
      <c r="C647" s="113"/>
      <c r="D647" s="113"/>
      <c r="E647" s="113"/>
      <c r="F647" s="113"/>
      <c r="G647" s="113"/>
      <c r="H647" s="113"/>
      <c r="I647" s="113"/>
      <c r="J647" s="113"/>
      <c r="K647" s="113"/>
      <c r="L647" s="113"/>
      <c r="M647" s="113"/>
      <c r="N647" s="113"/>
      <c r="O647" s="113"/>
      <c r="P647" s="113"/>
      <c r="Q647" s="113"/>
      <c r="R647" s="113"/>
      <c r="S647" s="113"/>
      <c r="T647" s="113"/>
    </row>
    <row r="648" spans="1:20" ht="35" hidden="1" customHeight="1" thickBot="1" x14ac:dyDescent="0.25">
      <c r="A648" s="112" t="s">
        <v>2412</v>
      </c>
      <c r="B648" s="112"/>
      <c r="C648" s="113"/>
      <c r="D648" s="113"/>
      <c r="E648" s="113"/>
      <c r="F648" s="113"/>
      <c r="G648" s="113"/>
      <c r="H648" s="113"/>
      <c r="I648" s="113"/>
      <c r="J648" s="113"/>
      <c r="K648" s="113"/>
      <c r="L648" s="113"/>
      <c r="M648" s="113"/>
      <c r="N648" s="113"/>
      <c r="O648" s="113"/>
      <c r="P648" s="113"/>
      <c r="Q648" s="113"/>
      <c r="R648" s="113"/>
      <c r="S648" s="113"/>
      <c r="T648" s="113"/>
    </row>
    <row r="649" spans="1:20" ht="52" hidden="1" customHeight="1" thickBot="1" x14ac:dyDescent="0.25">
      <c r="A649" s="112" t="s">
        <v>2413</v>
      </c>
      <c r="B649" s="112"/>
      <c r="C649" s="113"/>
      <c r="D649" s="113"/>
      <c r="E649" s="113"/>
      <c r="F649" s="113"/>
      <c r="G649" s="113"/>
      <c r="H649" s="113"/>
      <c r="I649" s="113"/>
      <c r="J649" s="113"/>
      <c r="K649" s="113"/>
      <c r="L649" s="113"/>
      <c r="M649" s="113"/>
      <c r="N649" s="113"/>
      <c r="O649" s="113"/>
      <c r="P649" s="113"/>
      <c r="Q649" s="113"/>
      <c r="R649" s="113"/>
      <c r="S649" s="113"/>
      <c r="T649" s="113"/>
    </row>
    <row r="650" spans="1:20" ht="52" hidden="1" customHeight="1" thickBot="1" x14ac:dyDescent="0.25">
      <c r="A650" s="112" t="s">
        <v>1633</v>
      </c>
      <c r="B650" s="112"/>
      <c r="C650" s="113"/>
      <c r="D650" s="113"/>
      <c r="E650" s="113"/>
      <c r="F650" s="113"/>
      <c r="G650" s="113"/>
      <c r="H650" s="113"/>
      <c r="I650" s="113"/>
      <c r="J650" s="113"/>
      <c r="K650" s="113"/>
      <c r="L650" s="113"/>
      <c r="M650" s="113"/>
      <c r="N650" s="113"/>
      <c r="O650" s="113"/>
      <c r="P650" s="113"/>
      <c r="Q650" s="113"/>
      <c r="R650" s="113"/>
      <c r="S650" s="113"/>
      <c r="T650" s="113"/>
    </row>
    <row r="651" spans="1:20" ht="52" hidden="1" customHeight="1" thickBot="1" x14ac:dyDescent="0.25">
      <c r="A651" s="112" t="s">
        <v>2414</v>
      </c>
      <c r="B651" s="112"/>
      <c r="C651" s="113"/>
      <c r="D651" s="113"/>
      <c r="E651" s="113"/>
      <c r="F651" s="113"/>
      <c r="G651" s="113"/>
      <c r="H651" s="113"/>
      <c r="I651" s="113"/>
      <c r="J651" s="113"/>
      <c r="K651" s="113"/>
      <c r="L651" s="113"/>
      <c r="M651" s="113"/>
      <c r="N651" s="113"/>
      <c r="O651" s="113"/>
      <c r="P651" s="113"/>
      <c r="Q651" s="113"/>
      <c r="R651" s="113"/>
      <c r="S651" s="113"/>
      <c r="T651" s="113"/>
    </row>
    <row r="652" spans="1:20" ht="35" hidden="1" customHeight="1" thickBot="1" x14ac:dyDescent="0.25">
      <c r="A652" s="112" t="s">
        <v>2415</v>
      </c>
      <c r="B652" s="112"/>
      <c r="C652" s="113"/>
      <c r="D652" s="113"/>
      <c r="E652" s="113"/>
      <c r="F652" s="113"/>
      <c r="G652" s="113"/>
      <c r="H652" s="113"/>
      <c r="I652" s="113"/>
      <c r="J652" s="113"/>
      <c r="K652" s="113"/>
      <c r="L652" s="113"/>
      <c r="M652" s="113"/>
      <c r="N652" s="113"/>
      <c r="O652" s="113"/>
      <c r="P652" s="113"/>
      <c r="Q652" s="113"/>
      <c r="R652" s="113"/>
      <c r="S652" s="113"/>
      <c r="T652" s="113"/>
    </row>
    <row r="653" spans="1:20" ht="52" hidden="1" customHeight="1" thickBot="1" x14ac:dyDescent="0.25">
      <c r="A653" s="112" t="s">
        <v>2416</v>
      </c>
      <c r="B653" s="112"/>
      <c r="C653" s="113"/>
      <c r="D653" s="113"/>
      <c r="E653" s="113"/>
      <c r="F653" s="113"/>
      <c r="G653" s="113"/>
      <c r="H653" s="113"/>
      <c r="I653" s="113"/>
      <c r="J653" s="113"/>
      <c r="K653" s="113"/>
      <c r="L653" s="113"/>
      <c r="M653" s="113"/>
      <c r="N653" s="113"/>
      <c r="O653" s="113"/>
      <c r="P653" s="113"/>
      <c r="Q653" s="113"/>
      <c r="R653" s="113"/>
      <c r="S653" s="113"/>
      <c r="T653" s="113"/>
    </row>
    <row r="654" spans="1:20" ht="52" hidden="1" customHeight="1" thickBot="1" x14ac:dyDescent="0.25">
      <c r="A654" s="112" t="s">
        <v>1635</v>
      </c>
      <c r="B654" s="112"/>
      <c r="C654" s="113"/>
      <c r="D654" s="113"/>
      <c r="E654" s="113"/>
      <c r="F654" s="113"/>
      <c r="G654" s="113"/>
      <c r="H654" s="113"/>
      <c r="I654" s="113"/>
      <c r="J654" s="113"/>
      <c r="K654" s="113"/>
      <c r="L654" s="113"/>
      <c r="M654" s="113"/>
      <c r="N654" s="113"/>
      <c r="O654" s="113"/>
      <c r="P654" s="113"/>
      <c r="Q654" s="113"/>
      <c r="R654" s="113"/>
      <c r="S654" s="113"/>
      <c r="T654" s="113"/>
    </row>
    <row r="655" spans="1:20" ht="52" hidden="1" customHeight="1" thickBot="1" x14ac:dyDescent="0.25">
      <c r="A655" s="112" t="s">
        <v>2417</v>
      </c>
      <c r="B655" s="112"/>
      <c r="C655" s="113"/>
      <c r="D655" s="113"/>
      <c r="E655" s="113"/>
      <c r="F655" s="113"/>
      <c r="G655" s="113"/>
      <c r="H655" s="113"/>
      <c r="I655" s="113"/>
      <c r="J655" s="113"/>
      <c r="K655" s="113"/>
      <c r="L655" s="113"/>
      <c r="M655" s="113"/>
      <c r="N655" s="113"/>
      <c r="O655" s="113"/>
      <c r="P655" s="113"/>
      <c r="Q655" s="113"/>
      <c r="R655" s="113"/>
      <c r="S655" s="113"/>
      <c r="T655" s="113"/>
    </row>
    <row r="656" spans="1:20" ht="35" hidden="1" customHeight="1" thickBot="1" x14ac:dyDescent="0.25">
      <c r="A656" s="112" t="s">
        <v>2418</v>
      </c>
      <c r="B656" s="112"/>
      <c r="C656" s="113"/>
      <c r="D656" s="113"/>
      <c r="E656" s="113"/>
      <c r="F656" s="113"/>
      <c r="G656" s="113"/>
      <c r="H656" s="113"/>
      <c r="I656" s="113"/>
      <c r="J656" s="113"/>
      <c r="K656" s="113"/>
      <c r="L656" s="113"/>
      <c r="M656" s="113"/>
      <c r="N656" s="113"/>
      <c r="O656" s="113"/>
      <c r="P656" s="113"/>
      <c r="Q656" s="113"/>
      <c r="R656" s="113"/>
      <c r="S656" s="113"/>
      <c r="T656" s="113"/>
    </row>
    <row r="657" spans="1:20" ht="52" hidden="1" customHeight="1" thickBot="1" x14ac:dyDescent="0.25">
      <c r="A657" s="112" t="s">
        <v>2419</v>
      </c>
      <c r="B657" s="112"/>
      <c r="C657" s="113"/>
      <c r="D657" s="113"/>
      <c r="E657" s="113"/>
      <c r="F657" s="113"/>
      <c r="G657" s="113"/>
      <c r="H657" s="113"/>
      <c r="I657" s="113"/>
      <c r="J657" s="113"/>
      <c r="K657" s="113"/>
      <c r="L657" s="113"/>
      <c r="M657" s="113"/>
      <c r="N657" s="113"/>
      <c r="O657" s="113"/>
      <c r="P657" s="113"/>
      <c r="Q657" s="113"/>
      <c r="R657" s="113"/>
      <c r="S657" s="113"/>
      <c r="T657" s="113"/>
    </row>
    <row r="658" spans="1:20" ht="52" hidden="1" customHeight="1" thickBot="1" x14ac:dyDescent="0.25">
      <c r="A658" s="112" t="s">
        <v>1637</v>
      </c>
      <c r="B658" s="112"/>
      <c r="C658" s="113"/>
      <c r="D658" s="113"/>
      <c r="E658" s="113"/>
      <c r="F658" s="113"/>
      <c r="G658" s="113"/>
      <c r="H658" s="113"/>
      <c r="I658" s="113"/>
      <c r="J658" s="113"/>
      <c r="K658" s="113"/>
      <c r="L658" s="113"/>
      <c r="M658" s="113"/>
      <c r="N658" s="113"/>
      <c r="O658" s="113"/>
      <c r="P658" s="113"/>
      <c r="Q658" s="113"/>
      <c r="R658" s="113"/>
      <c r="S658" s="113"/>
      <c r="T658" s="113"/>
    </row>
    <row r="659" spans="1:20" ht="52" hidden="1" customHeight="1" thickBot="1" x14ac:dyDescent="0.25">
      <c r="A659" s="112" t="s">
        <v>2420</v>
      </c>
      <c r="B659" s="112"/>
      <c r="C659" s="113"/>
      <c r="D659" s="113"/>
      <c r="E659" s="113"/>
      <c r="F659" s="113"/>
      <c r="G659" s="113"/>
      <c r="H659" s="113"/>
      <c r="I659" s="113"/>
      <c r="J659" s="113"/>
      <c r="K659" s="113"/>
      <c r="L659" s="113"/>
      <c r="M659" s="113"/>
      <c r="N659" s="113"/>
      <c r="O659" s="113"/>
      <c r="P659" s="113"/>
      <c r="Q659" s="113"/>
      <c r="R659" s="113"/>
      <c r="S659" s="113"/>
      <c r="T659" s="113"/>
    </row>
    <row r="660" spans="1:20" ht="35" hidden="1" customHeight="1" thickBot="1" x14ac:dyDescent="0.25">
      <c r="A660" s="112" t="s">
        <v>2421</v>
      </c>
      <c r="B660" s="112"/>
      <c r="C660" s="113"/>
      <c r="D660" s="113"/>
      <c r="E660" s="113"/>
      <c r="F660" s="113"/>
      <c r="G660" s="113"/>
      <c r="H660" s="113"/>
      <c r="I660" s="113"/>
      <c r="J660" s="113"/>
      <c r="K660" s="113"/>
      <c r="L660" s="113"/>
      <c r="M660" s="113"/>
      <c r="N660" s="113"/>
      <c r="O660" s="113"/>
      <c r="P660" s="113"/>
      <c r="Q660" s="113"/>
      <c r="R660" s="113"/>
      <c r="S660" s="113"/>
      <c r="T660" s="113"/>
    </row>
    <row r="661" spans="1:20" ht="52" hidden="1" customHeight="1" thickBot="1" x14ac:dyDescent="0.25">
      <c r="A661" s="112" t="s">
        <v>2422</v>
      </c>
      <c r="B661" s="112"/>
      <c r="C661" s="113"/>
      <c r="D661" s="113"/>
      <c r="E661" s="113"/>
      <c r="F661" s="113"/>
      <c r="G661" s="113"/>
      <c r="H661" s="113"/>
      <c r="I661" s="113"/>
      <c r="J661" s="113"/>
      <c r="K661" s="113"/>
      <c r="L661" s="113"/>
      <c r="M661" s="113"/>
      <c r="N661" s="113"/>
      <c r="O661" s="113"/>
      <c r="P661" s="113"/>
      <c r="Q661" s="113"/>
      <c r="R661" s="113"/>
      <c r="S661" s="113"/>
      <c r="T661" s="113"/>
    </row>
    <row r="662" spans="1:20" ht="52" hidden="1" customHeight="1" thickBot="1" x14ac:dyDescent="0.25">
      <c r="A662" s="112" t="s">
        <v>1639</v>
      </c>
      <c r="B662" s="112"/>
      <c r="C662" s="113"/>
      <c r="D662" s="113"/>
      <c r="E662" s="113"/>
      <c r="F662" s="113"/>
      <c r="G662" s="113"/>
      <c r="H662" s="113"/>
      <c r="I662" s="113"/>
      <c r="J662" s="113"/>
      <c r="K662" s="113"/>
      <c r="L662" s="113"/>
      <c r="M662" s="113"/>
      <c r="N662" s="113"/>
      <c r="O662" s="113"/>
      <c r="P662" s="113"/>
      <c r="Q662" s="113"/>
      <c r="R662" s="113"/>
      <c r="S662" s="113"/>
      <c r="T662" s="113"/>
    </row>
    <row r="663" spans="1:20" ht="52" hidden="1" customHeight="1" thickBot="1" x14ac:dyDescent="0.25">
      <c r="A663" s="112" t="s">
        <v>2423</v>
      </c>
      <c r="B663" s="112"/>
      <c r="C663" s="113"/>
      <c r="D663" s="113"/>
      <c r="E663" s="113"/>
      <c r="F663" s="113"/>
      <c r="G663" s="113"/>
      <c r="H663" s="113"/>
      <c r="I663" s="113"/>
      <c r="J663" s="113"/>
      <c r="K663" s="113"/>
      <c r="L663" s="113"/>
      <c r="M663" s="113"/>
      <c r="N663" s="113"/>
      <c r="O663" s="113"/>
      <c r="P663" s="113"/>
      <c r="Q663" s="113"/>
      <c r="R663" s="113"/>
      <c r="S663" s="113"/>
      <c r="T663" s="113"/>
    </row>
    <row r="664" spans="1:20" ht="35" hidden="1" customHeight="1" thickBot="1" x14ac:dyDescent="0.25">
      <c r="A664" s="112" t="s">
        <v>2424</v>
      </c>
      <c r="B664" s="112"/>
      <c r="C664" s="113"/>
      <c r="D664" s="113"/>
      <c r="E664" s="113"/>
      <c r="F664" s="113"/>
      <c r="G664" s="113"/>
      <c r="H664" s="113"/>
      <c r="I664" s="113"/>
      <c r="J664" s="113"/>
      <c r="K664" s="113"/>
      <c r="L664" s="113"/>
      <c r="M664" s="113"/>
      <c r="N664" s="113"/>
      <c r="O664" s="113"/>
      <c r="P664" s="113"/>
      <c r="Q664" s="113"/>
      <c r="R664" s="113"/>
      <c r="S664" s="113"/>
      <c r="T664" s="113"/>
    </row>
    <row r="665" spans="1:20" ht="52" hidden="1" customHeight="1" thickBot="1" x14ac:dyDescent="0.25">
      <c r="A665" s="112" t="s">
        <v>2425</v>
      </c>
      <c r="B665" s="112"/>
      <c r="C665" s="113"/>
      <c r="D665" s="113"/>
      <c r="E665" s="113"/>
      <c r="F665" s="113"/>
      <c r="G665" s="113"/>
      <c r="H665" s="113"/>
      <c r="I665" s="113"/>
      <c r="J665" s="113"/>
      <c r="K665" s="113"/>
      <c r="L665" s="113"/>
      <c r="M665" s="113"/>
      <c r="N665" s="113"/>
      <c r="O665" s="113"/>
      <c r="P665" s="113"/>
      <c r="Q665" s="113"/>
      <c r="R665" s="113"/>
      <c r="S665" s="113"/>
      <c r="T665" s="113"/>
    </row>
    <row r="666" spans="1:20" ht="52" hidden="1" customHeight="1" thickBot="1" x14ac:dyDescent="0.25">
      <c r="A666" s="112" t="s">
        <v>1641</v>
      </c>
      <c r="B666" s="112"/>
      <c r="C666" s="113"/>
      <c r="D666" s="113"/>
      <c r="E666" s="113"/>
      <c r="F666" s="113"/>
      <c r="G666" s="113"/>
      <c r="H666" s="113"/>
      <c r="I666" s="113"/>
      <c r="J666" s="113"/>
      <c r="K666" s="113"/>
      <c r="L666" s="113"/>
      <c r="M666" s="113"/>
      <c r="N666" s="113"/>
      <c r="O666" s="113"/>
      <c r="P666" s="113"/>
      <c r="Q666" s="113"/>
      <c r="R666" s="113"/>
      <c r="S666" s="113"/>
      <c r="T666" s="113"/>
    </row>
    <row r="667" spans="1:20" ht="52" hidden="1" customHeight="1" thickBot="1" x14ac:dyDescent="0.25">
      <c r="A667" s="112" t="s">
        <v>2426</v>
      </c>
      <c r="B667" s="112"/>
      <c r="C667" s="113"/>
      <c r="D667" s="113"/>
      <c r="E667" s="113"/>
      <c r="F667" s="113"/>
      <c r="G667" s="113"/>
      <c r="H667" s="113"/>
      <c r="I667" s="113"/>
      <c r="J667" s="113"/>
      <c r="K667" s="113"/>
      <c r="L667" s="113"/>
      <c r="M667" s="113"/>
      <c r="N667" s="113"/>
      <c r="O667" s="113"/>
      <c r="P667" s="113"/>
      <c r="Q667" s="113"/>
      <c r="R667" s="113"/>
      <c r="S667" s="113"/>
      <c r="T667" s="113"/>
    </row>
    <row r="668" spans="1:20" ht="35" hidden="1" customHeight="1" thickBot="1" x14ac:dyDescent="0.25">
      <c r="A668" s="112" t="s">
        <v>2427</v>
      </c>
      <c r="B668" s="112"/>
      <c r="C668" s="113"/>
      <c r="D668" s="113"/>
      <c r="E668" s="113"/>
      <c r="F668" s="113"/>
      <c r="G668" s="113"/>
      <c r="H668" s="113"/>
      <c r="I668" s="113"/>
      <c r="J668" s="113"/>
      <c r="K668" s="113"/>
      <c r="L668" s="113"/>
      <c r="M668" s="113"/>
      <c r="N668" s="113"/>
      <c r="O668" s="113"/>
      <c r="P668" s="113"/>
      <c r="Q668" s="113"/>
      <c r="R668" s="113"/>
      <c r="S668" s="113"/>
      <c r="T668" s="113"/>
    </row>
    <row r="669" spans="1:20" ht="52" hidden="1" customHeight="1" thickBot="1" x14ac:dyDescent="0.25">
      <c r="A669" s="112" t="s">
        <v>2428</v>
      </c>
      <c r="B669" s="112"/>
      <c r="C669" s="113"/>
      <c r="D669" s="113"/>
      <c r="E669" s="113"/>
      <c r="F669" s="113"/>
      <c r="G669" s="113"/>
      <c r="H669" s="113"/>
      <c r="I669" s="113"/>
      <c r="J669" s="113"/>
      <c r="K669" s="113"/>
      <c r="L669" s="113"/>
      <c r="M669" s="113"/>
      <c r="N669" s="113"/>
      <c r="O669" s="113"/>
      <c r="P669" s="113"/>
      <c r="Q669" s="113"/>
      <c r="R669" s="113"/>
      <c r="S669" s="113"/>
      <c r="T669" s="113"/>
    </row>
    <row r="670" spans="1:20" ht="52" hidden="1" customHeight="1" thickBot="1" x14ac:dyDescent="0.25">
      <c r="A670" s="112" t="s">
        <v>1643</v>
      </c>
      <c r="B670" s="112"/>
      <c r="C670" s="113"/>
      <c r="D670" s="113"/>
      <c r="E670" s="113"/>
      <c r="F670" s="113"/>
      <c r="G670" s="113"/>
      <c r="H670" s="113"/>
      <c r="I670" s="113"/>
      <c r="J670" s="113"/>
      <c r="K670" s="113"/>
      <c r="L670" s="113"/>
      <c r="M670" s="113"/>
      <c r="N670" s="113"/>
      <c r="O670" s="113"/>
      <c r="P670" s="113"/>
      <c r="Q670" s="113"/>
      <c r="R670" s="113"/>
      <c r="S670" s="113"/>
      <c r="T670" s="113"/>
    </row>
    <row r="671" spans="1:20" ht="52" hidden="1" customHeight="1" thickBot="1" x14ac:dyDescent="0.25">
      <c r="A671" s="112" t="s">
        <v>2429</v>
      </c>
      <c r="B671" s="112"/>
      <c r="C671" s="113"/>
      <c r="D671" s="113"/>
      <c r="E671" s="113"/>
      <c r="F671" s="113"/>
      <c r="G671" s="113"/>
      <c r="H671" s="113"/>
      <c r="I671" s="113"/>
      <c r="J671" s="113"/>
      <c r="K671" s="113"/>
      <c r="L671" s="113"/>
      <c r="M671" s="113"/>
      <c r="N671" s="113"/>
      <c r="O671" s="113"/>
      <c r="P671" s="113"/>
      <c r="Q671" s="113"/>
      <c r="R671" s="113"/>
      <c r="S671" s="113"/>
      <c r="T671" s="113"/>
    </row>
    <row r="672" spans="1:20" ht="35" hidden="1" customHeight="1" thickBot="1" x14ac:dyDescent="0.25">
      <c r="A672" s="112" t="s">
        <v>2430</v>
      </c>
      <c r="B672" s="112"/>
      <c r="C672" s="113"/>
      <c r="D672" s="113"/>
      <c r="E672" s="113"/>
      <c r="F672" s="113"/>
      <c r="G672" s="113"/>
      <c r="H672" s="113"/>
      <c r="I672" s="113"/>
      <c r="J672" s="113"/>
      <c r="K672" s="113"/>
      <c r="L672" s="113"/>
      <c r="M672" s="113"/>
      <c r="N672" s="113"/>
      <c r="O672" s="113"/>
      <c r="P672" s="113"/>
      <c r="Q672" s="113"/>
      <c r="R672" s="113"/>
      <c r="S672" s="113"/>
      <c r="T672" s="113"/>
    </row>
    <row r="673" spans="1:20" ht="52" hidden="1" customHeight="1" thickBot="1" x14ac:dyDescent="0.25">
      <c r="A673" s="112" t="s">
        <v>2431</v>
      </c>
      <c r="B673" s="112"/>
      <c r="C673" s="113"/>
      <c r="D673" s="113"/>
      <c r="E673" s="113"/>
      <c r="F673" s="113"/>
      <c r="G673" s="113"/>
      <c r="H673" s="113"/>
      <c r="I673" s="113"/>
      <c r="J673" s="113"/>
      <c r="K673" s="113"/>
      <c r="L673" s="113"/>
      <c r="M673" s="113"/>
      <c r="N673" s="113"/>
      <c r="O673" s="113"/>
      <c r="P673" s="113"/>
      <c r="Q673" s="113"/>
      <c r="R673" s="113"/>
      <c r="S673" s="113"/>
      <c r="T673" s="113"/>
    </row>
    <row r="674" spans="1:20" ht="52" hidden="1" customHeight="1" thickBot="1" x14ac:dyDescent="0.25">
      <c r="A674" s="112" t="s">
        <v>1645</v>
      </c>
      <c r="B674" s="112"/>
      <c r="C674" s="113"/>
      <c r="D674" s="113"/>
      <c r="E674" s="113"/>
      <c r="F674" s="113"/>
      <c r="G674" s="113"/>
      <c r="H674" s="113"/>
      <c r="I674" s="113"/>
      <c r="J674" s="113"/>
      <c r="K674" s="113"/>
      <c r="L674" s="113"/>
      <c r="M674" s="113"/>
      <c r="N674" s="113"/>
      <c r="O674" s="113"/>
      <c r="P674" s="113"/>
      <c r="Q674" s="113"/>
      <c r="R674" s="113"/>
      <c r="S674" s="113"/>
      <c r="T674" s="113"/>
    </row>
    <row r="675" spans="1:20" ht="52" hidden="1" customHeight="1" thickBot="1" x14ac:dyDescent="0.25">
      <c r="A675" s="112" t="s">
        <v>2432</v>
      </c>
      <c r="B675" s="112"/>
      <c r="C675" s="113"/>
      <c r="D675" s="113"/>
      <c r="E675" s="113"/>
      <c r="F675" s="113"/>
      <c r="G675" s="113"/>
      <c r="H675" s="113"/>
      <c r="I675" s="113"/>
      <c r="J675" s="113"/>
      <c r="K675" s="113"/>
      <c r="L675" s="113"/>
      <c r="M675" s="113"/>
      <c r="N675" s="113"/>
      <c r="O675" s="113"/>
      <c r="P675" s="113"/>
      <c r="Q675" s="113"/>
      <c r="R675" s="113"/>
      <c r="S675" s="113"/>
      <c r="T675" s="113"/>
    </row>
    <row r="676" spans="1:20" ht="35" hidden="1" customHeight="1" thickBot="1" x14ac:dyDescent="0.25">
      <c r="A676" s="112" t="s">
        <v>2433</v>
      </c>
      <c r="B676" s="112"/>
      <c r="C676" s="113"/>
      <c r="D676" s="113"/>
      <c r="E676" s="113"/>
      <c r="F676" s="113"/>
      <c r="G676" s="113"/>
      <c r="H676" s="113"/>
      <c r="I676" s="113"/>
      <c r="J676" s="113"/>
      <c r="K676" s="113"/>
      <c r="L676" s="113"/>
      <c r="M676" s="113"/>
      <c r="N676" s="113"/>
      <c r="O676" s="113"/>
      <c r="P676" s="113"/>
      <c r="Q676" s="113"/>
      <c r="R676" s="113"/>
      <c r="S676" s="113"/>
      <c r="T676" s="113"/>
    </row>
    <row r="677" spans="1:20" ht="52" hidden="1" customHeight="1" thickBot="1" x14ac:dyDescent="0.25">
      <c r="A677" s="112" t="s">
        <v>2434</v>
      </c>
      <c r="B677" s="112"/>
      <c r="C677" s="113"/>
      <c r="D677" s="113"/>
      <c r="E677" s="113"/>
      <c r="F677" s="113"/>
      <c r="G677" s="113"/>
      <c r="H677" s="113"/>
      <c r="I677" s="113"/>
      <c r="J677" s="113"/>
      <c r="K677" s="113"/>
      <c r="L677" s="113"/>
      <c r="M677" s="113"/>
      <c r="N677" s="113"/>
      <c r="O677" s="113"/>
      <c r="P677" s="113"/>
      <c r="Q677" s="113"/>
      <c r="R677" s="113"/>
      <c r="S677" s="113"/>
      <c r="T677" s="113"/>
    </row>
    <row r="678" spans="1:20" ht="52" hidden="1" customHeight="1" thickBot="1" x14ac:dyDescent="0.25">
      <c r="A678" s="112" t="s">
        <v>1647</v>
      </c>
      <c r="B678" s="112"/>
      <c r="C678" s="113"/>
      <c r="D678" s="113"/>
      <c r="E678" s="113"/>
      <c r="F678" s="113"/>
      <c r="G678" s="113"/>
      <c r="H678" s="113"/>
      <c r="I678" s="113"/>
      <c r="J678" s="113"/>
      <c r="K678" s="113"/>
      <c r="L678" s="113"/>
      <c r="M678" s="113"/>
      <c r="N678" s="113"/>
      <c r="O678" s="113"/>
      <c r="P678" s="113"/>
      <c r="Q678" s="113"/>
      <c r="R678" s="113"/>
      <c r="S678" s="113"/>
      <c r="T678" s="113"/>
    </row>
    <row r="679" spans="1:20" ht="52" hidden="1" customHeight="1" thickBot="1" x14ac:dyDescent="0.25">
      <c r="A679" s="112" t="s">
        <v>2435</v>
      </c>
      <c r="B679" s="112"/>
      <c r="C679" s="113"/>
      <c r="D679" s="113"/>
      <c r="E679" s="113"/>
      <c r="F679" s="113"/>
      <c r="G679" s="113"/>
      <c r="H679" s="113"/>
      <c r="I679" s="113"/>
      <c r="J679" s="113"/>
      <c r="K679" s="113"/>
      <c r="L679" s="113"/>
      <c r="M679" s="113"/>
      <c r="N679" s="113"/>
      <c r="O679" s="113"/>
      <c r="P679" s="113"/>
      <c r="Q679" s="113"/>
      <c r="R679" s="113"/>
      <c r="S679" s="113"/>
      <c r="T679" s="113"/>
    </row>
    <row r="680" spans="1:20" ht="35" hidden="1" customHeight="1" thickBot="1" x14ac:dyDescent="0.25">
      <c r="A680" s="112" t="s">
        <v>2436</v>
      </c>
      <c r="B680" s="112"/>
      <c r="C680" s="113"/>
      <c r="D680" s="113"/>
      <c r="E680" s="113"/>
      <c r="F680" s="113"/>
      <c r="G680" s="113"/>
      <c r="H680" s="113"/>
      <c r="I680" s="113"/>
      <c r="J680" s="113"/>
      <c r="K680" s="113"/>
      <c r="L680" s="113"/>
      <c r="M680" s="113"/>
      <c r="N680" s="113"/>
      <c r="O680" s="113"/>
      <c r="P680" s="113"/>
      <c r="Q680" s="113"/>
      <c r="R680" s="113"/>
      <c r="S680" s="113"/>
      <c r="T680" s="113"/>
    </row>
    <row r="681" spans="1:20" ht="52" hidden="1" customHeight="1" thickBot="1" x14ac:dyDescent="0.25">
      <c r="A681" s="112" t="s">
        <v>2437</v>
      </c>
      <c r="B681" s="112"/>
      <c r="C681" s="113"/>
      <c r="D681" s="113"/>
      <c r="E681" s="113"/>
      <c r="F681" s="113"/>
      <c r="G681" s="113"/>
      <c r="H681" s="113"/>
      <c r="I681" s="113"/>
      <c r="J681" s="113"/>
      <c r="K681" s="113"/>
      <c r="L681" s="113"/>
      <c r="M681" s="113"/>
      <c r="N681" s="113"/>
      <c r="O681" s="113"/>
      <c r="P681" s="113"/>
      <c r="Q681" s="113"/>
      <c r="R681" s="113"/>
      <c r="S681" s="113"/>
      <c r="T681" s="113"/>
    </row>
    <row r="682" spans="1:20" ht="52" hidden="1" customHeight="1" thickBot="1" x14ac:dyDescent="0.25">
      <c r="A682" s="112" t="s">
        <v>1649</v>
      </c>
      <c r="B682" s="112"/>
      <c r="C682" s="113"/>
      <c r="D682" s="113"/>
      <c r="E682" s="113"/>
      <c r="F682" s="113"/>
      <c r="G682" s="113"/>
      <c r="H682" s="113"/>
      <c r="I682" s="113"/>
      <c r="J682" s="113"/>
      <c r="K682" s="113"/>
      <c r="L682" s="113"/>
      <c r="M682" s="113"/>
      <c r="N682" s="113"/>
      <c r="O682" s="113"/>
      <c r="P682" s="113"/>
      <c r="Q682" s="113"/>
      <c r="R682" s="113"/>
      <c r="S682" s="113"/>
      <c r="T682" s="113"/>
    </row>
    <row r="683" spans="1:20" ht="52" hidden="1" customHeight="1" thickBot="1" x14ac:dyDescent="0.25">
      <c r="A683" s="112" t="s">
        <v>2438</v>
      </c>
      <c r="B683" s="112"/>
      <c r="C683" s="113"/>
      <c r="D683" s="113"/>
      <c r="E683" s="113"/>
      <c r="F683" s="113"/>
      <c r="G683" s="113"/>
      <c r="H683" s="113"/>
      <c r="I683" s="113"/>
      <c r="J683" s="113"/>
      <c r="K683" s="113"/>
      <c r="L683" s="113"/>
      <c r="M683" s="113"/>
      <c r="N683" s="113"/>
      <c r="O683" s="113"/>
      <c r="P683" s="113"/>
      <c r="Q683" s="113"/>
      <c r="R683" s="113"/>
      <c r="S683" s="113"/>
      <c r="T683" s="113"/>
    </row>
    <row r="684" spans="1:20" ht="35" hidden="1" customHeight="1" thickBot="1" x14ac:dyDescent="0.25">
      <c r="A684" s="112" t="s">
        <v>2439</v>
      </c>
      <c r="B684" s="112"/>
      <c r="C684" s="113"/>
      <c r="D684" s="113"/>
      <c r="E684" s="113"/>
      <c r="F684" s="113"/>
      <c r="G684" s="113"/>
      <c r="H684" s="113"/>
      <c r="I684" s="113"/>
      <c r="J684" s="113"/>
      <c r="K684" s="113"/>
      <c r="L684" s="113"/>
      <c r="M684" s="113"/>
      <c r="N684" s="113"/>
      <c r="O684" s="113"/>
      <c r="P684" s="113"/>
      <c r="Q684" s="113"/>
      <c r="R684" s="113"/>
      <c r="S684" s="113"/>
      <c r="T684" s="113"/>
    </row>
    <row r="685" spans="1:20" ht="52" hidden="1" customHeight="1" thickBot="1" x14ac:dyDescent="0.25">
      <c r="A685" s="112" t="s">
        <v>2440</v>
      </c>
      <c r="B685" s="112"/>
      <c r="C685" s="113"/>
      <c r="D685" s="113"/>
      <c r="E685" s="113"/>
      <c r="F685" s="113"/>
      <c r="G685" s="113"/>
      <c r="H685" s="113"/>
      <c r="I685" s="113"/>
      <c r="J685" s="113"/>
      <c r="K685" s="113"/>
      <c r="L685" s="113"/>
      <c r="M685" s="113"/>
      <c r="N685" s="113"/>
      <c r="O685" s="113"/>
      <c r="P685" s="113"/>
      <c r="Q685" s="113"/>
      <c r="R685" s="113"/>
      <c r="S685" s="113"/>
      <c r="T685" s="113"/>
    </row>
    <row r="686" spans="1:20" ht="52" hidden="1" customHeight="1" thickBot="1" x14ac:dyDescent="0.25">
      <c r="A686" s="112" t="s">
        <v>1651</v>
      </c>
      <c r="B686" s="112"/>
      <c r="C686" s="113"/>
      <c r="D686" s="113"/>
      <c r="E686" s="113"/>
      <c r="F686" s="113"/>
      <c r="G686" s="113"/>
      <c r="H686" s="113"/>
      <c r="I686" s="113"/>
      <c r="J686" s="113"/>
      <c r="K686" s="113"/>
      <c r="L686" s="113"/>
      <c r="M686" s="113"/>
      <c r="N686" s="113"/>
      <c r="O686" s="113"/>
      <c r="P686" s="113"/>
      <c r="Q686" s="113"/>
      <c r="R686" s="113"/>
      <c r="S686" s="113"/>
      <c r="T686" s="113"/>
    </row>
    <row r="687" spans="1:20" ht="52" hidden="1" customHeight="1" thickBot="1" x14ac:dyDescent="0.25">
      <c r="A687" s="112" t="s">
        <v>2441</v>
      </c>
      <c r="B687" s="112"/>
      <c r="C687" s="113"/>
      <c r="D687" s="113"/>
      <c r="E687" s="113"/>
      <c r="F687" s="113"/>
      <c r="G687" s="113"/>
      <c r="H687" s="113"/>
      <c r="I687" s="113"/>
      <c r="J687" s="113"/>
      <c r="K687" s="113"/>
      <c r="L687" s="113"/>
      <c r="M687" s="113"/>
      <c r="N687" s="113"/>
      <c r="O687" s="113"/>
      <c r="P687" s="113"/>
      <c r="Q687" s="113"/>
      <c r="R687" s="113"/>
      <c r="S687" s="113"/>
      <c r="T687" s="113"/>
    </row>
    <row r="688" spans="1:20" ht="52" hidden="1" customHeight="1" thickBot="1" x14ac:dyDescent="0.25">
      <c r="A688" s="112" t="s">
        <v>2442</v>
      </c>
      <c r="B688" s="112"/>
      <c r="C688" s="113"/>
      <c r="D688" s="113"/>
      <c r="E688" s="113"/>
      <c r="F688" s="113"/>
      <c r="G688" s="113"/>
      <c r="H688" s="113"/>
      <c r="I688" s="113"/>
      <c r="J688" s="113"/>
      <c r="K688" s="113"/>
      <c r="L688" s="113"/>
      <c r="M688" s="113"/>
      <c r="N688" s="113"/>
      <c r="O688" s="113"/>
      <c r="P688" s="113"/>
      <c r="Q688" s="113"/>
      <c r="R688" s="113"/>
      <c r="S688" s="113"/>
      <c r="T688" s="113"/>
    </row>
    <row r="689" spans="1:20" ht="52" hidden="1" customHeight="1" thickBot="1" x14ac:dyDescent="0.25">
      <c r="A689" s="112" t="s">
        <v>2443</v>
      </c>
      <c r="B689" s="112"/>
      <c r="C689" s="113"/>
      <c r="D689" s="113"/>
      <c r="E689" s="113"/>
      <c r="F689" s="113"/>
      <c r="G689" s="113"/>
      <c r="H689" s="113"/>
      <c r="I689" s="113"/>
      <c r="J689" s="113"/>
      <c r="K689" s="113"/>
      <c r="L689" s="113"/>
      <c r="M689" s="113"/>
      <c r="N689" s="113"/>
      <c r="O689" s="113"/>
      <c r="P689" s="113"/>
      <c r="Q689" s="113"/>
      <c r="R689" s="113"/>
      <c r="S689" s="113"/>
      <c r="T689" s="113"/>
    </row>
    <row r="690" spans="1:20" ht="35" customHeight="1" thickBot="1" x14ac:dyDescent="0.25">
      <c r="A690" s="175" t="s">
        <v>2444</v>
      </c>
      <c r="B690" s="176"/>
      <c r="C690" s="177"/>
      <c r="D690" s="177"/>
      <c r="E690" s="177"/>
      <c r="F690" s="177"/>
      <c r="G690" s="177"/>
      <c r="H690" s="177"/>
      <c r="I690" s="177"/>
      <c r="J690" s="177"/>
      <c r="K690" s="177"/>
      <c r="L690" s="177"/>
      <c r="M690" s="177"/>
      <c r="N690" s="177"/>
      <c r="O690" s="177"/>
      <c r="P690" s="177"/>
      <c r="Q690" s="177"/>
      <c r="R690" s="177"/>
      <c r="S690" s="177"/>
      <c r="T690" s="177"/>
    </row>
    <row r="691" spans="1:20" ht="52" hidden="1" customHeight="1" thickBot="1" x14ac:dyDescent="0.25">
      <c r="A691" s="112" t="s">
        <v>1654</v>
      </c>
      <c r="B691" s="112"/>
      <c r="C691" s="113"/>
      <c r="D691" s="113"/>
      <c r="E691" s="113"/>
      <c r="F691" s="113"/>
      <c r="G691" s="113"/>
      <c r="H691" s="113"/>
      <c r="I691" s="113"/>
      <c r="J691" s="113"/>
      <c r="K691" s="113"/>
      <c r="L691" s="113"/>
      <c r="M691" s="113"/>
      <c r="N691" s="113"/>
      <c r="O691" s="113"/>
      <c r="P691" s="113"/>
      <c r="Q691" s="113"/>
      <c r="R691" s="113"/>
      <c r="S691" s="113"/>
      <c r="T691" s="113"/>
    </row>
    <row r="692" spans="1:20" ht="52" hidden="1" customHeight="1" thickBot="1" x14ac:dyDescent="0.25">
      <c r="A692" s="112" t="s">
        <v>2445</v>
      </c>
      <c r="B692" s="112"/>
      <c r="C692" s="113"/>
      <c r="D692" s="113"/>
      <c r="E692" s="113"/>
      <c r="F692" s="113"/>
      <c r="G692" s="113"/>
      <c r="H692" s="113"/>
      <c r="I692" s="113"/>
      <c r="J692" s="113"/>
      <c r="K692" s="113"/>
      <c r="L692" s="113"/>
      <c r="M692" s="113"/>
      <c r="N692" s="113"/>
      <c r="O692" s="113"/>
      <c r="P692" s="113"/>
      <c r="Q692" s="113"/>
      <c r="R692" s="113"/>
      <c r="S692" s="113"/>
      <c r="T692" s="113"/>
    </row>
    <row r="693" spans="1:20" ht="52" hidden="1" customHeight="1" thickBot="1" x14ac:dyDescent="0.25">
      <c r="A693" s="112" t="s">
        <v>2446</v>
      </c>
      <c r="B693" s="112"/>
      <c r="C693" s="113"/>
      <c r="D693" s="113"/>
      <c r="E693" s="113"/>
      <c r="F693" s="113"/>
      <c r="G693" s="113"/>
      <c r="H693" s="113"/>
      <c r="I693" s="113"/>
      <c r="J693" s="113"/>
      <c r="K693" s="113"/>
      <c r="L693" s="113"/>
      <c r="M693" s="113"/>
      <c r="N693" s="113"/>
      <c r="O693" s="113"/>
      <c r="P693" s="113"/>
      <c r="Q693" s="113"/>
      <c r="R693" s="113"/>
      <c r="S693" s="113"/>
      <c r="T693" s="113"/>
    </row>
    <row r="694" spans="1:20" ht="52" hidden="1" customHeight="1" thickBot="1" x14ac:dyDescent="0.25">
      <c r="A694" s="112" t="s">
        <v>2447</v>
      </c>
      <c r="B694" s="112"/>
      <c r="C694" s="113"/>
      <c r="D694" s="113"/>
      <c r="E694" s="113"/>
      <c r="F694" s="113"/>
      <c r="G694" s="113"/>
      <c r="H694" s="113"/>
      <c r="I694" s="113"/>
      <c r="J694" s="113"/>
      <c r="K694" s="113"/>
      <c r="L694" s="113"/>
      <c r="M694" s="113"/>
      <c r="N694" s="113"/>
      <c r="O694" s="113"/>
      <c r="P694" s="113"/>
      <c r="Q694" s="113"/>
      <c r="R694" s="113"/>
      <c r="S694" s="113"/>
      <c r="T694" s="113"/>
    </row>
    <row r="695" spans="1:20" ht="52" hidden="1" customHeight="1" thickBot="1" x14ac:dyDescent="0.25">
      <c r="A695" s="112" t="s">
        <v>1656</v>
      </c>
      <c r="B695" s="112"/>
      <c r="C695" s="113"/>
      <c r="D695" s="113"/>
      <c r="E695" s="113"/>
      <c r="F695" s="113"/>
      <c r="G695" s="113"/>
      <c r="H695" s="113"/>
      <c r="I695" s="113"/>
      <c r="J695" s="113"/>
      <c r="K695" s="113"/>
      <c r="L695" s="113"/>
      <c r="M695" s="113"/>
      <c r="N695" s="113"/>
      <c r="O695" s="113"/>
      <c r="P695" s="113"/>
      <c r="Q695" s="113"/>
      <c r="R695" s="113"/>
      <c r="S695" s="113"/>
      <c r="T695" s="113"/>
    </row>
    <row r="696" spans="1:20" ht="52" hidden="1" customHeight="1" thickBot="1" x14ac:dyDescent="0.25">
      <c r="A696" s="112" t="s">
        <v>2448</v>
      </c>
      <c r="B696" s="112"/>
      <c r="C696" s="113"/>
      <c r="D696" s="113"/>
      <c r="E696" s="113"/>
      <c r="F696" s="113"/>
      <c r="G696" s="113"/>
      <c r="H696" s="113"/>
      <c r="I696" s="113"/>
      <c r="J696" s="113"/>
      <c r="K696" s="113"/>
      <c r="L696" s="113"/>
      <c r="M696" s="113"/>
      <c r="N696" s="113"/>
      <c r="O696" s="113"/>
      <c r="P696" s="113"/>
      <c r="Q696" s="113"/>
      <c r="R696" s="113"/>
      <c r="S696" s="113"/>
      <c r="T696" s="113"/>
    </row>
    <row r="697" spans="1:20" ht="52" hidden="1" customHeight="1" thickBot="1" x14ac:dyDescent="0.25">
      <c r="A697" s="112" t="s">
        <v>2449</v>
      </c>
      <c r="B697" s="112"/>
      <c r="C697" s="113"/>
      <c r="D697" s="113"/>
      <c r="E697" s="113"/>
      <c r="F697" s="113"/>
      <c r="G697" s="113"/>
      <c r="H697" s="113"/>
      <c r="I697" s="113"/>
      <c r="J697" s="113"/>
      <c r="K697" s="113"/>
      <c r="L697" s="113"/>
      <c r="M697" s="113"/>
      <c r="N697" s="113"/>
      <c r="O697" s="113"/>
      <c r="P697" s="113"/>
      <c r="Q697" s="113"/>
      <c r="R697" s="113"/>
      <c r="S697" s="113"/>
      <c r="T697" s="113"/>
    </row>
    <row r="698" spans="1:20" ht="52" hidden="1" customHeight="1" thickBot="1" x14ac:dyDescent="0.25">
      <c r="A698" s="112" t="s">
        <v>2450</v>
      </c>
      <c r="B698" s="112"/>
      <c r="C698" s="113"/>
      <c r="D698" s="113"/>
      <c r="E698" s="113"/>
      <c r="F698" s="113"/>
      <c r="G698" s="113"/>
      <c r="H698" s="113"/>
      <c r="I698" s="113"/>
      <c r="J698" s="113"/>
      <c r="K698" s="113"/>
      <c r="L698" s="113"/>
      <c r="M698" s="113"/>
      <c r="N698" s="113"/>
      <c r="O698" s="113"/>
      <c r="P698" s="113"/>
      <c r="Q698" s="113"/>
      <c r="R698" s="113"/>
      <c r="S698" s="113"/>
      <c r="T698" s="113"/>
    </row>
    <row r="699" spans="1:20" ht="52" hidden="1" customHeight="1" thickBot="1" x14ac:dyDescent="0.25">
      <c r="A699" s="112" t="s">
        <v>1658</v>
      </c>
      <c r="B699" s="112"/>
      <c r="C699" s="113"/>
      <c r="D699" s="113"/>
      <c r="E699" s="113"/>
      <c r="F699" s="113"/>
      <c r="G699" s="113"/>
      <c r="H699" s="113"/>
      <c r="I699" s="113"/>
      <c r="J699" s="113"/>
      <c r="K699" s="113"/>
      <c r="L699" s="113"/>
      <c r="M699" s="113"/>
      <c r="N699" s="113"/>
      <c r="O699" s="113"/>
      <c r="P699" s="113"/>
      <c r="Q699" s="113"/>
      <c r="R699" s="113"/>
      <c r="S699" s="113"/>
      <c r="T699" s="113"/>
    </row>
    <row r="700" spans="1:20" ht="52" hidden="1" customHeight="1" thickBot="1" x14ac:dyDescent="0.25">
      <c r="A700" s="112" t="s">
        <v>2451</v>
      </c>
      <c r="B700" s="112"/>
      <c r="C700" s="113"/>
      <c r="D700" s="113"/>
      <c r="E700" s="113"/>
      <c r="F700" s="113"/>
      <c r="G700" s="113"/>
      <c r="H700" s="113"/>
      <c r="I700" s="113"/>
      <c r="J700" s="113"/>
      <c r="K700" s="113"/>
      <c r="L700" s="113"/>
      <c r="M700" s="113"/>
      <c r="N700" s="113"/>
      <c r="O700" s="113"/>
      <c r="P700" s="113"/>
      <c r="Q700" s="113"/>
      <c r="R700" s="113"/>
      <c r="S700" s="113"/>
      <c r="T700" s="113"/>
    </row>
    <row r="701" spans="1:20" ht="52" hidden="1" customHeight="1" thickBot="1" x14ac:dyDescent="0.25">
      <c r="A701" s="112" t="s">
        <v>2452</v>
      </c>
      <c r="B701" s="112"/>
      <c r="C701" s="113"/>
      <c r="D701" s="113"/>
      <c r="E701" s="113"/>
      <c r="F701" s="113"/>
      <c r="G701" s="113"/>
      <c r="H701" s="113"/>
      <c r="I701" s="113"/>
      <c r="J701" s="113"/>
      <c r="K701" s="113"/>
      <c r="L701" s="113"/>
      <c r="M701" s="113"/>
      <c r="N701" s="113"/>
      <c r="O701" s="113"/>
      <c r="P701" s="113"/>
      <c r="Q701" s="113"/>
      <c r="R701" s="113"/>
      <c r="S701" s="113"/>
      <c r="T701" s="113"/>
    </row>
    <row r="702" spans="1:20" ht="52" hidden="1" customHeight="1" thickBot="1" x14ac:dyDescent="0.25">
      <c r="A702" s="112" t="s">
        <v>2453</v>
      </c>
      <c r="B702" s="112"/>
      <c r="C702" s="113"/>
      <c r="D702" s="113"/>
      <c r="E702" s="113"/>
      <c r="F702" s="113"/>
      <c r="G702" s="113"/>
      <c r="H702" s="113"/>
      <c r="I702" s="113"/>
      <c r="J702" s="113"/>
      <c r="K702" s="113"/>
      <c r="L702" s="113"/>
      <c r="M702" s="113"/>
      <c r="N702" s="113"/>
      <c r="O702" s="113"/>
      <c r="P702" s="113"/>
      <c r="Q702" s="113"/>
      <c r="R702" s="113"/>
      <c r="S702" s="113"/>
      <c r="T702" s="113"/>
    </row>
    <row r="703" spans="1:20" ht="52" hidden="1" customHeight="1" thickBot="1" x14ac:dyDescent="0.25">
      <c r="A703" s="112" t="s">
        <v>1660</v>
      </c>
      <c r="B703" s="112"/>
      <c r="C703" s="113"/>
      <c r="D703" s="113"/>
      <c r="E703" s="113"/>
      <c r="F703" s="113"/>
      <c r="G703" s="113"/>
      <c r="H703" s="113"/>
      <c r="I703" s="113"/>
      <c r="J703" s="113"/>
      <c r="K703" s="113"/>
      <c r="L703" s="113"/>
      <c r="M703" s="113"/>
      <c r="N703" s="113"/>
      <c r="O703" s="113"/>
      <c r="P703" s="113"/>
      <c r="Q703" s="113"/>
      <c r="R703" s="113"/>
      <c r="S703" s="113"/>
      <c r="T703" s="113"/>
    </row>
    <row r="704" spans="1:20" ht="52" hidden="1" customHeight="1" thickBot="1" x14ac:dyDescent="0.25">
      <c r="A704" s="112" t="s">
        <v>2454</v>
      </c>
      <c r="B704" s="112"/>
      <c r="C704" s="113"/>
      <c r="D704" s="113"/>
      <c r="E704" s="113"/>
      <c r="F704" s="113"/>
      <c r="G704" s="113"/>
      <c r="H704" s="113"/>
      <c r="I704" s="113"/>
      <c r="J704" s="113"/>
      <c r="K704" s="113"/>
      <c r="L704" s="113"/>
      <c r="M704" s="113"/>
      <c r="N704" s="113"/>
      <c r="O704" s="113"/>
      <c r="P704" s="113"/>
      <c r="Q704" s="113"/>
      <c r="R704" s="113"/>
      <c r="S704" s="113"/>
      <c r="T704" s="113"/>
    </row>
    <row r="705" spans="1:20" ht="52" hidden="1" customHeight="1" thickBot="1" x14ac:dyDescent="0.25">
      <c r="A705" s="112" t="s">
        <v>2455</v>
      </c>
      <c r="B705" s="112"/>
      <c r="C705" s="113"/>
      <c r="D705" s="113"/>
      <c r="E705" s="113"/>
      <c r="F705" s="113"/>
      <c r="G705" s="113"/>
      <c r="H705" s="113"/>
      <c r="I705" s="113"/>
      <c r="J705" s="113"/>
      <c r="K705" s="113"/>
      <c r="L705" s="113"/>
      <c r="M705" s="113"/>
      <c r="N705" s="113"/>
      <c r="O705" s="113"/>
      <c r="P705" s="113"/>
      <c r="Q705" s="113"/>
      <c r="R705" s="113"/>
      <c r="S705" s="113"/>
      <c r="T705" s="113"/>
    </row>
    <row r="706" spans="1:20" ht="52" hidden="1" customHeight="1" thickBot="1" x14ac:dyDescent="0.25">
      <c r="A706" s="112" t="s">
        <v>2456</v>
      </c>
      <c r="B706" s="112"/>
      <c r="C706" s="113"/>
      <c r="D706" s="113"/>
      <c r="E706" s="113"/>
      <c r="F706" s="113"/>
      <c r="G706" s="113"/>
      <c r="H706" s="113"/>
      <c r="I706" s="113"/>
      <c r="J706" s="113"/>
      <c r="K706" s="113"/>
      <c r="L706" s="113"/>
      <c r="M706" s="113"/>
      <c r="N706" s="113"/>
      <c r="O706" s="113"/>
      <c r="P706" s="113"/>
      <c r="Q706" s="113"/>
      <c r="R706" s="113"/>
      <c r="S706" s="113"/>
      <c r="T706" s="113"/>
    </row>
    <row r="707" spans="1:20" ht="52" hidden="1" customHeight="1" thickBot="1" x14ac:dyDescent="0.25">
      <c r="A707" s="112" t="s">
        <v>1662</v>
      </c>
      <c r="B707" s="112"/>
      <c r="C707" s="113"/>
      <c r="D707" s="113"/>
      <c r="E707" s="113"/>
      <c r="F707" s="113"/>
      <c r="G707" s="113"/>
      <c r="H707" s="113"/>
      <c r="I707" s="113"/>
      <c r="J707" s="113"/>
      <c r="K707" s="113"/>
      <c r="L707" s="113"/>
      <c r="M707" s="113"/>
      <c r="N707" s="113"/>
      <c r="O707" s="113"/>
      <c r="P707" s="113"/>
      <c r="Q707" s="113"/>
      <c r="R707" s="113"/>
      <c r="S707" s="113"/>
      <c r="T707" s="113"/>
    </row>
    <row r="708" spans="1:20" ht="52" hidden="1" customHeight="1" thickBot="1" x14ac:dyDescent="0.25">
      <c r="A708" s="112" t="s">
        <v>2457</v>
      </c>
      <c r="B708" s="112"/>
      <c r="C708" s="113"/>
      <c r="D708" s="113"/>
      <c r="E708" s="113"/>
      <c r="F708" s="113"/>
      <c r="G708" s="113"/>
      <c r="H708" s="113"/>
      <c r="I708" s="113"/>
      <c r="J708" s="113"/>
      <c r="K708" s="113"/>
      <c r="L708" s="113"/>
      <c r="M708" s="113"/>
      <c r="N708" s="113"/>
      <c r="O708" s="113"/>
      <c r="P708" s="113"/>
      <c r="Q708" s="113"/>
      <c r="R708" s="113"/>
      <c r="S708" s="113"/>
      <c r="T708" s="113"/>
    </row>
    <row r="709" spans="1:20" ht="52" hidden="1" customHeight="1" thickBot="1" x14ac:dyDescent="0.25">
      <c r="A709" s="112" t="s">
        <v>2458</v>
      </c>
      <c r="B709" s="112"/>
      <c r="C709" s="113"/>
      <c r="D709" s="113"/>
      <c r="E709" s="113"/>
      <c r="F709" s="113"/>
      <c r="G709" s="113"/>
      <c r="H709" s="113"/>
      <c r="I709" s="113"/>
      <c r="J709" s="113"/>
      <c r="K709" s="113"/>
      <c r="L709" s="113"/>
      <c r="M709" s="113"/>
      <c r="N709" s="113"/>
      <c r="O709" s="113"/>
      <c r="P709" s="113"/>
      <c r="Q709" s="113"/>
      <c r="R709" s="113"/>
      <c r="S709" s="113"/>
      <c r="T709" s="113"/>
    </row>
    <row r="710" spans="1:20" ht="52" hidden="1" customHeight="1" thickBot="1" x14ac:dyDescent="0.25">
      <c r="A710" s="112" t="s">
        <v>2459</v>
      </c>
      <c r="B710" s="112"/>
      <c r="C710" s="113"/>
      <c r="D710" s="113"/>
      <c r="E710" s="113"/>
      <c r="F710" s="113"/>
      <c r="G710" s="113"/>
      <c r="H710" s="113"/>
      <c r="I710" s="113"/>
      <c r="J710" s="113"/>
      <c r="K710" s="113"/>
      <c r="L710" s="113"/>
      <c r="M710" s="113"/>
      <c r="N710" s="113"/>
      <c r="O710" s="113"/>
      <c r="P710" s="113"/>
      <c r="Q710" s="113"/>
      <c r="R710" s="113"/>
      <c r="S710" s="113"/>
      <c r="T710" s="113"/>
    </row>
    <row r="711" spans="1:20" ht="52" hidden="1" customHeight="1" thickBot="1" x14ac:dyDescent="0.25">
      <c r="A711" s="112" t="s">
        <v>1664</v>
      </c>
      <c r="B711" s="112"/>
      <c r="C711" s="113"/>
      <c r="D711" s="113"/>
      <c r="E711" s="113"/>
      <c r="F711" s="113"/>
      <c r="G711" s="113"/>
      <c r="H711" s="113"/>
      <c r="I711" s="113"/>
      <c r="J711" s="113"/>
      <c r="K711" s="113"/>
      <c r="L711" s="113"/>
      <c r="M711" s="113"/>
      <c r="N711" s="113"/>
      <c r="O711" s="113"/>
      <c r="P711" s="113"/>
      <c r="Q711" s="113"/>
      <c r="R711" s="113"/>
      <c r="S711" s="113"/>
      <c r="T711" s="113"/>
    </row>
    <row r="712" spans="1:20" ht="52" hidden="1" customHeight="1" thickBot="1" x14ac:dyDescent="0.25">
      <c r="A712" s="112" t="s">
        <v>2460</v>
      </c>
      <c r="B712" s="112"/>
      <c r="C712" s="113"/>
      <c r="D712" s="113"/>
      <c r="E712" s="113"/>
      <c r="F712" s="113"/>
      <c r="G712" s="113"/>
      <c r="H712" s="113"/>
      <c r="I712" s="113"/>
      <c r="J712" s="113"/>
      <c r="K712" s="113"/>
      <c r="L712" s="113"/>
      <c r="M712" s="113"/>
      <c r="N712" s="113"/>
      <c r="O712" s="113"/>
      <c r="P712" s="113"/>
      <c r="Q712" s="113"/>
      <c r="R712" s="113"/>
      <c r="S712" s="113"/>
      <c r="T712" s="113"/>
    </row>
    <row r="713" spans="1:20" ht="52" hidden="1" customHeight="1" thickBot="1" x14ac:dyDescent="0.25">
      <c r="A713" s="112" t="s">
        <v>2461</v>
      </c>
      <c r="B713" s="112"/>
      <c r="C713" s="113"/>
      <c r="D713" s="113"/>
      <c r="E713" s="113"/>
      <c r="F713" s="113"/>
      <c r="G713" s="113"/>
      <c r="H713" s="113"/>
      <c r="I713" s="113"/>
      <c r="J713" s="113"/>
      <c r="K713" s="113"/>
      <c r="L713" s="113"/>
      <c r="M713" s="113"/>
      <c r="N713" s="113"/>
      <c r="O713" s="113"/>
      <c r="P713" s="113"/>
      <c r="Q713" s="113"/>
      <c r="R713" s="113"/>
      <c r="S713" s="113"/>
      <c r="T713" s="113"/>
    </row>
    <row r="714" spans="1:20" ht="52" hidden="1" customHeight="1" thickBot="1" x14ac:dyDescent="0.25">
      <c r="A714" s="112" t="s">
        <v>2462</v>
      </c>
      <c r="B714" s="112"/>
      <c r="C714" s="113"/>
      <c r="D714" s="113"/>
      <c r="E714" s="113"/>
      <c r="F714" s="113"/>
      <c r="G714" s="113"/>
      <c r="H714" s="113"/>
      <c r="I714" s="113"/>
      <c r="J714" s="113"/>
      <c r="K714" s="113"/>
      <c r="L714" s="113"/>
      <c r="M714" s="113"/>
      <c r="N714" s="113"/>
      <c r="O714" s="113"/>
      <c r="P714" s="113"/>
      <c r="Q714" s="113"/>
      <c r="R714" s="113"/>
      <c r="S714" s="113"/>
      <c r="T714" s="113"/>
    </row>
    <row r="715" spans="1:20" ht="52" hidden="1" customHeight="1" thickBot="1" x14ac:dyDescent="0.25">
      <c r="A715" s="112" t="s">
        <v>1666</v>
      </c>
      <c r="B715" s="112"/>
      <c r="C715" s="113"/>
      <c r="D715" s="113"/>
      <c r="E715" s="113"/>
      <c r="F715" s="113"/>
      <c r="G715" s="113"/>
      <c r="H715" s="113"/>
      <c r="I715" s="113"/>
      <c r="J715" s="113"/>
      <c r="K715" s="113"/>
      <c r="L715" s="113"/>
      <c r="M715" s="113"/>
      <c r="N715" s="113"/>
      <c r="O715" s="113"/>
      <c r="P715" s="113"/>
      <c r="Q715" s="113"/>
      <c r="R715" s="113"/>
      <c r="S715" s="113"/>
      <c r="T715" s="113"/>
    </row>
    <row r="716" spans="1:20" ht="52" hidden="1" customHeight="1" thickBot="1" x14ac:dyDescent="0.25">
      <c r="A716" s="112" t="s">
        <v>2463</v>
      </c>
      <c r="B716" s="112"/>
      <c r="C716" s="113"/>
      <c r="D716" s="113"/>
      <c r="E716" s="113"/>
      <c r="F716" s="113"/>
      <c r="G716" s="113"/>
      <c r="H716" s="113"/>
      <c r="I716" s="113"/>
      <c r="J716" s="113"/>
      <c r="K716" s="113"/>
      <c r="L716" s="113"/>
      <c r="M716" s="113"/>
      <c r="N716" s="113"/>
      <c r="O716" s="113"/>
      <c r="P716" s="113"/>
      <c r="Q716" s="113"/>
      <c r="R716" s="113"/>
      <c r="S716" s="113"/>
      <c r="T716" s="113"/>
    </row>
    <row r="717" spans="1:20" ht="52" hidden="1" customHeight="1" thickBot="1" x14ac:dyDescent="0.25">
      <c r="A717" s="112" t="s">
        <v>2464</v>
      </c>
      <c r="B717" s="112"/>
      <c r="C717" s="113"/>
      <c r="D717" s="113"/>
      <c r="E717" s="113"/>
      <c r="F717" s="113"/>
      <c r="G717" s="113"/>
      <c r="H717" s="113"/>
      <c r="I717" s="113"/>
      <c r="J717" s="113"/>
      <c r="K717" s="113"/>
      <c r="L717" s="113"/>
      <c r="M717" s="113"/>
      <c r="N717" s="113"/>
      <c r="O717" s="113"/>
      <c r="P717" s="113"/>
      <c r="Q717" s="113"/>
      <c r="R717" s="113"/>
      <c r="S717" s="113"/>
      <c r="T717" s="113"/>
    </row>
    <row r="718" spans="1:20" ht="52" hidden="1" customHeight="1" thickBot="1" x14ac:dyDescent="0.25">
      <c r="A718" s="112" t="s">
        <v>2465</v>
      </c>
      <c r="B718" s="112"/>
      <c r="C718" s="113"/>
      <c r="D718" s="113"/>
      <c r="E718" s="113"/>
      <c r="F718" s="113"/>
      <c r="G718" s="113"/>
      <c r="H718" s="113"/>
      <c r="I718" s="113"/>
      <c r="J718" s="113"/>
      <c r="K718" s="113"/>
      <c r="L718" s="113"/>
      <c r="M718" s="113"/>
      <c r="N718" s="113"/>
      <c r="O718" s="113"/>
      <c r="P718" s="113"/>
      <c r="Q718" s="113"/>
      <c r="R718" s="113"/>
      <c r="S718" s="113"/>
      <c r="T718" s="113"/>
    </row>
    <row r="719" spans="1:20" ht="52" hidden="1" customHeight="1" thickBot="1" x14ac:dyDescent="0.25">
      <c r="A719" s="112" t="s">
        <v>1668</v>
      </c>
      <c r="B719" s="112"/>
      <c r="C719" s="113"/>
      <c r="D719" s="113"/>
      <c r="E719" s="113"/>
      <c r="F719" s="113"/>
      <c r="G719" s="113"/>
      <c r="H719" s="113"/>
      <c r="I719" s="113"/>
      <c r="J719" s="113"/>
      <c r="K719" s="113"/>
      <c r="L719" s="113"/>
      <c r="M719" s="113"/>
      <c r="N719" s="113"/>
      <c r="O719" s="113"/>
      <c r="P719" s="113"/>
      <c r="Q719" s="113"/>
      <c r="R719" s="113"/>
      <c r="S719" s="113"/>
      <c r="T719" s="113"/>
    </row>
    <row r="720" spans="1:20" ht="52" hidden="1" customHeight="1" thickBot="1" x14ac:dyDescent="0.25">
      <c r="A720" s="112" t="s">
        <v>2466</v>
      </c>
      <c r="B720" s="112"/>
      <c r="C720" s="113"/>
      <c r="D720" s="113"/>
      <c r="E720" s="113"/>
      <c r="F720" s="113"/>
      <c r="G720" s="113"/>
      <c r="H720" s="113"/>
      <c r="I720" s="113"/>
      <c r="J720" s="113"/>
      <c r="K720" s="113"/>
      <c r="L720" s="113"/>
      <c r="M720" s="113"/>
      <c r="N720" s="113"/>
      <c r="O720" s="113"/>
      <c r="P720" s="113"/>
      <c r="Q720" s="113"/>
      <c r="R720" s="113"/>
      <c r="S720" s="113"/>
      <c r="T720" s="113"/>
    </row>
    <row r="721" spans="1:20" ht="52" hidden="1" customHeight="1" thickBot="1" x14ac:dyDescent="0.25">
      <c r="A721" s="112" t="s">
        <v>2467</v>
      </c>
      <c r="B721" s="112"/>
      <c r="C721" s="113"/>
      <c r="D721" s="113"/>
      <c r="E721" s="113"/>
      <c r="F721" s="113"/>
      <c r="G721" s="113"/>
      <c r="H721" s="113"/>
      <c r="I721" s="113"/>
      <c r="J721" s="113"/>
      <c r="K721" s="113"/>
      <c r="L721" s="113"/>
      <c r="M721" s="113"/>
      <c r="N721" s="113"/>
      <c r="O721" s="113"/>
      <c r="P721" s="113"/>
      <c r="Q721" s="113"/>
      <c r="R721" s="113"/>
      <c r="S721" s="113"/>
      <c r="T721" s="113"/>
    </row>
    <row r="722" spans="1:20" ht="52" hidden="1" customHeight="1" thickBot="1" x14ac:dyDescent="0.25">
      <c r="A722" s="112" t="s">
        <v>2468</v>
      </c>
      <c r="B722" s="112"/>
      <c r="C722" s="113"/>
      <c r="D722" s="113"/>
      <c r="E722" s="113"/>
      <c r="F722" s="113"/>
      <c r="G722" s="113"/>
      <c r="H722" s="113"/>
      <c r="I722" s="113"/>
      <c r="J722" s="113"/>
      <c r="K722" s="113"/>
      <c r="L722" s="113"/>
      <c r="M722" s="113"/>
      <c r="N722" s="113"/>
      <c r="O722" s="113"/>
      <c r="P722" s="113"/>
      <c r="Q722" s="113"/>
      <c r="R722" s="113"/>
      <c r="S722" s="113"/>
      <c r="T722" s="113"/>
    </row>
    <row r="723" spans="1:20" ht="52" hidden="1" customHeight="1" thickBot="1" x14ac:dyDescent="0.25">
      <c r="A723" s="112" t="s">
        <v>1670</v>
      </c>
      <c r="B723" s="112"/>
      <c r="C723" s="113"/>
      <c r="D723" s="113"/>
      <c r="E723" s="113"/>
      <c r="F723" s="113"/>
      <c r="G723" s="113"/>
      <c r="H723" s="113"/>
      <c r="I723" s="113"/>
      <c r="J723" s="113"/>
      <c r="K723" s="113"/>
      <c r="L723" s="113"/>
      <c r="M723" s="113"/>
      <c r="N723" s="113"/>
      <c r="O723" s="113"/>
      <c r="P723" s="113"/>
      <c r="Q723" s="113"/>
      <c r="R723" s="113"/>
      <c r="S723" s="113"/>
      <c r="T723" s="113"/>
    </row>
    <row r="724" spans="1:20" ht="52" hidden="1" customHeight="1" thickBot="1" x14ac:dyDescent="0.25">
      <c r="A724" s="112" t="s">
        <v>2469</v>
      </c>
      <c r="B724" s="112"/>
      <c r="C724" s="113"/>
      <c r="D724" s="113"/>
      <c r="E724" s="113"/>
      <c r="F724" s="113"/>
      <c r="G724" s="113"/>
      <c r="H724" s="113"/>
      <c r="I724" s="113"/>
      <c r="J724" s="113"/>
      <c r="K724" s="113"/>
      <c r="L724" s="113"/>
      <c r="M724" s="113"/>
      <c r="N724" s="113"/>
      <c r="O724" s="113"/>
      <c r="P724" s="113"/>
      <c r="Q724" s="113"/>
      <c r="R724" s="113"/>
      <c r="S724" s="113"/>
      <c r="T724" s="113"/>
    </row>
    <row r="725" spans="1:20" ht="52" hidden="1" customHeight="1" thickBot="1" x14ac:dyDescent="0.25">
      <c r="A725" s="112" t="s">
        <v>2470</v>
      </c>
      <c r="B725" s="112"/>
      <c r="C725" s="113"/>
      <c r="D725" s="113"/>
      <c r="E725" s="113"/>
      <c r="F725" s="113"/>
      <c r="G725" s="113"/>
      <c r="H725" s="113"/>
      <c r="I725" s="113"/>
      <c r="J725" s="113"/>
      <c r="K725" s="113"/>
      <c r="L725" s="113"/>
      <c r="M725" s="113"/>
      <c r="N725" s="113"/>
      <c r="O725" s="113"/>
      <c r="P725" s="113"/>
      <c r="Q725" s="113"/>
      <c r="R725" s="113"/>
      <c r="S725" s="113"/>
      <c r="T725" s="113"/>
    </row>
    <row r="726" spans="1:20" ht="52" hidden="1" customHeight="1" thickBot="1" x14ac:dyDescent="0.25">
      <c r="A726" s="112" t="s">
        <v>2471</v>
      </c>
      <c r="B726" s="112"/>
      <c r="C726" s="113"/>
      <c r="D726" s="113"/>
      <c r="E726" s="113"/>
      <c r="F726" s="113"/>
      <c r="G726" s="113"/>
      <c r="H726" s="113"/>
      <c r="I726" s="113"/>
      <c r="J726" s="113"/>
      <c r="K726" s="113"/>
      <c r="L726" s="113"/>
      <c r="M726" s="113"/>
      <c r="N726" s="113"/>
      <c r="O726" s="113"/>
      <c r="P726" s="113"/>
      <c r="Q726" s="113"/>
      <c r="R726" s="113"/>
      <c r="S726" s="113"/>
      <c r="T726" s="113"/>
    </row>
    <row r="727" spans="1:20" ht="52" hidden="1" customHeight="1" thickBot="1" x14ac:dyDescent="0.25">
      <c r="A727" s="112" t="s">
        <v>1672</v>
      </c>
      <c r="B727" s="112"/>
      <c r="C727" s="113"/>
      <c r="D727" s="113"/>
      <c r="E727" s="113"/>
      <c r="F727" s="113"/>
      <c r="G727" s="113"/>
      <c r="H727" s="113"/>
      <c r="I727" s="113"/>
      <c r="J727" s="113"/>
      <c r="K727" s="113"/>
      <c r="L727" s="113"/>
      <c r="M727" s="113"/>
      <c r="N727" s="113"/>
      <c r="O727" s="113"/>
      <c r="P727" s="113"/>
      <c r="Q727" s="113"/>
      <c r="R727" s="113"/>
      <c r="S727" s="113"/>
      <c r="T727" s="113"/>
    </row>
    <row r="728" spans="1:20" ht="52" hidden="1" customHeight="1" thickBot="1" x14ac:dyDescent="0.25">
      <c r="A728" s="112" t="s">
        <v>2472</v>
      </c>
      <c r="B728" s="112"/>
      <c r="C728" s="113"/>
      <c r="D728" s="113"/>
      <c r="E728" s="113"/>
      <c r="F728" s="113"/>
      <c r="G728" s="113"/>
      <c r="H728" s="113"/>
      <c r="I728" s="113"/>
      <c r="J728" s="113"/>
      <c r="K728" s="113"/>
      <c r="L728" s="113"/>
      <c r="M728" s="113"/>
      <c r="N728" s="113"/>
      <c r="O728" s="113"/>
      <c r="P728" s="113"/>
      <c r="Q728" s="113"/>
      <c r="R728" s="113"/>
      <c r="S728" s="113"/>
      <c r="T728" s="113"/>
    </row>
    <row r="729" spans="1:20" ht="52" hidden="1" customHeight="1" thickBot="1" x14ac:dyDescent="0.25">
      <c r="A729" s="112" t="s">
        <v>2473</v>
      </c>
      <c r="B729" s="112"/>
      <c r="C729" s="113"/>
      <c r="D729" s="113"/>
      <c r="E729" s="113"/>
      <c r="F729" s="113"/>
      <c r="G729" s="113"/>
      <c r="H729" s="113"/>
      <c r="I729" s="113"/>
      <c r="J729" s="113"/>
      <c r="K729" s="113"/>
      <c r="L729" s="113"/>
      <c r="M729" s="113"/>
      <c r="N729" s="113"/>
      <c r="O729" s="113"/>
      <c r="P729" s="113"/>
      <c r="Q729" s="113"/>
      <c r="R729" s="113"/>
      <c r="S729" s="113"/>
      <c r="T729" s="113"/>
    </row>
    <row r="730" spans="1:20" ht="52" hidden="1" customHeight="1" thickBot="1" x14ac:dyDescent="0.25">
      <c r="A730" s="112" t="s">
        <v>2474</v>
      </c>
      <c r="B730" s="112"/>
      <c r="C730" s="113"/>
      <c r="D730" s="113"/>
      <c r="E730" s="113"/>
      <c r="F730" s="113"/>
      <c r="G730" s="113"/>
      <c r="H730" s="113"/>
      <c r="I730" s="113"/>
      <c r="J730" s="113"/>
      <c r="K730" s="113"/>
      <c r="L730" s="113"/>
      <c r="M730" s="113"/>
      <c r="N730" s="113"/>
      <c r="O730" s="113"/>
      <c r="P730" s="113"/>
      <c r="Q730" s="113"/>
      <c r="R730" s="113"/>
      <c r="S730" s="113"/>
      <c r="T730" s="113"/>
    </row>
    <row r="731" spans="1:20" ht="52" hidden="1" customHeight="1" thickBot="1" x14ac:dyDescent="0.25">
      <c r="A731" s="112" t="s">
        <v>1674</v>
      </c>
      <c r="B731" s="112"/>
      <c r="C731" s="113"/>
      <c r="D731" s="113"/>
      <c r="E731" s="113"/>
      <c r="F731" s="113"/>
      <c r="G731" s="113"/>
      <c r="H731" s="113"/>
      <c r="I731" s="113"/>
      <c r="J731" s="113"/>
      <c r="K731" s="113"/>
      <c r="L731" s="113"/>
      <c r="M731" s="113"/>
      <c r="N731" s="113"/>
      <c r="O731" s="113"/>
      <c r="P731" s="113"/>
      <c r="Q731" s="113"/>
      <c r="R731" s="113"/>
      <c r="S731" s="113"/>
      <c r="T731" s="113"/>
    </row>
    <row r="732" spans="1:20" ht="52" hidden="1" customHeight="1" thickBot="1" x14ac:dyDescent="0.25">
      <c r="A732" s="112" t="s">
        <v>2475</v>
      </c>
      <c r="B732" s="112"/>
      <c r="C732" s="113"/>
      <c r="D732" s="113"/>
      <c r="E732" s="113"/>
      <c r="F732" s="113"/>
      <c r="G732" s="113"/>
      <c r="H732" s="113"/>
      <c r="I732" s="113"/>
      <c r="J732" s="113"/>
      <c r="K732" s="113"/>
      <c r="L732" s="113"/>
      <c r="M732" s="113"/>
      <c r="N732" s="113"/>
      <c r="O732" s="113"/>
      <c r="P732" s="113"/>
      <c r="Q732" s="113"/>
      <c r="R732" s="113"/>
      <c r="S732" s="113"/>
      <c r="T732" s="113"/>
    </row>
    <row r="733" spans="1:20" ht="52" hidden="1" customHeight="1" thickBot="1" x14ac:dyDescent="0.25">
      <c r="A733" s="112" t="s">
        <v>2476</v>
      </c>
      <c r="B733" s="112"/>
      <c r="C733" s="113"/>
      <c r="D733" s="113"/>
      <c r="E733" s="113"/>
      <c r="F733" s="113"/>
      <c r="G733" s="113"/>
      <c r="H733" s="113"/>
      <c r="I733" s="113"/>
      <c r="J733" s="113"/>
      <c r="K733" s="113"/>
      <c r="L733" s="113"/>
      <c r="M733" s="113"/>
      <c r="N733" s="113"/>
      <c r="O733" s="113"/>
      <c r="P733" s="113"/>
      <c r="Q733" s="113"/>
      <c r="R733" s="113"/>
      <c r="S733" s="113"/>
      <c r="T733" s="113"/>
    </row>
    <row r="734" spans="1:20" ht="52" hidden="1" customHeight="1" thickBot="1" x14ac:dyDescent="0.25">
      <c r="A734" s="112" t="s">
        <v>2477</v>
      </c>
      <c r="B734" s="112"/>
      <c r="C734" s="113"/>
      <c r="D734" s="113"/>
      <c r="E734" s="113"/>
      <c r="F734" s="113"/>
      <c r="G734" s="113"/>
      <c r="H734" s="113"/>
      <c r="I734" s="113"/>
      <c r="J734" s="113"/>
      <c r="K734" s="113"/>
      <c r="L734" s="113"/>
      <c r="M734" s="113"/>
      <c r="N734" s="113"/>
      <c r="O734" s="113"/>
      <c r="P734" s="113"/>
      <c r="Q734" s="113"/>
      <c r="R734" s="113"/>
      <c r="S734" s="113"/>
      <c r="T734" s="113"/>
    </row>
    <row r="735" spans="1:20" ht="52" hidden="1" customHeight="1" thickBot="1" x14ac:dyDescent="0.25">
      <c r="A735" s="112" t="s">
        <v>1676</v>
      </c>
      <c r="B735" s="112"/>
      <c r="C735" s="113"/>
      <c r="D735" s="113"/>
      <c r="E735" s="113"/>
      <c r="F735" s="113"/>
      <c r="G735" s="113"/>
      <c r="H735" s="113"/>
      <c r="I735" s="113"/>
      <c r="J735" s="113"/>
      <c r="K735" s="113"/>
      <c r="L735" s="113"/>
      <c r="M735" s="113"/>
      <c r="N735" s="113"/>
      <c r="O735" s="113"/>
      <c r="P735" s="113"/>
      <c r="Q735" s="113"/>
      <c r="R735" s="113"/>
      <c r="S735" s="113"/>
      <c r="T735" s="113"/>
    </row>
    <row r="736" spans="1:20" ht="52" hidden="1" customHeight="1" thickBot="1" x14ac:dyDescent="0.25">
      <c r="A736" s="112" t="s">
        <v>2478</v>
      </c>
      <c r="B736" s="112"/>
      <c r="C736" s="113"/>
      <c r="D736" s="113"/>
      <c r="E736" s="113"/>
      <c r="F736" s="113"/>
      <c r="G736" s="113"/>
      <c r="H736" s="113"/>
      <c r="I736" s="113"/>
      <c r="J736" s="113"/>
      <c r="K736" s="113"/>
      <c r="L736" s="113"/>
      <c r="M736" s="113"/>
      <c r="N736" s="113"/>
      <c r="O736" s="113"/>
      <c r="P736" s="113"/>
      <c r="Q736" s="113"/>
      <c r="R736" s="113"/>
      <c r="S736" s="113"/>
      <c r="T736" s="113"/>
    </row>
    <row r="737" spans="1:20" ht="52" hidden="1" customHeight="1" thickBot="1" x14ac:dyDescent="0.25">
      <c r="A737" s="112" t="s">
        <v>2479</v>
      </c>
      <c r="B737" s="112"/>
      <c r="C737" s="113"/>
      <c r="D737" s="113"/>
      <c r="E737" s="113"/>
      <c r="F737" s="113"/>
      <c r="G737" s="113"/>
      <c r="H737" s="113"/>
      <c r="I737" s="113"/>
      <c r="J737" s="113"/>
      <c r="K737" s="113"/>
      <c r="L737" s="113"/>
      <c r="M737" s="113"/>
      <c r="N737" s="113"/>
      <c r="O737" s="113"/>
      <c r="P737" s="113"/>
      <c r="Q737" s="113"/>
      <c r="R737" s="113"/>
      <c r="S737" s="113"/>
      <c r="T737" s="113"/>
    </row>
    <row r="738" spans="1:20" ht="52" hidden="1" customHeight="1" thickBot="1" x14ac:dyDescent="0.25">
      <c r="A738" s="112" t="s">
        <v>2480</v>
      </c>
      <c r="B738" s="112"/>
      <c r="C738" s="113"/>
      <c r="D738" s="113"/>
      <c r="E738" s="113"/>
      <c r="F738" s="113"/>
      <c r="G738" s="113"/>
      <c r="H738" s="113"/>
      <c r="I738" s="113"/>
      <c r="J738" s="113"/>
      <c r="K738" s="113"/>
      <c r="L738" s="113"/>
      <c r="M738" s="113"/>
      <c r="N738" s="113"/>
      <c r="O738" s="113"/>
      <c r="P738" s="113"/>
      <c r="Q738" s="113"/>
      <c r="R738" s="113"/>
      <c r="S738" s="113"/>
      <c r="T738" s="113"/>
    </row>
    <row r="739" spans="1:20" ht="18" customHeight="1" thickBot="1" x14ac:dyDescent="0.25">
      <c r="A739" s="175" t="s">
        <v>2481</v>
      </c>
      <c r="B739" s="176"/>
      <c r="C739" s="177"/>
      <c r="D739" s="177"/>
      <c r="E739" s="177"/>
      <c r="F739" s="177"/>
      <c r="G739" s="177"/>
      <c r="H739" s="177"/>
      <c r="I739" s="177"/>
      <c r="J739" s="177"/>
      <c r="K739" s="177"/>
      <c r="L739" s="177"/>
      <c r="M739" s="177"/>
      <c r="N739" s="177"/>
      <c r="O739" s="177"/>
      <c r="P739" s="177"/>
      <c r="Q739" s="177"/>
      <c r="R739" s="177"/>
      <c r="S739" s="177"/>
      <c r="T739" s="177"/>
    </row>
    <row r="740" spans="1:20" ht="35" customHeight="1" thickBot="1" x14ac:dyDescent="0.25">
      <c r="A740" s="112" t="s">
        <v>1679</v>
      </c>
      <c r="B740" s="112"/>
      <c r="C740" s="113"/>
      <c r="D740" s="113" t="s">
        <v>2790</v>
      </c>
      <c r="E740" s="113" t="s">
        <v>2790</v>
      </c>
      <c r="F740" s="113" t="s">
        <v>2790</v>
      </c>
      <c r="G740" s="113" t="s">
        <v>2790</v>
      </c>
      <c r="H740" s="113" t="s">
        <v>2791</v>
      </c>
      <c r="I740" s="113" t="s">
        <v>2792</v>
      </c>
      <c r="J740" s="113" t="s">
        <v>2793</v>
      </c>
      <c r="K740" s="113" t="s">
        <v>2791</v>
      </c>
      <c r="L740" s="113"/>
      <c r="M740" s="113" t="s">
        <v>2791</v>
      </c>
      <c r="N740" s="113"/>
      <c r="O740" s="113"/>
      <c r="P740" s="113"/>
      <c r="Q740" s="113"/>
      <c r="R740" s="113"/>
      <c r="S740" s="113"/>
      <c r="T740" s="113"/>
    </row>
    <row r="741" spans="1:20" ht="35" customHeight="1" thickBot="1" x14ac:dyDescent="0.25">
      <c r="A741" s="112" t="s">
        <v>2482</v>
      </c>
      <c r="B741" s="112"/>
      <c r="C741" s="113"/>
      <c r="D741" s="113" t="s">
        <v>1974</v>
      </c>
      <c r="E741" s="113" t="s">
        <v>1974</v>
      </c>
      <c r="F741" s="113" t="s">
        <v>1974</v>
      </c>
      <c r="G741" s="113" t="s">
        <v>1974</v>
      </c>
      <c r="H741" s="113" t="s">
        <v>1974</v>
      </c>
      <c r="I741" s="113" t="s">
        <v>1974</v>
      </c>
      <c r="J741" s="113" t="s">
        <v>1942</v>
      </c>
      <c r="K741" s="113" t="s">
        <v>1974</v>
      </c>
      <c r="L741" s="113"/>
      <c r="M741" s="113" t="s">
        <v>1974</v>
      </c>
      <c r="N741" s="113"/>
      <c r="O741" s="113"/>
      <c r="P741" s="113"/>
      <c r="Q741" s="113"/>
      <c r="R741" s="113"/>
      <c r="S741" s="113"/>
      <c r="T741" s="113"/>
    </row>
    <row r="742" spans="1:20" ht="35" customHeight="1" thickBot="1" x14ac:dyDescent="0.25">
      <c r="A742" s="112" t="s">
        <v>2483</v>
      </c>
      <c r="B742" s="112"/>
      <c r="C742" s="113"/>
      <c r="D742" s="113" t="s">
        <v>2794</v>
      </c>
      <c r="E742" s="113" t="s">
        <v>2795</v>
      </c>
      <c r="F742" s="113" t="s">
        <v>2796</v>
      </c>
      <c r="G742" s="113" t="s">
        <v>2795</v>
      </c>
      <c r="H742" s="113" t="s">
        <v>2794</v>
      </c>
      <c r="I742" s="113" t="s">
        <v>2795</v>
      </c>
      <c r="J742" s="113" t="s">
        <v>2796</v>
      </c>
      <c r="K742" s="113" t="s">
        <v>2797</v>
      </c>
      <c r="L742" s="113"/>
      <c r="M742" s="113" t="s">
        <v>2797</v>
      </c>
      <c r="N742" s="113"/>
      <c r="O742" s="113"/>
      <c r="P742" s="113"/>
      <c r="Q742" s="113"/>
      <c r="R742" s="113"/>
      <c r="S742" s="113"/>
      <c r="T742" s="113"/>
    </row>
    <row r="743" spans="1:20" ht="35" customHeight="1" thickBot="1" x14ac:dyDescent="0.25">
      <c r="A743" s="112" t="s">
        <v>2484</v>
      </c>
      <c r="B743" s="112"/>
      <c r="C743" s="113"/>
      <c r="D743" s="113" t="s">
        <v>1905</v>
      </c>
      <c r="E743" s="113" t="s">
        <v>1905</v>
      </c>
      <c r="F743" s="113"/>
      <c r="G743" s="113" t="s">
        <v>1905</v>
      </c>
      <c r="H743" s="113" t="s">
        <v>1905</v>
      </c>
      <c r="I743" s="113" t="s">
        <v>1905</v>
      </c>
      <c r="J743" s="113"/>
      <c r="K743" s="113" t="s">
        <v>1905</v>
      </c>
      <c r="L743" s="113"/>
      <c r="M743" s="113" t="s">
        <v>1905</v>
      </c>
      <c r="N743" s="113"/>
      <c r="O743" s="113"/>
      <c r="P743" s="113"/>
      <c r="Q743" s="113"/>
      <c r="R743" s="113"/>
      <c r="S743" s="113"/>
      <c r="T743" s="113"/>
    </row>
    <row r="744" spans="1:20" ht="35" hidden="1" customHeight="1" thickBot="1" x14ac:dyDescent="0.25">
      <c r="A744" s="112" t="s">
        <v>1681</v>
      </c>
      <c r="B744" s="112"/>
      <c r="C744" s="113"/>
      <c r="D744" s="113"/>
      <c r="E744" s="113"/>
      <c r="F744" s="113"/>
      <c r="G744" s="113"/>
      <c r="H744" s="113"/>
      <c r="I744" s="113"/>
      <c r="J744" s="113"/>
      <c r="K744" s="113"/>
      <c r="L744" s="113"/>
      <c r="M744" s="113"/>
      <c r="N744" s="113"/>
      <c r="O744" s="113"/>
      <c r="P744" s="113"/>
      <c r="Q744" s="113"/>
      <c r="R744" s="113"/>
      <c r="S744" s="113"/>
      <c r="T744" s="113"/>
    </row>
    <row r="745" spans="1:20" ht="35" hidden="1" customHeight="1" thickBot="1" x14ac:dyDescent="0.25">
      <c r="A745" s="112" t="s">
        <v>2485</v>
      </c>
      <c r="B745" s="112"/>
      <c r="C745" s="113"/>
      <c r="D745" s="113"/>
      <c r="E745" s="113"/>
      <c r="F745" s="113"/>
      <c r="G745" s="113"/>
      <c r="H745" s="113"/>
      <c r="I745" s="113"/>
      <c r="J745" s="113"/>
      <c r="K745" s="113"/>
      <c r="L745" s="113"/>
      <c r="M745" s="113"/>
      <c r="N745" s="113"/>
      <c r="O745" s="113"/>
      <c r="P745" s="113"/>
      <c r="Q745" s="113"/>
      <c r="R745" s="113"/>
      <c r="S745" s="113"/>
      <c r="T745" s="113"/>
    </row>
    <row r="746" spans="1:20" ht="35" hidden="1" customHeight="1" thickBot="1" x14ac:dyDescent="0.25">
      <c r="A746" s="112" t="s">
        <v>2486</v>
      </c>
      <c r="B746" s="112"/>
      <c r="C746" s="113"/>
      <c r="D746" s="113"/>
      <c r="E746" s="113"/>
      <c r="F746" s="113"/>
      <c r="G746" s="113"/>
      <c r="H746" s="113"/>
      <c r="I746" s="113"/>
      <c r="J746" s="113"/>
      <c r="K746" s="113"/>
      <c r="L746" s="113"/>
      <c r="M746" s="113"/>
      <c r="N746" s="113"/>
      <c r="O746" s="113"/>
      <c r="P746" s="113"/>
      <c r="Q746" s="113"/>
      <c r="R746" s="113"/>
      <c r="S746" s="113"/>
      <c r="T746" s="113"/>
    </row>
    <row r="747" spans="1:20" ht="35" hidden="1" customHeight="1" thickBot="1" x14ac:dyDescent="0.25">
      <c r="A747" s="112" t="s">
        <v>2487</v>
      </c>
      <c r="B747" s="112"/>
      <c r="C747" s="113"/>
      <c r="D747" s="113"/>
      <c r="E747" s="113"/>
      <c r="F747" s="113"/>
      <c r="G747" s="113"/>
      <c r="H747" s="113"/>
      <c r="I747" s="113"/>
      <c r="J747" s="113"/>
      <c r="K747" s="113"/>
      <c r="L747" s="113"/>
      <c r="M747" s="113"/>
      <c r="N747" s="113"/>
      <c r="O747" s="113"/>
      <c r="P747" s="113"/>
      <c r="Q747" s="113"/>
      <c r="R747" s="113"/>
      <c r="S747" s="113"/>
      <c r="T747" s="113"/>
    </row>
    <row r="748" spans="1:20" ht="35" hidden="1" customHeight="1" thickBot="1" x14ac:dyDescent="0.25">
      <c r="A748" s="112" t="s">
        <v>1683</v>
      </c>
      <c r="B748" s="112"/>
      <c r="C748" s="113"/>
      <c r="D748" s="113"/>
      <c r="E748" s="113"/>
      <c r="F748" s="113"/>
      <c r="G748" s="113"/>
      <c r="H748" s="113"/>
      <c r="I748" s="113"/>
      <c r="J748" s="113"/>
      <c r="K748" s="113"/>
      <c r="L748" s="113"/>
      <c r="M748" s="113"/>
      <c r="N748" s="113"/>
      <c r="O748" s="113"/>
      <c r="P748" s="113"/>
      <c r="Q748" s="113"/>
      <c r="R748" s="113"/>
      <c r="S748" s="113"/>
      <c r="T748" s="113"/>
    </row>
    <row r="749" spans="1:20" ht="35" hidden="1" customHeight="1" thickBot="1" x14ac:dyDescent="0.25">
      <c r="A749" s="112" t="s">
        <v>2488</v>
      </c>
      <c r="B749" s="112"/>
      <c r="C749" s="113"/>
      <c r="D749" s="113"/>
      <c r="E749" s="113"/>
      <c r="F749" s="113"/>
      <c r="G749" s="113"/>
      <c r="H749" s="113"/>
      <c r="I749" s="113"/>
      <c r="J749" s="113"/>
      <c r="K749" s="113"/>
      <c r="L749" s="113"/>
      <c r="M749" s="113"/>
      <c r="N749" s="113"/>
      <c r="O749" s="113"/>
      <c r="P749" s="113"/>
      <c r="Q749" s="113"/>
      <c r="R749" s="113"/>
      <c r="S749" s="113"/>
      <c r="T749" s="113"/>
    </row>
    <row r="750" spans="1:20" ht="35" hidden="1" customHeight="1" thickBot="1" x14ac:dyDescent="0.25">
      <c r="A750" s="112" t="s">
        <v>2489</v>
      </c>
      <c r="B750" s="112"/>
      <c r="C750" s="113"/>
      <c r="D750" s="113"/>
      <c r="E750" s="113"/>
      <c r="F750" s="113"/>
      <c r="G750" s="113"/>
      <c r="H750" s="113"/>
      <c r="I750" s="113"/>
      <c r="J750" s="113"/>
      <c r="K750" s="113"/>
      <c r="L750" s="113"/>
      <c r="M750" s="113"/>
      <c r="N750" s="113"/>
      <c r="O750" s="113"/>
      <c r="P750" s="113"/>
      <c r="Q750" s="113"/>
      <c r="R750" s="113"/>
      <c r="S750" s="113"/>
      <c r="T750" s="113"/>
    </row>
    <row r="751" spans="1:20" ht="35" hidden="1" customHeight="1" thickBot="1" x14ac:dyDescent="0.25">
      <c r="A751" s="112" t="s">
        <v>2490</v>
      </c>
      <c r="B751" s="112"/>
      <c r="C751" s="113"/>
      <c r="D751" s="113"/>
      <c r="E751" s="113"/>
      <c r="F751" s="113"/>
      <c r="G751" s="113"/>
      <c r="H751" s="113"/>
      <c r="I751" s="113"/>
      <c r="J751" s="113"/>
      <c r="K751" s="113"/>
      <c r="L751" s="113"/>
      <c r="M751" s="113"/>
      <c r="N751" s="113"/>
      <c r="O751" s="113"/>
      <c r="P751" s="113"/>
      <c r="Q751" s="113"/>
      <c r="R751" s="113"/>
      <c r="S751" s="113"/>
      <c r="T751" s="113"/>
    </row>
    <row r="752" spans="1:20" ht="35" hidden="1" customHeight="1" thickBot="1" x14ac:dyDescent="0.25">
      <c r="A752" s="112" t="s">
        <v>1685</v>
      </c>
      <c r="B752" s="112"/>
      <c r="C752" s="113"/>
      <c r="D752" s="113"/>
      <c r="E752" s="113"/>
      <c r="F752" s="113"/>
      <c r="G752" s="113"/>
      <c r="H752" s="113"/>
      <c r="I752" s="113"/>
      <c r="J752" s="113"/>
      <c r="K752" s="113"/>
      <c r="L752" s="113"/>
      <c r="M752" s="113"/>
      <c r="N752" s="113"/>
      <c r="O752" s="113"/>
      <c r="P752" s="113"/>
      <c r="Q752" s="113"/>
      <c r="R752" s="113"/>
      <c r="S752" s="113"/>
      <c r="T752" s="113"/>
    </row>
    <row r="753" spans="1:20" ht="35" hidden="1" customHeight="1" thickBot="1" x14ac:dyDescent="0.25">
      <c r="A753" s="112" t="s">
        <v>2491</v>
      </c>
      <c r="B753" s="112"/>
      <c r="C753" s="113"/>
      <c r="D753" s="113"/>
      <c r="E753" s="113"/>
      <c r="F753" s="113"/>
      <c r="G753" s="113"/>
      <c r="H753" s="113"/>
      <c r="I753" s="113"/>
      <c r="J753" s="113"/>
      <c r="K753" s="113"/>
      <c r="L753" s="113"/>
      <c r="M753" s="113"/>
      <c r="N753" s="113"/>
      <c r="O753" s="113"/>
      <c r="P753" s="113"/>
      <c r="Q753" s="113"/>
      <c r="R753" s="113"/>
      <c r="S753" s="113"/>
      <c r="T753" s="113"/>
    </row>
    <row r="754" spans="1:20" ht="35" hidden="1" customHeight="1" thickBot="1" x14ac:dyDescent="0.25">
      <c r="A754" s="112" t="s">
        <v>2492</v>
      </c>
      <c r="B754" s="112"/>
      <c r="C754" s="113"/>
      <c r="D754" s="113"/>
      <c r="E754" s="113"/>
      <c r="F754" s="113"/>
      <c r="G754" s="113"/>
      <c r="H754" s="113"/>
      <c r="I754" s="113"/>
      <c r="J754" s="113"/>
      <c r="K754" s="113"/>
      <c r="L754" s="113"/>
      <c r="M754" s="113"/>
      <c r="N754" s="113"/>
      <c r="O754" s="113"/>
      <c r="P754" s="113"/>
      <c r="Q754" s="113"/>
      <c r="R754" s="113"/>
      <c r="S754" s="113"/>
      <c r="T754" s="113"/>
    </row>
    <row r="755" spans="1:20" ht="35" hidden="1" customHeight="1" thickBot="1" x14ac:dyDescent="0.25">
      <c r="A755" s="112" t="s">
        <v>2493</v>
      </c>
      <c r="B755" s="112"/>
      <c r="C755" s="113"/>
      <c r="D755" s="113"/>
      <c r="E755" s="113"/>
      <c r="F755" s="113"/>
      <c r="G755" s="113"/>
      <c r="H755" s="113"/>
      <c r="I755" s="113"/>
      <c r="J755" s="113"/>
      <c r="K755" s="113"/>
      <c r="L755" s="113"/>
      <c r="M755" s="113"/>
      <c r="N755" s="113"/>
      <c r="O755" s="113"/>
      <c r="P755" s="113"/>
      <c r="Q755" s="113"/>
      <c r="R755" s="113"/>
      <c r="S755" s="113"/>
      <c r="T755" s="113"/>
    </row>
    <row r="756" spans="1:20" ht="35" hidden="1" customHeight="1" thickBot="1" x14ac:dyDescent="0.25">
      <c r="A756" s="112" t="s">
        <v>1687</v>
      </c>
      <c r="B756" s="112"/>
      <c r="C756" s="113"/>
      <c r="D756" s="113"/>
      <c r="E756" s="113"/>
      <c r="F756" s="113"/>
      <c r="G756" s="113"/>
      <c r="H756" s="113"/>
      <c r="I756" s="113"/>
      <c r="J756" s="113"/>
      <c r="K756" s="113"/>
      <c r="L756" s="113"/>
      <c r="M756" s="113"/>
      <c r="N756" s="113"/>
      <c r="O756" s="113"/>
      <c r="P756" s="113"/>
      <c r="Q756" s="113"/>
      <c r="R756" s="113"/>
      <c r="S756" s="113"/>
      <c r="T756" s="113"/>
    </row>
    <row r="757" spans="1:20" ht="35" hidden="1" customHeight="1" thickBot="1" x14ac:dyDescent="0.25">
      <c r="A757" s="112" t="s">
        <v>2494</v>
      </c>
      <c r="B757" s="112"/>
      <c r="C757" s="113"/>
      <c r="D757" s="113"/>
      <c r="E757" s="113"/>
      <c r="F757" s="113"/>
      <c r="G757" s="113"/>
      <c r="H757" s="113"/>
      <c r="I757" s="113"/>
      <c r="J757" s="113"/>
      <c r="K757" s="113"/>
      <c r="L757" s="113"/>
      <c r="M757" s="113"/>
      <c r="N757" s="113"/>
      <c r="O757" s="113"/>
      <c r="P757" s="113"/>
      <c r="Q757" s="113"/>
      <c r="R757" s="113"/>
      <c r="S757" s="113"/>
      <c r="T757" s="113"/>
    </row>
    <row r="758" spans="1:20" ht="35" hidden="1" customHeight="1" thickBot="1" x14ac:dyDescent="0.25">
      <c r="A758" s="112" t="s">
        <v>2495</v>
      </c>
      <c r="B758" s="112"/>
      <c r="C758" s="113"/>
      <c r="D758" s="113"/>
      <c r="E758" s="113"/>
      <c r="F758" s="113"/>
      <c r="G758" s="113"/>
      <c r="H758" s="113"/>
      <c r="I758" s="113"/>
      <c r="J758" s="113"/>
      <c r="K758" s="113"/>
      <c r="L758" s="113"/>
      <c r="M758" s="113"/>
      <c r="N758" s="113"/>
      <c r="O758" s="113"/>
      <c r="P758" s="113"/>
      <c r="Q758" s="113"/>
      <c r="R758" s="113"/>
      <c r="S758" s="113"/>
      <c r="T758" s="113"/>
    </row>
    <row r="759" spans="1:20" ht="35" hidden="1" customHeight="1" thickBot="1" x14ac:dyDescent="0.25">
      <c r="A759" s="112" t="s">
        <v>2496</v>
      </c>
      <c r="B759" s="112"/>
      <c r="C759" s="113"/>
      <c r="D759" s="113"/>
      <c r="E759" s="113"/>
      <c r="F759" s="113"/>
      <c r="G759" s="113"/>
      <c r="H759" s="113"/>
      <c r="I759" s="113"/>
      <c r="J759" s="113"/>
      <c r="K759" s="113"/>
      <c r="L759" s="113"/>
      <c r="M759" s="113"/>
      <c r="N759" s="113"/>
      <c r="O759" s="113"/>
      <c r="P759" s="113"/>
      <c r="Q759" s="113"/>
      <c r="R759" s="113"/>
      <c r="S759" s="113"/>
      <c r="T759" s="113"/>
    </row>
    <row r="760" spans="1:20" ht="35" hidden="1" customHeight="1" thickBot="1" x14ac:dyDescent="0.25">
      <c r="A760" s="112" t="s">
        <v>1689</v>
      </c>
      <c r="B760" s="112"/>
      <c r="C760" s="113"/>
      <c r="D760" s="113"/>
      <c r="E760" s="113"/>
      <c r="F760" s="113"/>
      <c r="G760" s="113"/>
      <c r="H760" s="113"/>
      <c r="I760" s="113"/>
      <c r="J760" s="113"/>
      <c r="K760" s="113"/>
      <c r="L760" s="113"/>
      <c r="M760" s="113"/>
      <c r="N760" s="113"/>
      <c r="O760" s="113"/>
      <c r="P760" s="113"/>
      <c r="Q760" s="113"/>
      <c r="R760" s="113"/>
      <c r="S760" s="113"/>
      <c r="T760" s="113"/>
    </row>
    <row r="761" spans="1:20" ht="35" hidden="1" customHeight="1" thickBot="1" x14ac:dyDescent="0.25">
      <c r="A761" s="112" t="s">
        <v>2497</v>
      </c>
      <c r="B761" s="112"/>
      <c r="C761" s="113"/>
      <c r="D761" s="113"/>
      <c r="E761" s="113"/>
      <c r="F761" s="113"/>
      <c r="G761" s="113"/>
      <c r="H761" s="113"/>
      <c r="I761" s="113"/>
      <c r="J761" s="113"/>
      <c r="K761" s="113"/>
      <c r="L761" s="113"/>
      <c r="M761" s="113"/>
      <c r="N761" s="113"/>
      <c r="O761" s="113"/>
      <c r="P761" s="113"/>
      <c r="Q761" s="113"/>
      <c r="R761" s="113"/>
      <c r="S761" s="113"/>
      <c r="T761" s="113"/>
    </row>
    <row r="762" spans="1:20" ht="35" hidden="1" customHeight="1" thickBot="1" x14ac:dyDescent="0.25">
      <c r="A762" s="112" t="s">
        <v>2498</v>
      </c>
      <c r="B762" s="112"/>
      <c r="C762" s="113"/>
      <c r="D762" s="113"/>
      <c r="E762" s="113"/>
      <c r="F762" s="113"/>
      <c r="G762" s="113"/>
      <c r="H762" s="113"/>
      <c r="I762" s="113"/>
      <c r="J762" s="113"/>
      <c r="K762" s="113"/>
      <c r="L762" s="113"/>
      <c r="M762" s="113"/>
      <c r="N762" s="113"/>
      <c r="O762" s="113"/>
      <c r="P762" s="113"/>
      <c r="Q762" s="113"/>
      <c r="R762" s="113"/>
      <c r="S762" s="113"/>
      <c r="T762" s="113"/>
    </row>
    <row r="763" spans="1:20" ht="35" hidden="1" customHeight="1" thickBot="1" x14ac:dyDescent="0.25">
      <c r="A763" s="112" t="s">
        <v>2499</v>
      </c>
      <c r="B763" s="112"/>
      <c r="C763" s="113"/>
      <c r="D763" s="113"/>
      <c r="E763" s="113"/>
      <c r="F763" s="113"/>
      <c r="G763" s="113"/>
      <c r="H763" s="113"/>
      <c r="I763" s="113"/>
      <c r="J763" s="113"/>
      <c r="K763" s="113"/>
      <c r="L763" s="113"/>
      <c r="M763" s="113"/>
      <c r="N763" s="113"/>
      <c r="O763" s="113"/>
      <c r="P763" s="113"/>
      <c r="Q763" s="113"/>
      <c r="R763" s="113"/>
      <c r="S763" s="113"/>
      <c r="T763" s="113"/>
    </row>
    <row r="764" spans="1:20" ht="35" hidden="1" customHeight="1" thickBot="1" x14ac:dyDescent="0.25">
      <c r="A764" s="112" t="s">
        <v>1691</v>
      </c>
      <c r="B764" s="112"/>
      <c r="C764" s="113"/>
      <c r="D764" s="113"/>
      <c r="E764" s="113"/>
      <c r="F764" s="113"/>
      <c r="G764" s="113"/>
      <c r="H764" s="113"/>
      <c r="I764" s="113"/>
      <c r="J764" s="113"/>
      <c r="K764" s="113"/>
      <c r="L764" s="113"/>
      <c r="M764" s="113"/>
      <c r="N764" s="113"/>
      <c r="O764" s="113"/>
      <c r="P764" s="113"/>
      <c r="Q764" s="113"/>
      <c r="R764" s="113"/>
      <c r="S764" s="113"/>
      <c r="T764" s="113"/>
    </row>
    <row r="765" spans="1:20" ht="35" hidden="1" customHeight="1" thickBot="1" x14ac:dyDescent="0.25">
      <c r="A765" s="112" t="s">
        <v>2500</v>
      </c>
      <c r="B765" s="112"/>
      <c r="C765" s="113"/>
      <c r="D765" s="113"/>
      <c r="E765" s="113"/>
      <c r="F765" s="113"/>
      <c r="G765" s="113"/>
      <c r="H765" s="113"/>
      <c r="I765" s="113"/>
      <c r="J765" s="113"/>
      <c r="K765" s="113"/>
      <c r="L765" s="113"/>
      <c r="M765" s="113"/>
      <c r="N765" s="113"/>
      <c r="O765" s="113"/>
      <c r="P765" s="113"/>
      <c r="Q765" s="113"/>
      <c r="R765" s="113"/>
      <c r="S765" s="113"/>
      <c r="T765" s="113"/>
    </row>
    <row r="766" spans="1:20" ht="35" hidden="1" customHeight="1" thickBot="1" x14ac:dyDescent="0.25">
      <c r="A766" s="112" t="s">
        <v>2501</v>
      </c>
      <c r="B766" s="112"/>
      <c r="C766" s="113"/>
      <c r="D766" s="113"/>
      <c r="E766" s="113"/>
      <c r="F766" s="113"/>
      <c r="G766" s="113"/>
      <c r="H766" s="113"/>
      <c r="I766" s="113"/>
      <c r="J766" s="113"/>
      <c r="K766" s="113"/>
      <c r="L766" s="113"/>
      <c r="M766" s="113"/>
      <c r="N766" s="113"/>
      <c r="O766" s="113"/>
      <c r="P766" s="113"/>
      <c r="Q766" s="113"/>
      <c r="R766" s="113"/>
      <c r="S766" s="113"/>
      <c r="T766" s="113"/>
    </row>
    <row r="767" spans="1:20" ht="35" hidden="1" customHeight="1" thickBot="1" x14ac:dyDescent="0.25">
      <c r="A767" s="112" t="s">
        <v>2502</v>
      </c>
      <c r="B767" s="112"/>
      <c r="C767" s="113"/>
      <c r="D767" s="113"/>
      <c r="E767" s="113"/>
      <c r="F767" s="113"/>
      <c r="G767" s="113"/>
      <c r="H767" s="113"/>
      <c r="I767" s="113"/>
      <c r="J767" s="113"/>
      <c r="K767" s="113"/>
      <c r="L767" s="113"/>
      <c r="M767" s="113"/>
      <c r="N767" s="113"/>
      <c r="O767" s="113"/>
      <c r="P767" s="113"/>
      <c r="Q767" s="113"/>
      <c r="R767" s="113"/>
      <c r="S767" s="113"/>
      <c r="T767" s="113"/>
    </row>
    <row r="768" spans="1:20" ht="35" hidden="1" customHeight="1" thickBot="1" x14ac:dyDescent="0.25">
      <c r="A768" s="112" t="s">
        <v>1693</v>
      </c>
      <c r="B768" s="112"/>
      <c r="C768" s="113"/>
      <c r="D768" s="113"/>
      <c r="E768" s="113"/>
      <c r="F768" s="113"/>
      <c r="G768" s="113"/>
      <c r="H768" s="113"/>
      <c r="I768" s="113"/>
      <c r="J768" s="113"/>
      <c r="K768" s="113"/>
      <c r="L768" s="113"/>
      <c r="M768" s="113"/>
      <c r="N768" s="113"/>
      <c r="O768" s="113"/>
      <c r="P768" s="113"/>
      <c r="Q768" s="113"/>
      <c r="R768" s="113"/>
      <c r="S768" s="113"/>
      <c r="T768" s="113"/>
    </row>
    <row r="769" spans="1:20" ht="35" hidden="1" customHeight="1" thickBot="1" x14ac:dyDescent="0.25">
      <c r="A769" s="112" t="s">
        <v>2503</v>
      </c>
      <c r="B769" s="112"/>
      <c r="C769" s="113"/>
      <c r="D769" s="113"/>
      <c r="E769" s="113"/>
      <c r="F769" s="113"/>
      <c r="G769" s="113"/>
      <c r="H769" s="113"/>
      <c r="I769" s="113"/>
      <c r="J769" s="113"/>
      <c r="K769" s="113"/>
      <c r="L769" s="113"/>
      <c r="M769" s="113"/>
      <c r="N769" s="113"/>
      <c r="O769" s="113"/>
      <c r="P769" s="113"/>
      <c r="Q769" s="113"/>
      <c r="R769" s="113"/>
      <c r="S769" s="113"/>
      <c r="T769" s="113"/>
    </row>
    <row r="770" spans="1:20" ht="35" hidden="1" customHeight="1" thickBot="1" x14ac:dyDescent="0.25">
      <c r="A770" s="112" t="s">
        <v>2504</v>
      </c>
      <c r="B770" s="112"/>
      <c r="C770" s="113"/>
      <c r="D770" s="113"/>
      <c r="E770" s="113"/>
      <c r="F770" s="113"/>
      <c r="G770" s="113"/>
      <c r="H770" s="113"/>
      <c r="I770" s="113"/>
      <c r="J770" s="113"/>
      <c r="K770" s="113"/>
      <c r="L770" s="113"/>
      <c r="M770" s="113"/>
      <c r="N770" s="113"/>
      <c r="O770" s="113"/>
      <c r="P770" s="113"/>
      <c r="Q770" s="113"/>
      <c r="R770" s="113"/>
      <c r="S770" s="113"/>
      <c r="T770" s="113"/>
    </row>
    <row r="771" spans="1:20" ht="35" hidden="1" customHeight="1" thickBot="1" x14ac:dyDescent="0.25">
      <c r="A771" s="112" t="s">
        <v>2505</v>
      </c>
      <c r="B771" s="112"/>
      <c r="C771" s="113"/>
      <c r="D771" s="113"/>
      <c r="E771" s="113"/>
      <c r="F771" s="113"/>
      <c r="G771" s="113"/>
      <c r="H771" s="113"/>
      <c r="I771" s="113"/>
      <c r="J771" s="113"/>
      <c r="K771" s="113"/>
      <c r="L771" s="113"/>
      <c r="M771" s="113"/>
      <c r="N771" s="113"/>
      <c r="O771" s="113"/>
      <c r="P771" s="113"/>
      <c r="Q771" s="113"/>
      <c r="R771" s="113"/>
      <c r="S771" s="113"/>
      <c r="T771" s="113"/>
    </row>
    <row r="772" spans="1:20" ht="35" hidden="1" customHeight="1" thickBot="1" x14ac:dyDescent="0.25">
      <c r="A772" s="112" t="s">
        <v>1695</v>
      </c>
      <c r="B772" s="112"/>
      <c r="C772" s="113"/>
      <c r="D772" s="113"/>
      <c r="E772" s="113"/>
      <c r="F772" s="113"/>
      <c r="G772" s="113"/>
      <c r="H772" s="113"/>
      <c r="I772" s="113"/>
      <c r="J772" s="113"/>
      <c r="K772" s="113"/>
      <c r="L772" s="113"/>
      <c r="M772" s="113"/>
      <c r="N772" s="113"/>
      <c r="O772" s="113"/>
      <c r="P772" s="113"/>
      <c r="Q772" s="113"/>
      <c r="R772" s="113"/>
      <c r="S772" s="113"/>
      <c r="T772" s="113"/>
    </row>
    <row r="773" spans="1:20" ht="35" hidden="1" customHeight="1" thickBot="1" x14ac:dyDescent="0.25">
      <c r="A773" s="112" t="s">
        <v>2506</v>
      </c>
      <c r="B773" s="112"/>
      <c r="C773" s="113"/>
      <c r="D773" s="113"/>
      <c r="E773" s="113"/>
      <c r="F773" s="113"/>
      <c r="G773" s="113"/>
      <c r="H773" s="113"/>
      <c r="I773" s="113"/>
      <c r="J773" s="113"/>
      <c r="K773" s="113"/>
      <c r="L773" s="113"/>
      <c r="M773" s="113"/>
      <c r="N773" s="113"/>
      <c r="O773" s="113"/>
      <c r="P773" s="113"/>
      <c r="Q773" s="113"/>
      <c r="R773" s="113"/>
      <c r="S773" s="113"/>
      <c r="T773" s="113"/>
    </row>
    <row r="774" spans="1:20" ht="35" hidden="1" customHeight="1" thickBot="1" x14ac:dyDescent="0.25">
      <c r="A774" s="112" t="s">
        <v>2507</v>
      </c>
      <c r="B774" s="112"/>
      <c r="C774" s="113"/>
      <c r="D774" s="113"/>
      <c r="E774" s="113"/>
      <c r="F774" s="113"/>
      <c r="G774" s="113"/>
      <c r="H774" s="113"/>
      <c r="I774" s="113"/>
      <c r="J774" s="113"/>
      <c r="K774" s="113"/>
      <c r="L774" s="113"/>
      <c r="M774" s="113"/>
      <c r="N774" s="113"/>
      <c r="O774" s="113"/>
      <c r="P774" s="113"/>
      <c r="Q774" s="113"/>
      <c r="R774" s="113"/>
      <c r="S774" s="113"/>
      <c r="T774" s="113"/>
    </row>
    <row r="775" spans="1:20" ht="35" hidden="1" customHeight="1" thickBot="1" x14ac:dyDescent="0.25">
      <c r="A775" s="112" t="s">
        <v>2508</v>
      </c>
      <c r="B775" s="112"/>
      <c r="C775" s="113"/>
      <c r="D775" s="113"/>
      <c r="E775" s="113"/>
      <c r="F775" s="113"/>
      <c r="G775" s="113"/>
      <c r="H775" s="113"/>
      <c r="I775" s="113"/>
      <c r="J775" s="113"/>
      <c r="K775" s="113"/>
      <c r="L775" s="113"/>
      <c r="M775" s="113"/>
      <c r="N775" s="113"/>
      <c r="O775" s="113"/>
      <c r="P775" s="113"/>
      <c r="Q775" s="113"/>
      <c r="R775" s="113"/>
      <c r="S775" s="113"/>
      <c r="T775" s="113"/>
    </row>
    <row r="776" spans="1:20" ht="35" hidden="1" customHeight="1" thickBot="1" x14ac:dyDescent="0.25">
      <c r="A776" s="112" t="s">
        <v>1697</v>
      </c>
      <c r="B776" s="112"/>
      <c r="C776" s="113"/>
      <c r="D776" s="113"/>
      <c r="E776" s="113"/>
      <c r="F776" s="113"/>
      <c r="G776" s="113"/>
      <c r="H776" s="113"/>
      <c r="I776" s="113"/>
      <c r="J776" s="113"/>
      <c r="K776" s="113"/>
      <c r="L776" s="113"/>
      <c r="M776" s="113"/>
      <c r="N776" s="113"/>
      <c r="O776" s="113"/>
      <c r="P776" s="113"/>
      <c r="Q776" s="113"/>
      <c r="R776" s="113"/>
      <c r="S776" s="113"/>
      <c r="T776" s="113"/>
    </row>
    <row r="777" spans="1:20" ht="35" hidden="1" customHeight="1" thickBot="1" x14ac:dyDescent="0.25">
      <c r="A777" s="112" t="s">
        <v>2509</v>
      </c>
      <c r="B777" s="112"/>
      <c r="C777" s="113"/>
      <c r="D777" s="113"/>
      <c r="E777" s="113"/>
      <c r="F777" s="113"/>
      <c r="G777" s="113"/>
      <c r="H777" s="113"/>
      <c r="I777" s="113"/>
      <c r="J777" s="113"/>
      <c r="K777" s="113"/>
      <c r="L777" s="113"/>
      <c r="M777" s="113"/>
      <c r="N777" s="113"/>
      <c r="O777" s="113"/>
      <c r="P777" s="113"/>
      <c r="Q777" s="113"/>
      <c r="R777" s="113"/>
      <c r="S777" s="113"/>
      <c r="T777" s="113"/>
    </row>
    <row r="778" spans="1:20" ht="35" hidden="1" customHeight="1" thickBot="1" x14ac:dyDescent="0.25">
      <c r="A778" s="112" t="s">
        <v>2510</v>
      </c>
      <c r="B778" s="112"/>
      <c r="C778" s="113"/>
      <c r="D778" s="113"/>
      <c r="E778" s="113"/>
      <c r="F778" s="113"/>
      <c r="G778" s="113"/>
      <c r="H778" s="113"/>
      <c r="I778" s="113"/>
      <c r="J778" s="113"/>
      <c r="K778" s="113"/>
      <c r="L778" s="113"/>
      <c r="M778" s="113"/>
      <c r="N778" s="113"/>
      <c r="O778" s="113"/>
      <c r="P778" s="113"/>
      <c r="Q778" s="113"/>
      <c r="R778" s="113"/>
      <c r="S778" s="113"/>
      <c r="T778" s="113"/>
    </row>
    <row r="779" spans="1:20" ht="35" hidden="1" customHeight="1" thickBot="1" x14ac:dyDescent="0.25">
      <c r="A779" s="112" t="s">
        <v>2511</v>
      </c>
      <c r="B779" s="112"/>
      <c r="C779" s="113"/>
      <c r="D779" s="113"/>
      <c r="E779" s="113"/>
      <c r="F779" s="113"/>
      <c r="G779" s="113"/>
      <c r="H779" s="113"/>
      <c r="I779" s="113"/>
      <c r="J779" s="113"/>
      <c r="K779" s="113"/>
      <c r="L779" s="113"/>
      <c r="M779" s="113"/>
      <c r="N779" s="113"/>
      <c r="O779" s="113"/>
      <c r="P779" s="113"/>
      <c r="Q779" s="113"/>
      <c r="R779" s="113"/>
      <c r="S779" s="113"/>
      <c r="T779" s="113"/>
    </row>
    <row r="780" spans="1:20" ht="35" customHeight="1" thickBot="1" x14ac:dyDescent="0.25">
      <c r="A780" s="112" t="s">
        <v>1699</v>
      </c>
      <c r="B780" s="112"/>
      <c r="C780" s="113" t="s">
        <v>20</v>
      </c>
      <c r="D780" s="113"/>
      <c r="E780" s="113"/>
      <c r="F780" s="113"/>
      <c r="G780" s="113"/>
      <c r="H780" s="113"/>
      <c r="I780" s="113"/>
      <c r="J780" s="113"/>
      <c r="K780" s="113"/>
      <c r="L780" s="113"/>
      <c r="M780" s="113"/>
      <c r="N780" s="113"/>
      <c r="O780" s="113"/>
      <c r="P780" s="113"/>
      <c r="Q780" s="113"/>
      <c r="R780" s="113"/>
      <c r="S780" s="113"/>
      <c r="T780" s="113"/>
    </row>
    <row r="781" spans="1:20" ht="35" customHeight="1" thickBot="1" x14ac:dyDescent="0.25">
      <c r="A781" s="112" t="s">
        <v>2512</v>
      </c>
      <c r="B781" s="112"/>
      <c r="C781" s="113" t="s">
        <v>1974</v>
      </c>
      <c r="D781" s="113"/>
      <c r="E781" s="113"/>
      <c r="F781" s="113"/>
      <c r="G781" s="113"/>
      <c r="H781" s="113"/>
      <c r="I781" s="113"/>
      <c r="J781" s="113"/>
      <c r="K781" s="113"/>
      <c r="L781" s="113"/>
      <c r="M781" s="113"/>
      <c r="N781" s="113"/>
      <c r="O781" s="113"/>
      <c r="P781" s="113"/>
      <c r="Q781" s="113"/>
      <c r="R781" s="113"/>
      <c r="S781" s="113"/>
      <c r="T781" s="113"/>
    </row>
    <row r="782" spans="1:20" ht="35" customHeight="1" thickBot="1" x14ac:dyDescent="0.25">
      <c r="A782" s="112" t="s">
        <v>2513</v>
      </c>
      <c r="B782" s="112"/>
      <c r="C782" s="113" t="s">
        <v>2798</v>
      </c>
      <c r="D782" s="113"/>
      <c r="E782" s="113"/>
      <c r="F782" s="113"/>
      <c r="G782" s="113"/>
      <c r="H782" s="113"/>
      <c r="I782" s="113"/>
      <c r="J782" s="113"/>
      <c r="K782" s="113"/>
      <c r="L782" s="113"/>
      <c r="M782" s="113"/>
      <c r="N782" s="113"/>
      <c r="O782" s="113"/>
      <c r="P782" s="113"/>
      <c r="Q782" s="113"/>
      <c r="R782" s="113"/>
      <c r="S782" s="113"/>
      <c r="T782" s="113"/>
    </row>
    <row r="783" spans="1:20" ht="35" customHeight="1" thickBot="1" x14ac:dyDescent="0.25">
      <c r="A783" s="112" t="s">
        <v>2514</v>
      </c>
      <c r="B783" s="112"/>
      <c r="C783" s="113" t="s">
        <v>1905</v>
      </c>
      <c r="D783" s="113"/>
      <c r="E783" s="113"/>
      <c r="F783" s="113"/>
      <c r="G783" s="113"/>
      <c r="H783" s="113"/>
      <c r="I783" s="113"/>
      <c r="J783" s="113"/>
      <c r="K783" s="113"/>
      <c r="L783" s="113"/>
      <c r="M783" s="113"/>
      <c r="N783" s="113"/>
      <c r="O783" s="113"/>
      <c r="P783" s="113"/>
      <c r="Q783" s="113"/>
      <c r="R783" s="113"/>
      <c r="S783" s="113"/>
      <c r="T783" s="113"/>
    </row>
    <row r="784" spans="1:20" ht="52" hidden="1" customHeight="1" thickBot="1" x14ac:dyDescent="0.25">
      <c r="A784" s="112" t="s">
        <v>1701</v>
      </c>
      <c r="B784" s="112"/>
      <c r="C784" s="113"/>
      <c r="D784" s="113"/>
      <c r="E784" s="113"/>
      <c r="F784" s="113"/>
      <c r="G784" s="113"/>
      <c r="H784" s="113"/>
      <c r="I784" s="113"/>
      <c r="J784" s="113"/>
      <c r="K784" s="113"/>
      <c r="L784" s="113"/>
      <c r="M784" s="113"/>
      <c r="N784" s="113"/>
      <c r="O784" s="113"/>
      <c r="P784" s="113"/>
      <c r="Q784" s="113"/>
      <c r="R784" s="113"/>
      <c r="S784" s="113"/>
      <c r="T784" s="113"/>
    </row>
    <row r="785" spans="1:20" ht="52" hidden="1" customHeight="1" thickBot="1" x14ac:dyDescent="0.25">
      <c r="A785" s="112" t="s">
        <v>2515</v>
      </c>
      <c r="B785" s="112"/>
      <c r="C785" s="113"/>
      <c r="D785" s="113"/>
      <c r="E785" s="113"/>
      <c r="F785" s="113"/>
      <c r="G785" s="113"/>
      <c r="H785" s="113"/>
      <c r="I785" s="113"/>
      <c r="J785" s="113"/>
      <c r="K785" s="113"/>
      <c r="L785" s="113"/>
      <c r="M785" s="113"/>
      <c r="N785" s="113"/>
      <c r="O785" s="113"/>
      <c r="P785" s="113"/>
      <c r="Q785" s="113"/>
      <c r="R785" s="113"/>
      <c r="S785" s="113"/>
      <c r="T785" s="113"/>
    </row>
    <row r="786" spans="1:20" ht="52" hidden="1" customHeight="1" thickBot="1" x14ac:dyDescent="0.25">
      <c r="A786" s="112" t="s">
        <v>2516</v>
      </c>
      <c r="B786" s="112"/>
      <c r="C786" s="113"/>
      <c r="D786" s="113"/>
      <c r="E786" s="113"/>
      <c r="F786" s="113"/>
      <c r="G786" s="113"/>
      <c r="H786" s="113"/>
      <c r="I786" s="113"/>
      <c r="J786" s="113"/>
      <c r="K786" s="113"/>
      <c r="L786" s="113"/>
      <c r="M786" s="113"/>
      <c r="N786" s="113"/>
      <c r="O786" s="113"/>
      <c r="P786" s="113"/>
      <c r="Q786" s="113"/>
      <c r="R786" s="113"/>
      <c r="S786" s="113"/>
      <c r="T786" s="113"/>
    </row>
    <row r="787" spans="1:20" ht="52" hidden="1" customHeight="1" thickBot="1" x14ac:dyDescent="0.25">
      <c r="A787" s="112" t="s">
        <v>2517</v>
      </c>
      <c r="B787" s="112"/>
      <c r="C787" s="113"/>
      <c r="D787" s="113"/>
      <c r="E787" s="113"/>
      <c r="F787" s="113"/>
      <c r="G787" s="113"/>
      <c r="H787" s="113"/>
      <c r="I787" s="113"/>
      <c r="J787" s="113"/>
      <c r="K787" s="113"/>
      <c r="L787" s="113"/>
      <c r="M787" s="113"/>
      <c r="N787" s="113"/>
      <c r="O787" s="113"/>
      <c r="P787" s="113"/>
      <c r="Q787" s="113"/>
      <c r="R787" s="113"/>
      <c r="S787" s="113"/>
      <c r="T787" s="113"/>
    </row>
    <row r="788" spans="1:20" ht="35" customHeight="1" thickBot="1" x14ac:dyDescent="0.25">
      <c r="A788" s="175" t="s">
        <v>2518</v>
      </c>
      <c r="B788" s="176"/>
      <c r="C788" s="177"/>
      <c r="D788" s="177"/>
      <c r="E788" s="177"/>
      <c r="F788" s="177"/>
      <c r="G788" s="177"/>
      <c r="H788" s="177"/>
      <c r="I788" s="177"/>
      <c r="J788" s="177"/>
      <c r="K788" s="177"/>
      <c r="L788" s="177"/>
      <c r="M788" s="177"/>
      <c r="N788" s="177"/>
      <c r="O788" s="177"/>
      <c r="P788" s="177"/>
      <c r="Q788" s="177"/>
      <c r="R788" s="177"/>
      <c r="S788" s="177"/>
      <c r="T788" s="177"/>
    </row>
    <row r="789" spans="1:20" ht="52" hidden="1" customHeight="1" thickBot="1" x14ac:dyDescent="0.25">
      <c r="A789" s="112" t="s">
        <v>1704</v>
      </c>
      <c r="B789" s="112"/>
      <c r="C789" s="113"/>
      <c r="D789" s="113"/>
      <c r="E789" s="113"/>
      <c r="F789" s="113"/>
      <c r="G789" s="113"/>
      <c r="H789" s="113"/>
      <c r="I789" s="113"/>
      <c r="J789" s="113"/>
      <c r="K789" s="113"/>
      <c r="L789" s="113"/>
      <c r="M789" s="113"/>
      <c r="N789" s="113"/>
      <c r="O789" s="113"/>
      <c r="P789" s="113"/>
      <c r="Q789" s="113"/>
      <c r="R789" s="113"/>
      <c r="S789" s="113"/>
      <c r="T789" s="113"/>
    </row>
    <row r="790" spans="1:20" ht="52" hidden="1" customHeight="1" thickBot="1" x14ac:dyDescent="0.25">
      <c r="A790" s="112" t="s">
        <v>2519</v>
      </c>
      <c r="B790" s="112"/>
      <c r="C790" s="113"/>
      <c r="D790" s="113"/>
      <c r="E790" s="113"/>
      <c r="F790" s="113"/>
      <c r="G790" s="113"/>
      <c r="H790" s="113"/>
      <c r="I790" s="113"/>
      <c r="J790" s="113"/>
      <c r="K790" s="113"/>
      <c r="L790" s="113"/>
      <c r="M790" s="113"/>
      <c r="N790" s="113"/>
      <c r="O790" s="113"/>
      <c r="P790" s="113"/>
      <c r="Q790" s="113"/>
      <c r="R790" s="113"/>
      <c r="S790" s="113"/>
      <c r="T790" s="113"/>
    </row>
    <row r="791" spans="1:20" ht="52" hidden="1" customHeight="1" thickBot="1" x14ac:dyDescent="0.25">
      <c r="A791" s="112" t="s">
        <v>2520</v>
      </c>
      <c r="B791" s="112"/>
      <c r="C791" s="113"/>
      <c r="D791" s="113"/>
      <c r="E791" s="113"/>
      <c r="F791" s="113"/>
      <c r="G791" s="113"/>
      <c r="H791" s="113"/>
      <c r="I791" s="113"/>
      <c r="J791" s="113"/>
      <c r="K791" s="113"/>
      <c r="L791" s="113"/>
      <c r="M791" s="113"/>
      <c r="N791" s="113"/>
      <c r="O791" s="113"/>
      <c r="P791" s="113"/>
      <c r="Q791" s="113"/>
      <c r="R791" s="113"/>
      <c r="S791" s="113"/>
      <c r="T791" s="113"/>
    </row>
    <row r="792" spans="1:20" ht="52" hidden="1" customHeight="1" thickBot="1" x14ac:dyDescent="0.25">
      <c r="A792" s="112" t="s">
        <v>2521</v>
      </c>
      <c r="B792" s="112"/>
      <c r="C792" s="113"/>
      <c r="D792" s="113"/>
      <c r="E792" s="113"/>
      <c r="F792" s="113"/>
      <c r="G792" s="113"/>
      <c r="H792" s="113"/>
      <c r="I792" s="113"/>
      <c r="J792" s="113"/>
      <c r="K792" s="113"/>
      <c r="L792" s="113"/>
      <c r="M792" s="113"/>
      <c r="N792" s="113"/>
      <c r="O792" s="113"/>
      <c r="P792" s="113"/>
      <c r="Q792" s="113"/>
      <c r="R792" s="113"/>
      <c r="S792" s="113"/>
      <c r="T792" s="113"/>
    </row>
    <row r="793" spans="1:20" ht="52" hidden="1" customHeight="1" thickBot="1" x14ac:dyDescent="0.25">
      <c r="A793" s="112" t="s">
        <v>1706</v>
      </c>
      <c r="B793" s="112"/>
      <c r="C793" s="113"/>
      <c r="D793" s="113"/>
      <c r="E793" s="113"/>
      <c r="F793" s="113"/>
      <c r="G793" s="113"/>
      <c r="H793" s="113"/>
      <c r="I793" s="113"/>
      <c r="J793" s="113"/>
      <c r="K793" s="113"/>
      <c r="L793" s="113"/>
      <c r="M793" s="113"/>
      <c r="N793" s="113"/>
      <c r="O793" s="113"/>
      <c r="P793" s="113"/>
      <c r="Q793" s="113"/>
      <c r="R793" s="113"/>
      <c r="S793" s="113"/>
      <c r="T793" s="113"/>
    </row>
    <row r="794" spans="1:20" ht="52" hidden="1" customHeight="1" thickBot="1" x14ac:dyDescent="0.25">
      <c r="A794" s="112" t="s">
        <v>2522</v>
      </c>
      <c r="B794" s="112"/>
      <c r="C794" s="113"/>
      <c r="D794" s="113"/>
      <c r="E794" s="113"/>
      <c r="F794" s="113"/>
      <c r="G794" s="113"/>
      <c r="H794" s="113"/>
      <c r="I794" s="113"/>
      <c r="J794" s="113"/>
      <c r="K794" s="113"/>
      <c r="L794" s="113"/>
      <c r="M794" s="113"/>
      <c r="N794" s="113"/>
      <c r="O794" s="113"/>
      <c r="P794" s="113"/>
      <c r="Q794" s="113"/>
      <c r="R794" s="113"/>
      <c r="S794" s="113"/>
      <c r="T794" s="113"/>
    </row>
    <row r="795" spans="1:20" ht="52" hidden="1" customHeight="1" thickBot="1" x14ac:dyDescent="0.25">
      <c r="A795" s="112" t="s">
        <v>2523</v>
      </c>
      <c r="B795" s="112"/>
      <c r="C795" s="113"/>
      <c r="D795" s="113"/>
      <c r="E795" s="113"/>
      <c r="F795" s="113"/>
      <c r="G795" s="113"/>
      <c r="H795" s="113"/>
      <c r="I795" s="113"/>
      <c r="J795" s="113"/>
      <c r="K795" s="113"/>
      <c r="L795" s="113"/>
      <c r="M795" s="113"/>
      <c r="N795" s="113"/>
      <c r="O795" s="113"/>
      <c r="P795" s="113"/>
      <c r="Q795" s="113"/>
      <c r="R795" s="113"/>
      <c r="S795" s="113"/>
      <c r="T795" s="113"/>
    </row>
    <row r="796" spans="1:20" ht="52" hidden="1" customHeight="1" thickBot="1" x14ac:dyDescent="0.25">
      <c r="A796" s="112" t="s">
        <v>2524</v>
      </c>
      <c r="B796" s="112"/>
      <c r="C796" s="113"/>
      <c r="D796" s="113"/>
      <c r="E796" s="113"/>
      <c r="F796" s="113"/>
      <c r="G796" s="113"/>
      <c r="H796" s="113"/>
      <c r="I796" s="113"/>
      <c r="J796" s="113"/>
      <c r="K796" s="113"/>
      <c r="L796" s="113"/>
      <c r="M796" s="113"/>
      <c r="N796" s="113"/>
      <c r="O796" s="113"/>
      <c r="P796" s="113"/>
      <c r="Q796" s="113"/>
      <c r="R796" s="113"/>
      <c r="S796" s="113"/>
      <c r="T796" s="113"/>
    </row>
    <row r="797" spans="1:20" ht="52" hidden="1" customHeight="1" thickBot="1" x14ac:dyDescent="0.25">
      <c r="A797" s="112" t="s">
        <v>1708</v>
      </c>
      <c r="B797" s="112"/>
      <c r="C797" s="113"/>
      <c r="D797" s="113"/>
      <c r="E797" s="113"/>
      <c r="F797" s="113"/>
      <c r="G797" s="113"/>
      <c r="H797" s="113"/>
      <c r="I797" s="113"/>
      <c r="J797" s="113"/>
      <c r="K797" s="113"/>
      <c r="L797" s="113"/>
      <c r="M797" s="113"/>
      <c r="N797" s="113"/>
      <c r="O797" s="113"/>
      <c r="P797" s="113"/>
      <c r="Q797" s="113"/>
      <c r="R797" s="113"/>
      <c r="S797" s="113"/>
      <c r="T797" s="113"/>
    </row>
    <row r="798" spans="1:20" ht="52" hidden="1" customHeight="1" thickBot="1" x14ac:dyDescent="0.25">
      <c r="A798" s="112" t="s">
        <v>2525</v>
      </c>
      <c r="B798" s="112"/>
      <c r="C798" s="113"/>
      <c r="D798" s="113"/>
      <c r="E798" s="113"/>
      <c r="F798" s="113"/>
      <c r="G798" s="113"/>
      <c r="H798" s="113"/>
      <c r="I798" s="113"/>
      <c r="J798" s="113"/>
      <c r="K798" s="113"/>
      <c r="L798" s="113"/>
      <c r="M798" s="113"/>
      <c r="N798" s="113"/>
      <c r="O798" s="113"/>
      <c r="P798" s="113"/>
      <c r="Q798" s="113"/>
      <c r="R798" s="113"/>
      <c r="S798" s="113"/>
      <c r="T798" s="113"/>
    </row>
    <row r="799" spans="1:20" ht="52" hidden="1" customHeight="1" thickBot="1" x14ac:dyDescent="0.25">
      <c r="A799" s="112" t="s">
        <v>2526</v>
      </c>
      <c r="B799" s="112"/>
      <c r="C799" s="113"/>
      <c r="D799" s="113"/>
      <c r="E799" s="113"/>
      <c r="F799" s="113"/>
      <c r="G799" s="113"/>
      <c r="H799" s="113"/>
      <c r="I799" s="113"/>
      <c r="J799" s="113"/>
      <c r="K799" s="113"/>
      <c r="L799" s="113"/>
      <c r="M799" s="113"/>
      <c r="N799" s="113"/>
      <c r="O799" s="113"/>
      <c r="P799" s="113"/>
      <c r="Q799" s="113"/>
      <c r="R799" s="113"/>
      <c r="S799" s="113"/>
      <c r="T799" s="113"/>
    </row>
    <row r="800" spans="1:20" ht="52" hidden="1" customHeight="1" thickBot="1" x14ac:dyDescent="0.25">
      <c r="A800" s="112" t="s">
        <v>2527</v>
      </c>
      <c r="B800" s="112"/>
      <c r="C800" s="113"/>
      <c r="D800" s="113"/>
      <c r="E800" s="113"/>
      <c r="F800" s="113"/>
      <c r="G800" s="113"/>
      <c r="H800" s="113"/>
      <c r="I800" s="113"/>
      <c r="J800" s="113"/>
      <c r="K800" s="113"/>
      <c r="L800" s="113"/>
      <c r="M800" s="113"/>
      <c r="N800" s="113"/>
      <c r="O800" s="113"/>
      <c r="P800" s="113"/>
      <c r="Q800" s="113"/>
      <c r="R800" s="113"/>
      <c r="S800" s="113"/>
      <c r="T800" s="113"/>
    </row>
    <row r="801" spans="1:20" ht="52" hidden="1" customHeight="1" thickBot="1" x14ac:dyDescent="0.25">
      <c r="A801" s="112" t="s">
        <v>1710</v>
      </c>
      <c r="B801" s="112"/>
      <c r="C801" s="113"/>
      <c r="D801" s="113"/>
      <c r="E801" s="113"/>
      <c r="F801" s="113"/>
      <c r="G801" s="113"/>
      <c r="H801" s="113"/>
      <c r="I801" s="113"/>
      <c r="J801" s="113"/>
      <c r="K801" s="113"/>
      <c r="L801" s="113"/>
      <c r="M801" s="113"/>
      <c r="N801" s="113"/>
      <c r="O801" s="113"/>
      <c r="P801" s="113"/>
      <c r="Q801" s="113"/>
      <c r="R801" s="113"/>
      <c r="S801" s="113"/>
      <c r="T801" s="113"/>
    </row>
    <row r="802" spans="1:20" ht="52" hidden="1" customHeight="1" thickBot="1" x14ac:dyDescent="0.25">
      <c r="A802" s="112" t="s">
        <v>2528</v>
      </c>
      <c r="B802" s="112"/>
      <c r="C802" s="113"/>
      <c r="D802" s="113"/>
      <c r="E802" s="113"/>
      <c r="F802" s="113"/>
      <c r="G802" s="113"/>
      <c r="H802" s="113"/>
      <c r="I802" s="113"/>
      <c r="J802" s="113"/>
      <c r="K802" s="113"/>
      <c r="L802" s="113"/>
      <c r="M802" s="113"/>
      <c r="N802" s="113"/>
      <c r="O802" s="113"/>
      <c r="P802" s="113"/>
      <c r="Q802" s="113"/>
      <c r="R802" s="113"/>
      <c r="S802" s="113"/>
      <c r="T802" s="113"/>
    </row>
    <row r="803" spans="1:20" ht="52" hidden="1" customHeight="1" thickBot="1" x14ac:dyDescent="0.25">
      <c r="A803" s="112" t="s">
        <v>2529</v>
      </c>
      <c r="B803" s="112"/>
      <c r="C803" s="113"/>
      <c r="D803" s="113"/>
      <c r="E803" s="113"/>
      <c r="F803" s="113"/>
      <c r="G803" s="113"/>
      <c r="H803" s="113"/>
      <c r="I803" s="113"/>
      <c r="J803" s="113"/>
      <c r="K803" s="113"/>
      <c r="L803" s="113"/>
      <c r="M803" s="113"/>
      <c r="N803" s="113"/>
      <c r="O803" s="113"/>
      <c r="P803" s="113"/>
      <c r="Q803" s="113"/>
      <c r="R803" s="113"/>
      <c r="S803" s="113"/>
      <c r="T803" s="113"/>
    </row>
    <row r="804" spans="1:20" ht="52" hidden="1" customHeight="1" thickBot="1" x14ac:dyDescent="0.25">
      <c r="A804" s="112" t="s">
        <v>2530</v>
      </c>
      <c r="B804" s="112"/>
      <c r="C804" s="113"/>
      <c r="D804" s="113"/>
      <c r="E804" s="113"/>
      <c r="F804" s="113"/>
      <c r="G804" s="113"/>
      <c r="H804" s="113"/>
      <c r="I804" s="113"/>
      <c r="J804" s="113"/>
      <c r="K804" s="113"/>
      <c r="L804" s="113"/>
      <c r="M804" s="113"/>
      <c r="N804" s="113"/>
      <c r="O804" s="113"/>
      <c r="P804" s="113"/>
      <c r="Q804" s="113"/>
      <c r="R804" s="113"/>
      <c r="S804" s="113"/>
      <c r="T804" s="113"/>
    </row>
    <row r="805" spans="1:20" ht="52" hidden="1" customHeight="1" thickBot="1" x14ac:dyDescent="0.25">
      <c r="A805" s="112" t="s">
        <v>1712</v>
      </c>
      <c r="B805" s="112"/>
      <c r="C805" s="113"/>
      <c r="D805" s="113"/>
      <c r="E805" s="113"/>
      <c r="F805" s="113"/>
      <c r="G805" s="113"/>
      <c r="H805" s="113"/>
      <c r="I805" s="113"/>
      <c r="J805" s="113"/>
      <c r="K805" s="113"/>
      <c r="L805" s="113"/>
      <c r="M805" s="113"/>
      <c r="N805" s="113"/>
      <c r="O805" s="113"/>
      <c r="P805" s="113"/>
      <c r="Q805" s="113"/>
      <c r="R805" s="113"/>
      <c r="S805" s="113"/>
      <c r="T805" s="113"/>
    </row>
    <row r="806" spans="1:20" ht="52" hidden="1" customHeight="1" thickBot="1" x14ac:dyDescent="0.25">
      <c r="A806" s="112" t="s">
        <v>2531</v>
      </c>
      <c r="B806" s="112"/>
      <c r="C806" s="113"/>
      <c r="D806" s="113"/>
      <c r="E806" s="113"/>
      <c r="F806" s="113"/>
      <c r="G806" s="113"/>
      <c r="H806" s="113"/>
      <c r="I806" s="113"/>
      <c r="J806" s="113"/>
      <c r="K806" s="113"/>
      <c r="L806" s="113"/>
      <c r="M806" s="113"/>
      <c r="N806" s="113"/>
      <c r="O806" s="113"/>
      <c r="P806" s="113"/>
      <c r="Q806" s="113"/>
      <c r="R806" s="113"/>
      <c r="S806" s="113"/>
      <c r="T806" s="113"/>
    </row>
    <row r="807" spans="1:20" ht="52" hidden="1" customHeight="1" thickBot="1" x14ac:dyDescent="0.25">
      <c r="A807" s="112" t="s">
        <v>2532</v>
      </c>
      <c r="B807" s="112"/>
      <c r="C807" s="113"/>
      <c r="D807" s="113"/>
      <c r="E807" s="113"/>
      <c r="F807" s="113"/>
      <c r="G807" s="113"/>
      <c r="H807" s="113"/>
      <c r="I807" s="113"/>
      <c r="J807" s="113"/>
      <c r="K807" s="113"/>
      <c r="L807" s="113"/>
      <c r="M807" s="113"/>
      <c r="N807" s="113"/>
      <c r="O807" s="113"/>
      <c r="P807" s="113"/>
      <c r="Q807" s="113"/>
      <c r="R807" s="113"/>
      <c r="S807" s="113"/>
      <c r="T807" s="113"/>
    </row>
    <row r="808" spans="1:20" ht="52" hidden="1" customHeight="1" thickBot="1" x14ac:dyDescent="0.25">
      <c r="A808" s="112" t="s">
        <v>2533</v>
      </c>
      <c r="B808" s="112"/>
      <c r="C808" s="113"/>
      <c r="D808" s="113"/>
      <c r="E808" s="113"/>
      <c r="F808" s="113"/>
      <c r="G808" s="113"/>
      <c r="H808" s="113"/>
      <c r="I808" s="113"/>
      <c r="J808" s="113"/>
      <c r="K808" s="113"/>
      <c r="L808" s="113"/>
      <c r="M808" s="113"/>
      <c r="N808" s="113"/>
      <c r="O808" s="113"/>
      <c r="P808" s="113"/>
      <c r="Q808" s="113"/>
      <c r="R808" s="113"/>
      <c r="S808" s="113"/>
      <c r="T808" s="113"/>
    </row>
    <row r="809" spans="1:20" ht="52" hidden="1" customHeight="1" thickBot="1" x14ac:dyDescent="0.25">
      <c r="A809" s="112" t="s">
        <v>1714</v>
      </c>
      <c r="B809" s="112"/>
      <c r="C809" s="113"/>
      <c r="D809" s="113"/>
      <c r="E809" s="113"/>
      <c r="F809" s="113"/>
      <c r="G809" s="113"/>
      <c r="H809" s="113"/>
      <c r="I809" s="113"/>
      <c r="J809" s="113"/>
      <c r="K809" s="113"/>
      <c r="L809" s="113"/>
      <c r="M809" s="113"/>
      <c r="N809" s="113"/>
      <c r="O809" s="113"/>
      <c r="P809" s="113"/>
      <c r="Q809" s="113"/>
      <c r="R809" s="113"/>
      <c r="S809" s="113"/>
      <c r="T809" s="113"/>
    </row>
    <row r="810" spans="1:20" ht="52" hidden="1" customHeight="1" thickBot="1" x14ac:dyDescent="0.25">
      <c r="A810" s="112" t="s">
        <v>2534</v>
      </c>
      <c r="B810" s="112"/>
      <c r="C810" s="113"/>
      <c r="D810" s="113"/>
      <c r="E810" s="113"/>
      <c r="F810" s="113"/>
      <c r="G810" s="113"/>
      <c r="H810" s="113"/>
      <c r="I810" s="113"/>
      <c r="J810" s="113"/>
      <c r="K810" s="113"/>
      <c r="L810" s="113"/>
      <c r="M810" s="113"/>
      <c r="N810" s="113"/>
      <c r="O810" s="113"/>
      <c r="P810" s="113"/>
      <c r="Q810" s="113"/>
      <c r="R810" s="113"/>
      <c r="S810" s="113"/>
      <c r="T810" s="113"/>
    </row>
    <row r="811" spans="1:20" ht="52" hidden="1" customHeight="1" thickBot="1" x14ac:dyDescent="0.25">
      <c r="A811" s="112" t="s">
        <v>2535</v>
      </c>
      <c r="B811" s="112"/>
      <c r="C811" s="113"/>
      <c r="D811" s="113"/>
      <c r="E811" s="113"/>
      <c r="F811" s="113"/>
      <c r="G811" s="113"/>
      <c r="H811" s="113"/>
      <c r="I811" s="113"/>
      <c r="J811" s="113"/>
      <c r="K811" s="113"/>
      <c r="L811" s="113"/>
      <c r="M811" s="113"/>
      <c r="N811" s="113"/>
      <c r="O811" s="113"/>
      <c r="P811" s="113"/>
      <c r="Q811" s="113"/>
      <c r="R811" s="113"/>
      <c r="S811" s="113"/>
      <c r="T811" s="113"/>
    </row>
    <row r="812" spans="1:20" ht="52" hidden="1" customHeight="1" thickBot="1" x14ac:dyDescent="0.25">
      <c r="A812" s="112" t="s">
        <v>2536</v>
      </c>
      <c r="B812" s="112"/>
      <c r="C812" s="113"/>
      <c r="D812" s="113"/>
      <c r="E812" s="113"/>
      <c r="F812" s="113"/>
      <c r="G812" s="113"/>
      <c r="H812" s="113"/>
      <c r="I812" s="113"/>
      <c r="J812" s="113"/>
      <c r="K812" s="113"/>
      <c r="L812" s="113"/>
      <c r="M812" s="113"/>
      <c r="N812" s="113"/>
      <c r="O812" s="113"/>
      <c r="P812" s="113"/>
      <c r="Q812" s="113"/>
      <c r="R812" s="113"/>
      <c r="S812" s="113"/>
      <c r="T812" s="113"/>
    </row>
    <row r="813" spans="1:20" ht="52" hidden="1" customHeight="1" thickBot="1" x14ac:dyDescent="0.25">
      <c r="A813" s="112" t="s">
        <v>1716</v>
      </c>
      <c r="B813" s="112"/>
      <c r="C813" s="113"/>
      <c r="D813" s="113"/>
      <c r="E813" s="113"/>
      <c r="F813" s="113"/>
      <c r="G813" s="113"/>
      <c r="H813" s="113"/>
      <c r="I813" s="113"/>
      <c r="J813" s="113"/>
      <c r="K813" s="113"/>
      <c r="L813" s="113"/>
      <c r="M813" s="113"/>
      <c r="N813" s="113"/>
      <c r="O813" s="113"/>
      <c r="P813" s="113"/>
      <c r="Q813" s="113"/>
      <c r="R813" s="113"/>
      <c r="S813" s="113"/>
      <c r="T813" s="113"/>
    </row>
    <row r="814" spans="1:20" ht="52" hidden="1" customHeight="1" thickBot="1" x14ac:dyDescent="0.25">
      <c r="A814" s="112" t="s">
        <v>2537</v>
      </c>
      <c r="B814" s="112"/>
      <c r="C814" s="113"/>
      <c r="D814" s="113"/>
      <c r="E814" s="113"/>
      <c r="F814" s="113"/>
      <c r="G814" s="113"/>
      <c r="H814" s="113"/>
      <c r="I814" s="113"/>
      <c r="J814" s="113"/>
      <c r="K814" s="113"/>
      <c r="L814" s="113"/>
      <c r="M814" s="113"/>
      <c r="N814" s="113"/>
      <c r="O814" s="113"/>
      <c r="P814" s="113"/>
      <c r="Q814" s="113"/>
      <c r="R814" s="113"/>
      <c r="S814" s="113"/>
      <c r="T814" s="113"/>
    </row>
    <row r="815" spans="1:20" ht="52" hidden="1" customHeight="1" thickBot="1" x14ac:dyDescent="0.25">
      <c r="A815" s="112" t="s">
        <v>2538</v>
      </c>
      <c r="B815" s="112"/>
      <c r="C815" s="113"/>
      <c r="D815" s="113"/>
      <c r="E815" s="113"/>
      <c r="F815" s="113"/>
      <c r="G815" s="113"/>
      <c r="H815" s="113"/>
      <c r="I815" s="113"/>
      <c r="J815" s="113"/>
      <c r="K815" s="113"/>
      <c r="L815" s="113"/>
      <c r="M815" s="113"/>
      <c r="N815" s="113"/>
      <c r="O815" s="113"/>
      <c r="P815" s="113"/>
      <c r="Q815" s="113"/>
      <c r="R815" s="113"/>
      <c r="S815" s="113"/>
      <c r="T815" s="113"/>
    </row>
    <row r="816" spans="1:20" ht="52" hidden="1" customHeight="1" thickBot="1" x14ac:dyDescent="0.25">
      <c r="A816" s="112" t="s">
        <v>2539</v>
      </c>
      <c r="B816" s="112"/>
      <c r="C816" s="113"/>
      <c r="D816" s="113"/>
      <c r="E816" s="113"/>
      <c r="F816" s="113"/>
      <c r="G816" s="113"/>
      <c r="H816" s="113"/>
      <c r="I816" s="113"/>
      <c r="J816" s="113"/>
      <c r="K816" s="113"/>
      <c r="L816" s="113"/>
      <c r="M816" s="113"/>
      <c r="N816" s="113"/>
      <c r="O816" s="113"/>
      <c r="P816" s="113"/>
      <c r="Q816" s="113"/>
      <c r="R816" s="113"/>
      <c r="S816" s="113"/>
      <c r="T816" s="113"/>
    </row>
    <row r="817" spans="1:20" ht="52" hidden="1" customHeight="1" thickBot="1" x14ac:dyDescent="0.25">
      <c r="A817" s="112" t="s">
        <v>1718</v>
      </c>
      <c r="B817" s="112"/>
      <c r="C817" s="113"/>
      <c r="D817" s="113"/>
      <c r="E817" s="113"/>
      <c r="F817" s="113"/>
      <c r="G817" s="113"/>
      <c r="H817" s="113"/>
      <c r="I817" s="113"/>
      <c r="J817" s="113"/>
      <c r="K817" s="113"/>
      <c r="L817" s="113"/>
      <c r="M817" s="113"/>
      <c r="N817" s="113"/>
      <c r="O817" s="113"/>
      <c r="P817" s="113"/>
      <c r="Q817" s="113"/>
      <c r="R817" s="113"/>
      <c r="S817" s="113"/>
      <c r="T817" s="113"/>
    </row>
    <row r="818" spans="1:20" ht="52" hidden="1" customHeight="1" thickBot="1" x14ac:dyDescent="0.25">
      <c r="A818" s="112" t="s">
        <v>2540</v>
      </c>
      <c r="B818" s="112"/>
      <c r="C818" s="113"/>
      <c r="D818" s="113"/>
      <c r="E818" s="113"/>
      <c r="F818" s="113"/>
      <c r="G818" s="113"/>
      <c r="H818" s="113"/>
      <c r="I818" s="113"/>
      <c r="J818" s="113"/>
      <c r="K818" s="113"/>
      <c r="L818" s="113"/>
      <c r="M818" s="113"/>
      <c r="N818" s="113"/>
      <c r="O818" s="113"/>
      <c r="P818" s="113"/>
      <c r="Q818" s="113"/>
      <c r="R818" s="113"/>
      <c r="S818" s="113"/>
      <c r="T818" s="113"/>
    </row>
    <row r="819" spans="1:20" ht="52" hidden="1" customHeight="1" thickBot="1" x14ac:dyDescent="0.25">
      <c r="A819" s="112" t="s">
        <v>2541</v>
      </c>
      <c r="B819" s="112"/>
      <c r="C819" s="113"/>
      <c r="D819" s="113"/>
      <c r="E819" s="113"/>
      <c r="F819" s="113"/>
      <c r="G819" s="113"/>
      <c r="H819" s="113"/>
      <c r="I819" s="113"/>
      <c r="J819" s="113"/>
      <c r="K819" s="113"/>
      <c r="L819" s="113"/>
      <c r="M819" s="113"/>
      <c r="N819" s="113"/>
      <c r="O819" s="113"/>
      <c r="P819" s="113"/>
      <c r="Q819" s="113"/>
      <c r="R819" s="113"/>
      <c r="S819" s="113"/>
      <c r="T819" s="113"/>
    </row>
    <row r="820" spans="1:20" ht="52" hidden="1" customHeight="1" thickBot="1" x14ac:dyDescent="0.25">
      <c r="A820" s="112" t="s">
        <v>2542</v>
      </c>
      <c r="B820" s="112"/>
      <c r="C820" s="113"/>
      <c r="D820" s="113"/>
      <c r="E820" s="113"/>
      <c r="F820" s="113"/>
      <c r="G820" s="113"/>
      <c r="H820" s="113"/>
      <c r="I820" s="113"/>
      <c r="J820" s="113"/>
      <c r="K820" s="113"/>
      <c r="L820" s="113"/>
      <c r="M820" s="113"/>
      <c r="N820" s="113"/>
      <c r="O820" s="113"/>
      <c r="P820" s="113"/>
      <c r="Q820" s="113"/>
      <c r="R820" s="113"/>
      <c r="S820" s="113"/>
      <c r="T820" s="113"/>
    </row>
    <row r="821" spans="1:20" ht="52" hidden="1" customHeight="1" thickBot="1" x14ac:dyDescent="0.25">
      <c r="A821" s="112" t="s">
        <v>1720</v>
      </c>
      <c r="B821" s="112"/>
      <c r="C821" s="113"/>
      <c r="D821" s="113"/>
      <c r="E821" s="113"/>
      <c r="F821" s="113"/>
      <c r="G821" s="113"/>
      <c r="H821" s="113"/>
      <c r="I821" s="113"/>
      <c r="J821" s="113"/>
      <c r="K821" s="113"/>
      <c r="L821" s="113"/>
      <c r="M821" s="113"/>
      <c r="N821" s="113"/>
      <c r="O821" s="113"/>
      <c r="P821" s="113"/>
      <c r="Q821" s="113"/>
      <c r="R821" s="113"/>
      <c r="S821" s="113"/>
      <c r="T821" s="113"/>
    </row>
    <row r="822" spans="1:20" ht="52" hidden="1" customHeight="1" thickBot="1" x14ac:dyDescent="0.25">
      <c r="A822" s="112" t="s">
        <v>2543</v>
      </c>
      <c r="B822" s="112"/>
      <c r="C822" s="113"/>
      <c r="D822" s="113"/>
      <c r="E822" s="113"/>
      <c r="F822" s="113"/>
      <c r="G822" s="113"/>
      <c r="H822" s="113"/>
      <c r="I822" s="113"/>
      <c r="J822" s="113"/>
      <c r="K822" s="113"/>
      <c r="L822" s="113"/>
      <c r="M822" s="113"/>
      <c r="N822" s="113"/>
      <c r="O822" s="113"/>
      <c r="P822" s="113"/>
      <c r="Q822" s="113"/>
      <c r="R822" s="113"/>
      <c r="S822" s="113"/>
      <c r="T822" s="113"/>
    </row>
    <row r="823" spans="1:20" ht="52" hidden="1" customHeight="1" thickBot="1" x14ac:dyDescent="0.25">
      <c r="A823" s="112" t="s">
        <v>2544</v>
      </c>
      <c r="B823" s="112"/>
      <c r="C823" s="113"/>
      <c r="D823" s="113"/>
      <c r="E823" s="113"/>
      <c r="F823" s="113"/>
      <c r="G823" s="113"/>
      <c r="H823" s="113"/>
      <c r="I823" s="113"/>
      <c r="J823" s="113"/>
      <c r="K823" s="113"/>
      <c r="L823" s="113"/>
      <c r="M823" s="113"/>
      <c r="N823" s="113"/>
      <c r="O823" s="113"/>
      <c r="P823" s="113"/>
      <c r="Q823" s="113"/>
      <c r="R823" s="113"/>
      <c r="S823" s="113"/>
      <c r="T823" s="113"/>
    </row>
    <row r="824" spans="1:20" ht="52" hidden="1" customHeight="1" thickBot="1" x14ac:dyDescent="0.25">
      <c r="A824" s="112" t="s">
        <v>2545</v>
      </c>
      <c r="B824" s="112"/>
      <c r="C824" s="113"/>
      <c r="D824" s="113"/>
      <c r="E824" s="113"/>
      <c r="F824" s="113"/>
      <c r="G824" s="113"/>
      <c r="H824" s="113"/>
      <c r="I824" s="113"/>
      <c r="J824" s="113"/>
      <c r="K824" s="113"/>
      <c r="L824" s="113"/>
      <c r="M824" s="113"/>
      <c r="N824" s="113"/>
      <c r="O824" s="113"/>
      <c r="P824" s="113"/>
      <c r="Q824" s="113"/>
      <c r="R824" s="113"/>
      <c r="S824" s="113"/>
      <c r="T824" s="113"/>
    </row>
    <row r="825" spans="1:20" ht="52" hidden="1" customHeight="1" thickBot="1" x14ac:dyDescent="0.25">
      <c r="A825" s="112" t="s">
        <v>1722</v>
      </c>
      <c r="B825" s="112"/>
      <c r="C825" s="113"/>
      <c r="D825" s="113"/>
      <c r="E825" s="113"/>
      <c r="F825" s="113"/>
      <c r="G825" s="113"/>
      <c r="H825" s="113"/>
      <c r="I825" s="113"/>
      <c r="J825" s="113"/>
      <c r="K825" s="113"/>
      <c r="L825" s="113"/>
      <c r="M825" s="113"/>
      <c r="N825" s="113"/>
      <c r="O825" s="113"/>
      <c r="P825" s="113"/>
      <c r="Q825" s="113"/>
      <c r="R825" s="113"/>
      <c r="S825" s="113"/>
      <c r="T825" s="113"/>
    </row>
    <row r="826" spans="1:20" ht="52" hidden="1" customHeight="1" thickBot="1" x14ac:dyDescent="0.25">
      <c r="A826" s="112" t="s">
        <v>2546</v>
      </c>
      <c r="B826" s="112"/>
      <c r="C826" s="113"/>
      <c r="D826" s="113"/>
      <c r="E826" s="113"/>
      <c r="F826" s="113"/>
      <c r="G826" s="113"/>
      <c r="H826" s="113"/>
      <c r="I826" s="113"/>
      <c r="J826" s="113"/>
      <c r="K826" s="113"/>
      <c r="L826" s="113"/>
      <c r="M826" s="113"/>
      <c r="N826" s="113"/>
      <c r="O826" s="113"/>
      <c r="P826" s="113"/>
      <c r="Q826" s="113"/>
      <c r="R826" s="113"/>
      <c r="S826" s="113"/>
      <c r="T826" s="113"/>
    </row>
    <row r="827" spans="1:20" ht="52" hidden="1" customHeight="1" thickBot="1" x14ac:dyDescent="0.25">
      <c r="A827" s="112" t="s">
        <v>2547</v>
      </c>
      <c r="B827" s="112"/>
      <c r="C827" s="113"/>
      <c r="D827" s="113"/>
      <c r="E827" s="113"/>
      <c r="F827" s="113"/>
      <c r="G827" s="113"/>
      <c r="H827" s="113"/>
      <c r="I827" s="113"/>
      <c r="J827" s="113"/>
      <c r="K827" s="113"/>
      <c r="L827" s="113"/>
      <c r="M827" s="113"/>
      <c r="N827" s="113"/>
      <c r="O827" s="113"/>
      <c r="P827" s="113"/>
      <c r="Q827" s="113"/>
      <c r="R827" s="113"/>
      <c r="S827" s="113"/>
      <c r="T827" s="113"/>
    </row>
    <row r="828" spans="1:20" ht="52" hidden="1" customHeight="1" thickBot="1" x14ac:dyDescent="0.25">
      <c r="A828" s="112" t="s">
        <v>2548</v>
      </c>
      <c r="B828" s="112"/>
      <c r="C828" s="113"/>
      <c r="D828" s="113"/>
      <c r="E828" s="113"/>
      <c r="F828" s="113"/>
      <c r="G828" s="113"/>
      <c r="H828" s="113"/>
      <c r="I828" s="113"/>
      <c r="J828" s="113"/>
      <c r="K828" s="113"/>
      <c r="L828" s="113"/>
      <c r="M828" s="113"/>
      <c r="N828" s="113"/>
      <c r="O828" s="113"/>
      <c r="P828" s="113"/>
      <c r="Q828" s="113"/>
      <c r="R828" s="113"/>
      <c r="S828" s="113"/>
      <c r="T828" s="113"/>
    </row>
    <row r="829" spans="1:20" ht="52" hidden="1" customHeight="1" thickBot="1" x14ac:dyDescent="0.25">
      <c r="A829" s="112" t="s">
        <v>1724</v>
      </c>
      <c r="B829" s="112"/>
      <c r="C829" s="113"/>
      <c r="D829" s="113"/>
      <c r="E829" s="113"/>
      <c r="F829" s="113"/>
      <c r="G829" s="113"/>
      <c r="H829" s="113"/>
      <c r="I829" s="113"/>
      <c r="J829" s="113"/>
      <c r="K829" s="113"/>
      <c r="L829" s="113"/>
      <c r="M829" s="113"/>
      <c r="N829" s="113"/>
      <c r="O829" s="113"/>
      <c r="P829" s="113"/>
      <c r="Q829" s="113"/>
      <c r="R829" s="113"/>
      <c r="S829" s="113"/>
      <c r="T829" s="113"/>
    </row>
    <row r="830" spans="1:20" ht="52" hidden="1" customHeight="1" thickBot="1" x14ac:dyDescent="0.25">
      <c r="A830" s="112" t="s">
        <v>2549</v>
      </c>
      <c r="B830" s="112"/>
      <c r="C830" s="113"/>
      <c r="D830" s="113"/>
      <c r="E830" s="113"/>
      <c r="F830" s="113"/>
      <c r="G830" s="113"/>
      <c r="H830" s="113"/>
      <c r="I830" s="113"/>
      <c r="J830" s="113"/>
      <c r="K830" s="113"/>
      <c r="L830" s="113"/>
      <c r="M830" s="113"/>
      <c r="N830" s="113"/>
      <c r="O830" s="113"/>
      <c r="P830" s="113"/>
      <c r="Q830" s="113"/>
      <c r="R830" s="113"/>
      <c r="S830" s="113"/>
      <c r="T830" s="113"/>
    </row>
    <row r="831" spans="1:20" ht="52" hidden="1" customHeight="1" thickBot="1" x14ac:dyDescent="0.25">
      <c r="A831" s="112" t="s">
        <v>2550</v>
      </c>
      <c r="B831" s="112"/>
      <c r="C831" s="113"/>
      <c r="D831" s="113"/>
      <c r="E831" s="113"/>
      <c r="F831" s="113"/>
      <c r="G831" s="113"/>
      <c r="H831" s="113"/>
      <c r="I831" s="113"/>
      <c r="J831" s="113"/>
      <c r="K831" s="113"/>
      <c r="L831" s="113"/>
      <c r="M831" s="113"/>
      <c r="N831" s="113"/>
      <c r="O831" s="113"/>
      <c r="P831" s="113"/>
      <c r="Q831" s="113"/>
      <c r="R831" s="113"/>
      <c r="S831" s="113"/>
      <c r="T831" s="113"/>
    </row>
    <row r="832" spans="1:20" ht="52" hidden="1" customHeight="1" thickBot="1" x14ac:dyDescent="0.25">
      <c r="A832" s="112" t="s">
        <v>2551</v>
      </c>
      <c r="B832" s="112"/>
      <c r="C832" s="113"/>
      <c r="D832" s="113"/>
      <c r="E832" s="113"/>
      <c r="F832" s="113"/>
      <c r="G832" s="113"/>
      <c r="H832" s="113"/>
      <c r="I832" s="113"/>
      <c r="J832" s="113"/>
      <c r="K832" s="113"/>
      <c r="L832" s="113"/>
      <c r="M832" s="113"/>
      <c r="N832" s="113"/>
      <c r="O832" s="113"/>
      <c r="P832" s="113"/>
      <c r="Q832" s="113"/>
      <c r="R832" s="113"/>
      <c r="S832" s="113"/>
      <c r="T832" s="113"/>
    </row>
    <row r="833" spans="1:20" ht="52" hidden="1" customHeight="1" thickBot="1" x14ac:dyDescent="0.25">
      <c r="A833" s="112" t="s">
        <v>1726</v>
      </c>
      <c r="B833" s="112"/>
      <c r="C833" s="113"/>
      <c r="D833" s="113"/>
      <c r="E833" s="113"/>
      <c r="F833" s="113"/>
      <c r="G833" s="113"/>
      <c r="H833" s="113"/>
      <c r="I833" s="113"/>
      <c r="J833" s="113"/>
      <c r="K833" s="113"/>
      <c r="L833" s="113"/>
      <c r="M833" s="113"/>
      <c r="N833" s="113"/>
      <c r="O833" s="113"/>
      <c r="P833" s="113"/>
      <c r="Q833" s="113"/>
      <c r="R833" s="113"/>
      <c r="S833" s="113"/>
      <c r="T833" s="113"/>
    </row>
    <row r="834" spans="1:20" ht="52" hidden="1" customHeight="1" thickBot="1" x14ac:dyDescent="0.25">
      <c r="A834" s="112" t="s">
        <v>2552</v>
      </c>
      <c r="B834" s="112"/>
      <c r="C834" s="113"/>
      <c r="D834" s="113"/>
      <c r="E834" s="113"/>
      <c r="F834" s="113"/>
      <c r="G834" s="113"/>
      <c r="H834" s="113"/>
      <c r="I834" s="113"/>
      <c r="J834" s="113"/>
      <c r="K834" s="113"/>
      <c r="L834" s="113"/>
      <c r="M834" s="113"/>
      <c r="N834" s="113"/>
      <c r="O834" s="113"/>
      <c r="P834" s="113"/>
      <c r="Q834" s="113"/>
      <c r="R834" s="113"/>
      <c r="S834" s="113"/>
      <c r="T834" s="113"/>
    </row>
    <row r="835" spans="1:20" ht="52" hidden="1" customHeight="1" thickBot="1" x14ac:dyDescent="0.25">
      <c r="A835" s="112" t="s">
        <v>2553</v>
      </c>
      <c r="B835" s="112"/>
      <c r="C835" s="113"/>
      <c r="D835" s="113"/>
      <c r="E835" s="113"/>
      <c r="F835" s="113"/>
      <c r="G835" s="113"/>
      <c r="H835" s="113"/>
      <c r="I835" s="113"/>
      <c r="J835" s="113"/>
      <c r="K835" s="113"/>
      <c r="L835" s="113"/>
      <c r="M835" s="113"/>
      <c r="N835" s="113"/>
      <c r="O835" s="113"/>
      <c r="P835" s="113"/>
      <c r="Q835" s="113"/>
      <c r="R835" s="113"/>
      <c r="S835" s="113"/>
      <c r="T835" s="113"/>
    </row>
    <row r="836" spans="1:20" ht="52" hidden="1" customHeight="1" thickBot="1" x14ac:dyDescent="0.25">
      <c r="A836" s="112" t="s">
        <v>2554</v>
      </c>
      <c r="B836" s="112"/>
      <c r="C836" s="113"/>
      <c r="D836" s="113"/>
      <c r="E836" s="113"/>
      <c r="F836" s="113"/>
      <c r="G836" s="113"/>
      <c r="H836" s="113"/>
      <c r="I836" s="113"/>
      <c r="J836" s="113"/>
      <c r="K836" s="113"/>
      <c r="L836" s="113"/>
      <c r="M836" s="113"/>
      <c r="N836" s="113"/>
      <c r="O836" s="113"/>
      <c r="P836" s="113"/>
      <c r="Q836" s="113"/>
      <c r="R836" s="113"/>
      <c r="S836" s="113"/>
      <c r="T836" s="113"/>
    </row>
    <row r="837" spans="1:20" ht="18" customHeight="1" thickBot="1" x14ac:dyDescent="0.25">
      <c r="A837" s="175" t="s">
        <v>2555</v>
      </c>
      <c r="B837" s="176"/>
      <c r="C837" s="177"/>
      <c r="D837" s="177"/>
      <c r="E837" s="177"/>
      <c r="F837" s="177"/>
      <c r="G837" s="177"/>
      <c r="H837" s="177"/>
      <c r="I837" s="177"/>
      <c r="J837" s="177"/>
      <c r="K837" s="177"/>
      <c r="L837" s="177"/>
      <c r="M837" s="177"/>
      <c r="N837" s="177"/>
      <c r="O837" s="177"/>
      <c r="P837" s="177"/>
      <c r="Q837" s="177"/>
      <c r="R837" s="177"/>
      <c r="S837" s="177"/>
      <c r="T837" s="177"/>
    </row>
    <row r="838" spans="1:20" ht="52" customHeight="1" thickBot="1" x14ac:dyDescent="0.25">
      <c r="A838" s="112" t="s">
        <v>1729</v>
      </c>
      <c r="B838" s="112"/>
      <c r="C838" s="113"/>
      <c r="D838" s="113"/>
      <c r="E838" s="113"/>
      <c r="F838" s="113"/>
      <c r="G838" s="113"/>
      <c r="H838" s="113"/>
      <c r="I838" s="113"/>
      <c r="J838" s="113"/>
      <c r="K838" s="113" t="s">
        <v>2792</v>
      </c>
      <c r="L838" s="113" t="s">
        <v>2799</v>
      </c>
      <c r="M838" s="113" t="s">
        <v>2800</v>
      </c>
      <c r="N838" s="113" t="s">
        <v>2801</v>
      </c>
      <c r="O838" s="113" t="s">
        <v>2799</v>
      </c>
      <c r="P838" s="113" t="s">
        <v>2802</v>
      </c>
      <c r="Q838" s="113"/>
      <c r="R838" s="113"/>
      <c r="S838" s="113"/>
      <c r="T838" s="113"/>
    </row>
    <row r="839" spans="1:20" ht="35" customHeight="1" thickBot="1" x14ac:dyDescent="0.25">
      <c r="A839" s="112" t="s">
        <v>2556</v>
      </c>
      <c r="B839" s="112"/>
      <c r="C839" s="113"/>
      <c r="D839" s="113"/>
      <c r="E839" s="113"/>
      <c r="F839" s="113"/>
      <c r="G839" s="113"/>
      <c r="H839" s="113"/>
      <c r="I839" s="113"/>
      <c r="J839" s="113"/>
      <c r="K839" s="113" t="s">
        <v>2803</v>
      </c>
      <c r="L839" s="113" t="s">
        <v>2803</v>
      </c>
      <c r="M839" s="113" t="s">
        <v>2803</v>
      </c>
      <c r="N839" s="113" t="s">
        <v>2803</v>
      </c>
      <c r="O839" s="113" t="s">
        <v>2803</v>
      </c>
      <c r="P839" s="113" t="s">
        <v>2803</v>
      </c>
      <c r="Q839" s="113"/>
      <c r="R839" s="113"/>
      <c r="S839" s="113"/>
      <c r="T839" s="113"/>
    </row>
    <row r="840" spans="1:20" ht="35" customHeight="1" thickBot="1" x14ac:dyDescent="0.25">
      <c r="A840" s="112" t="s">
        <v>2557</v>
      </c>
      <c r="B840" s="112"/>
      <c r="C840" s="113"/>
      <c r="D840" s="113"/>
      <c r="E840" s="113"/>
      <c r="F840" s="113"/>
      <c r="G840" s="113"/>
      <c r="H840" s="113"/>
      <c r="I840" s="113"/>
      <c r="J840" s="113"/>
      <c r="K840" s="113" t="s">
        <v>1903</v>
      </c>
      <c r="L840" s="113" t="s">
        <v>2804</v>
      </c>
      <c r="M840" s="113" t="s">
        <v>1903</v>
      </c>
      <c r="N840" s="113" t="s">
        <v>1903</v>
      </c>
      <c r="O840" s="113" t="s">
        <v>2804</v>
      </c>
      <c r="P840" s="113" t="s">
        <v>2804</v>
      </c>
      <c r="Q840" s="113"/>
      <c r="R840" s="113"/>
      <c r="S840" s="113"/>
      <c r="T840" s="113"/>
    </row>
    <row r="841" spans="1:20" ht="35" customHeight="1" thickBot="1" x14ac:dyDescent="0.25">
      <c r="A841" s="112" t="s">
        <v>2558</v>
      </c>
      <c r="B841" s="112"/>
      <c r="C841" s="113"/>
      <c r="D841" s="113"/>
      <c r="E841" s="113"/>
      <c r="F841" s="113"/>
      <c r="G841" s="113"/>
      <c r="H841" s="113"/>
      <c r="I841" s="113"/>
      <c r="J841" s="113"/>
      <c r="K841" s="113" t="s">
        <v>1905</v>
      </c>
      <c r="L841" s="113" t="s">
        <v>1905</v>
      </c>
      <c r="M841" s="113" t="s">
        <v>1905</v>
      </c>
      <c r="N841" s="113" t="s">
        <v>1905</v>
      </c>
      <c r="O841" s="113" t="s">
        <v>1905</v>
      </c>
      <c r="P841" s="113" t="s">
        <v>1905</v>
      </c>
      <c r="Q841" s="113"/>
      <c r="R841" s="113"/>
      <c r="S841" s="113"/>
      <c r="T841" s="113"/>
    </row>
    <row r="842" spans="1:20" ht="52" hidden="1" customHeight="1" thickBot="1" x14ac:dyDescent="0.25">
      <c r="A842" s="112" t="s">
        <v>1731</v>
      </c>
      <c r="B842" s="112"/>
      <c r="C842" s="113"/>
      <c r="D842" s="113"/>
      <c r="E842" s="113"/>
      <c r="F842" s="113"/>
      <c r="G842" s="113"/>
      <c r="H842" s="113"/>
      <c r="I842" s="113"/>
      <c r="J842" s="113"/>
      <c r="K842" s="113"/>
      <c r="L842" s="113"/>
      <c r="M842" s="113"/>
      <c r="N842" s="113"/>
      <c r="O842" s="113"/>
      <c r="P842" s="113"/>
      <c r="Q842" s="113"/>
      <c r="R842" s="113"/>
      <c r="S842" s="113"/>
      <c r="T842" s="113"/>
    </row>
    <row r="843" spans="1:20" ht="52" hidden="1" customHeight="1" thickBot="1" x14ac:dyDescent="0.25">
      <c r="A843" s="112" t="s">
        <v>2559</v>
      </c>
      <c r="B843" s="112"/>
      <c r="C843" s="113"/>
      <c r="D843" s="113"/>
      <c r="E843" s="113"/>
      <c r="F843" s="113"/>
      <c r="G843" s="113"/>
      <c r="H843" s="113"/>
      <c r="I843" s="113"/>
      <c r="J843" s="113"/>
      <c r="K843" s="113"/>
      <c r="L843" s="113"/>
      <c r="M843" s="113"/>
      <c r="N843" s="113"/>
      <c r="O843" s="113"/>
      <c r="P843" s="113"/>
      <c r="Q843" s="113"/>
      <c r="R843" s="113"/>
      <c r="S843" s="113"/>
      <c r="T843" s="113"/>
    </row>
    <row r="844" spans="1:20" ht="35" hidden="1" customHeight="1" thickBot="1" x14ac:dyDescent="0.25">
      <c r="A844" s="112" t="s">
        <v>2560</v>
      </c>
      <c r="B844" s="112"/>
      <c r="C844" s="113"/>
      <c r="D844" s="113"/>
      <c r="E844" s="113"/>
      <c r="F844" s="113"/>
      <c r="G844" s="113"/>
      <c r="H844" s="113"/>
      <c r="I844" s="113"/>
      <c r="J844" s="113"/>
      <c r="K844" s="113"/>
      <c r="L844" s="113"/>
      <c r="M844" s="113"/>
      <c r="N844" s="113"/>
      <c r="O844" s="113"/>
      <c r="P844" s="113"/>
      <c r="Q844" s="113"/>
      <c r="R844" s="113"/>
      <c r="S844" s="113"/>
      <c r="T844" s="113"/>
    </row>
    <row r="845" spans="1:20" ht="52" hidden="1" customHeight="1" thickBot="1" x14ac:dyDescent="0.25">
      <c r="A845" s="112" t="s">
        <v>2561</v>
      </c>
      <c r="B845" s="112"/>
      <c r="C845" s="113"/>
      <c r="D845" s="113"/>
      <c r="E845" s="113"/>
      <c r="F845" s="113"/>
      <c r="G845" s="113"/>
      <c r="H845" s="113"/>
      <c r="I845" s="113"/>
      <c r="J845" s="113"/>
      <c r="K845" s="113"/>
      <c r="L845" s="113"/>
      <c r="M845" s="113"/>
      <c r="N845" s="113"/>
      <c r="O845" s="113"/>
      <c r="P845" s="113"/>
      <c r="Q845" s="113"/>
      <c r="R845" s="113"/>
      <c r="S845" s="113"/>
      <c r="T845" s="113"/>
    </row>
    <row r="846" spans="1:20" ht="52" hidden="1" customHeight="1" thickBot="1" x14ac:dyDescent="0.25">
      <c r="A846" s="112" t="s">
        <v>1733</v>
      </c>
      <c r="B846" s="112"/>
      <c r="C846" s="113"/>
      <c r="D846" s="113"/>
      <c r="E846" s="113"/>
      <c r="F846" s="113"/>
      <c r="G846" s="113"/>
      <c r="H846" s="113"/>
      <c r="I846" s="113"/>
      <c r="J846" s="113"/>
      <c r="K846" s="113"/>
      <c r="L846" s="113"/>
      <c r="M846" s="113"/>
      <c r="N846" s="113"/>
      <c r="O846" s="113"/>
      <c r="P846" s="113"/>
      <c r="Q846" s="113"/>
      <c r="R846" s="113"/>
      <c r="S846" s="113"/>
      <c r="T846" s="113"/>
    </row>
    <row r="847" spans="1:20" ht="52" hidden="1" customHeight="1" thickBot="1" x14ac:dyDescent="0.25">
      <c r="A847" s="112" t="s">
        <v>2562</v>
      </c>
      <c r="B847" s="112"/>
      <c r="C847" s="113"/>
      <c r="D847" s="113"/>
      <c r="E847" s="113"/>
      <c r="F847" s="113"/>
      <c r="G847" s="113"/>
      <c r="H847" s="113"/>
      <c r="I847" s="113"/>
      <c r="J847" s="113"/>
      <c r="K847" s="113"/>
      <c r="L847" s="113"/>
      <c r="M847" s="113"/>
      <c r="N847" s="113"/>
      <c r="O847" s="113"/>
      <c r="P847" s="113"/>
      <c r="Q847" s="113"/>
      <c r="R847" s="113"/>
      <c r="S847" s="113"/>
      <c r="T847" s="113"/>
    </row>
    <row r="848" spans="1:20" ht="35" hidden="1" customHeight="1" thickBot="1" x14ac:dyDescent="0.25">
      <c r="A848" s="112" t="s">
        <v>2563</v>
      </c>
      <c r="B848" s="112"/>
      <c r="C848" s="113"/>
      <c r="D848" s="113"/>
      <c r="E848" s="113"/>
      <c r="F848" s="113"/>
      <c r="G848" s="113"/>
      <c r="H848" s="113"/>
      <c r="I848" s="113"/>
      <c r="J848" s="113"/>
      <c r="K848" s="113"/>
      <c r="L848" s="113"/>
      <c r="M848" s="113"/>
      <c r="N848" s="113"/>
      <c r="O848" s="113"/>
      <c r="P848" s="113"/>
      <c r="Q848" s="113"/>
      <c r="R848" s="113"/>
      <c r="S848" s="113"/>
      <c r="T848" s="113"/>
    </row>
    <row r="849" spans="1:20" ht="52" hidden="1" customHeight="1" thickBot="1" x14ac:dyDescent="0.25">
      <c r="A849" s="112" t="s">
        <v>2564</v>
      </c>
      <c r="B849" s="112"/>
      <c r="C849" s="113"/>
      <c r="D849" s="113"/>
      <c r="E849" s="113"/>
      <c r="F849" s="113"/>
      <c r="G849" s="113"/>
      <c r="H849" s="113"/>
      <c r="I849" s="113"/>
      <c r="J849" s="113"/>
      <c r="K849" s="113"/>
      <c r="L849" s="113"/>
      <c r="M849" s="113"/>
      <c r="N849" s="113"/>
      <c r="O849" s="113"/>
      <c r="P849" s="113"/>
      <c r="Q849" s="113"/>
      <c r="R849" s="113"/>
      <c r="S849" s="113"/>
      <c r="T849" s="113"/>
    </row>
    <row r="850" spans="1:20" ht="52" hidden="1" customHeight="1" thickBot="1" x14ac:dyDescent="0.25">
      <c r="A850" s="112" t="s">
        <v>1735</v>
      </c>
      <c r="B850" s="112"/>
      <c r="C850" s="113"/>
      <c r="D850" s="113"/>
      <c r="E850" s="113"/>
      <c r="F850" s="113"/>
      <c r="G850" s="113"/>
      <c r="H850" s="113"/>
      <c r="I850" s="113"/>
      <c r="J850" s="113"/>
      <c r="K850" s="113"/>
      <c r="L850" s="113"/>
      <c r="M850" s="113"/>
      <c r="N850" s="113"/>
      <c r="O850" s="113"/>
      <c r="P850" s="113"/>
      <c r="Q850" s="113"/>
      <c r="R850" s="113"/>
      <c r="S850" s="113"/>
      <c r="T850" s="113"/>
    </row>
    <row r="851" spans="1:20" ht="52" hidden="1" customHeight="1" thickBot="1" x14ac:dyDescent="0.25">
      <c r="A851" s="112" t="s">
        <v>2565</v>
      </c>
      <c r="B851" s="112"/>
      <c r="C851" s="113"/>
      <c r="D851" s="113"/>
      <c r="E851" s="113"/>
      <c r="F851" s="113"/>
      <c r="G851" s="113"/>
      <c r="H851" s="113"/>
      <c r="I851" s="113"/>
      <c r="J851" s="113"/>
      <c r="K851" s="113"/>
      <c r="L851" s="113"/>
      <c r="M851" s="113"/>
      <c r="N851" s="113"/>
      <c r="O851" s="113"/>
      <c r="P851" s="113"/>
      <c r="Q851" s="113"/>
      <c r="R851" s="113"/>
      <c r="S851" s="113"/>
      <c r="T851" s="113"/>
    </row>
    <row r="852" spans="1:20" ht="35" hidden="1" customHeight="1" thickBot="1" x14ac:dyDescent="0.25">
      <c r="A852" s="112" t="s">
        <v>2566</v>
      </c>
      <c r="B852" s="112"/>
      <c r="C852" s="113"/>
      <c r="D852" s="113"/>
      <c r="E852" s="113"/>
      <c r="F852" s="113"/>
      <c r="G852" s="113"/>
      <c r="H852" s="113"/>
      <c r="I852" s="113"/>
      <c r="J852" s="113"/>
      <c r="K852" s="113"/>
      <c r="L852" s="113"/>
      <c r="M852" s="113"/>
      <c r="N852" s="113"/>
      <c r="O852" s="113"/>
      <c r="P852" s="113"/>
      <c r="Q852" s="113"/>
      <c r="R852" s="113"/>
      <c r="S852" s="113"/>
      <c r="T852" s="113"/>
    </row>
    <row r="853" spans="1:20" ht="52" hidden="1" customHeight="1" thickBot="1" x14ac:dyDescent="0.25">
      <c r="A853" s="112" t="s">
        <v>2567</v>
      </c>
      <c r="B853" s="112"/>
      <c r="C853" s="113"/>
      <c r="D853" s="113"/>
      <c r="E853" s="113"/>
      <c r="F853" s="113"/>
      <c r="G853" s="113"/>
      <c r="H853" s="113"/>
      <c r="I853" s="113"/>
      <c r="J853" s="113"/>
      <c r="K853" s="113"/>
      <c r="L853" s="113"/>
      <c r="M853" s="113"/>
      <c r="N853" s="113"/>
      <c r="O853" s="113"/>
      <c r="P853" s="113"/>
      <c r="Q853" s="113"/>
      <c r="R853" s="113"/>
      <c r="S853" s="113"/>
      <c r="T853" s="113"/>
    </row>
    <row r="854" spans="1:20" ht="52" hidden="1" customHeight="1" thickBot="1" x14ac:dyDescent="0.25">
      <c r="A854" s="112" t="s">
        <v>1737</v>
      </c>
      <c r="B854" s="112"/>
      <c r="C854" s="113"/>
      <c r="D854" s="113"/>
      <c r="E854" s="113"/>
      <c r="F854" s="113"/>
      <c r="G854" s="113"/>
      <c r="H854" s="113"/>
      <c r="I854" s="113"/>
      <c r="J854" s="113"/>
      <c r="K854" s="113"/>
      <c r="L854" s="113"/>
      <c r="M854" s="113"/>
      <c r="N854" s="113"/>
      <c r="O854" s="113"/>
      <c r="P854" s="113"/>
      <c r="Q854" s="113"/>
      <c r="R854" s="113"/>
      <c r="S854" s="113"/>
      <c r="T854" s="113"/>
    </row>
    <row r="855" spans="1:20" ht="52" hidden="1" customHeight="1" thickBot="1" x14ac:dyDescent="0.25">
      <c r="A855" s="112" t="s">
        <v>2568</v>
      </c>
      <c r="B855" s="112"/>
      <c r="C855" s="113"/>
      <c r="D855" s="113"/>
      <c r="E855" s="113"/>
      <c r="F855" s="113"/>
      <c r="G855" s="113"/>
      <c r="H855" s="113"/>
      <c r="I855" s="113"/>
      <c r="J855" s="113"/>
      <c r="K855" s="113"/>
      <c r="L855" s="113"/>
      <c r="M855" s="113"/>
      <c r="N855" s="113"/>
      <c r="O855" s="113"/>
      <c r="P855" s="113"/>
      <c r="Q855" s="113"/>
      <c r="R855" s="113"/>
      <c r="S855" s="113"/>
      <c r="T855" s="113"/>
    </row>
    <row r="856" spans="1:20" ht="35" hidden="1" customHeight="1" thickBot="1" x14ac:dyDescent="0.25">
      <c r="A856" s="112" t="s">
        <v>2569</v>
      </c>
      <c r="B856" s="112"/>
      <c r="C856" s="113"/>
      <c r="D856" s="113"/>
      <c r="E856" s="113"/>
      <c r="F856" s="113"/>
      <c r="G856" s="113"/>
      <c r="H856" s="113"/>
      <c r="I856" s="113"/>
      <c r="J856" s="113"/>
      <c r="K856" s="113"/>
      <c r="L856" s="113"/>
      <c r="M856" s="113"/>
      <c r="N856" s="113"/>
      <c r="O856" s="113"/>
      <c r="P856" s="113"/>
      <c r="Q856" s="113"/>
      <c r="R856" s="113"/>
      <c r="S856" s="113"/>
      <c r="T856" s="113"/>
    </row>
    <row r="857" spans="1:20" ht="52" hidden="1" customHeight="1" thickBot="1" x14ac:dyDescent="0.25">
      <c r="A857" s="112" t="s">
        <v>2570</v>
      </c>
      <c r="B857" s="112"/>
      <c r="C857" s="113"/>
      <c r="D857" s="113"/>
      <c r="E857" s="113"/>
      <c r="F857" s="113"/>
      <c r="G857" s="113"/>
      <c r="H857" s="113"/>
      <c r="I857" s="113"/>
      <c r="J857" s="113"/>
      <c r="K857" s="113"/>
      <c r="L857" s="113"/>
      <c r="M857" s="113"/>
      <c r="N857" s="113"/>
      <c r="O857" s="113"/>
      <c r="P857" s="113"/>
      <c r="Q857" s="113"/>
      <c r="R857" s="113"/>
      <c r="S857" s="113"/>
      <c r="T857" s="113"/>
    </row>
    <row r="858" spans="1:20" ht="52" hidden="1" customHeight="1" thickBot="1" x14ac:dyDescent="0.25">
      <c r="A858" s="112" t="s">
        <v>1739</v>
      </c>
      <c r="B858" s="112"/>
      <c r="C858" s="113"/>
      <c r="D858" s="113"/>
      <c r="E858" s="113"/>
      <c r="F858" s="113"/>
      <c r="G858" s="113"/>
      <c r="H858" s="113"/>
      <c r="I858" s="113"/>
      <c r="J858" s="113"/>
      <c r="K858" s="113"/>
      <c r="L858" s="113"/>
      <c r="M858" s="113"/>
      <c r="N858" s="113"/>
      <c r="O858" s="113"/>
      <c r="P858" s="113"/>
      <c r="Q858" s="113"/>
      <c r="R858" s="113"/>
      <c r="S858" s="113"/>
      <c r="T858" s="113"/>
    </row>
    <row r="859" spans="1:20" ht="52" hidden="1" customHeight="1" thickBot="1" x14ac:dyDescent="0.25">
      <c r="A859" s="112" t="s">
        <v>2571</v>
      </c>
      <c r="B859" s="112"/>
      <c r="C859" s="113"/>
      <c r="D859" s="113"/>
      <c r="E859" s="113"/>
      <c r="F859" s="113"/>
      <c r="G859" s="113"/>
      <c r="H859" s="113"/>
      <c r="I859" s="113"/>
      <c r="J859" s="113"/>
      <c r="K859" s="113"/>
      <c r="L859" s="113"/>
      <c r="M859" s="113"/>
      <c r="N859" s="113"/>
      <c r="O859" s="113"/>
      <c r="P859" s="113"/>
      <c r="Q859" s="113"/>
      <c r="R859" s="113"/>
      <c r="S859" s="113"/>
      <c r="T859" s="113"/>
    </row>
    <row r="860" spans="1:20" ht="35" hidden="1" customHeight="1" thickBot="1" x14ac:dyDescent="0.25">
      <c r="A860" s="112" t="s">
        <v>2572</v>
      </c>
      <c r="B860" s="112"/>
      <c r="C860" s="113"/>
      <c r="D860" s="113"/>
      <c r="E860" s="113"/>
      <c r="F860" s="113"/>
      <c r="G860" s="113"/>
      <c r="H860" s="113"/>
      <c r="I860" s="113"/>
      <c r="J860" s="113"/>
      <c r="K860" s="113"/>
      <c r="L860" s="113"/>
      <c r="M860" s="113"/>
      <c r="N860" s="113"/>
      <c r="O860" s="113"/>
      <c r="P860" s="113"/>
      <c r="Q860" s="113"/>
      <c r="R860" s="113"/>
      <c r="S860" s="113"/>
      <c r="T860" s="113"/>
    </row>
    <row r="861" spans="1:20" ht="52" hidden="1" customHeight="1" thickBot="1" x14ac:dyDescent="0.25">
      <c r="A861" s="112" t="s">
        <v>2573</v>
      </c>
      <c r="B861" s="112"/>
      <c r="C861" s="113"/>
      <c r="D861" s="113"/>
      <c r="E861" s="113"/>
      <c r="F861" s="113"/>
      <c r="G861" s="113"/>
      <c r="H861" s="113"/>
      <c r="I861" s="113"/>
      <c r="J861" s="113"/>
      <c r="K861" s="113"/>
      <c r="L861" s="113"/>
      <c r="M861" s="113"/>
      <c r="N861" s="113"/>
      <c r="O861" s="113"/>
      <c r="P861" s="113"/>
      <c r="Q861" s="113"/>
      <c r="R861" s="113"/>
      <c r="S861" s="113"/>
      <c r="T861" s="113"/>
    </row>
    <row r="862" spans="1:20" ht="52" hidden="1" customHeight="1" thickBot="1" x14ac:dyDescent="0.25">
      <c r="A862" s="112" t="s">
        <v>1741</v>
      </c>
      <c r="B862" s="112"/>
      <c r="C862" s="113"/>
      <c r="D862" s="113"/>
      <c r="E862" s="113"/>
      <c r="F862" s="113"/>
      <c r="G862" s="113"/>
      <c r="H862" s="113"/>
      <c r="I862" s="113"/>
      <c r="J862" s="113"/>
      <c r="K862" s="113"/>
      <c r="L862" s="113"/>
      <c r="M862" s="113"/>
      <c r="N862" s="113"/>
      <c r="O862" s="113"/>
      <c r="P862" s="113"/>
      <c r="Q862" s="113"/>
      <c r="R862" s="113"/>
      <c r="S862" s="113"/>
      <c r="T862" s="113"/>
    </row>
    <row r="863" spans="1:20" ht="52" hidden="1" customHeight="1" thickBot="1" x14ac:dyDescent="0.25">
      <c r="A863" s="112" t="s">
        <v>2574</v>
      </c>
      <c r="B863" s="112"/>
      <c r="C863" s="113"/>
      <c r="D863" s="113"/>
      <c r="E863" s="113"/>
      <c r="F863" s="113"/>
      <c r="G863" s="113"/>
      <c r="H863" s="113"/>
      <c r="I863" s="113"/>
      <c r="J863" s="113"/>
      <c r="K863" s="113"/>
      <c r="L863" s="113"/>
      <c r="M863" s="113"/>
      <c r="N863" s="113"/>
      <c r="O863" s="113"/>
      <c r="P863" s="113"/>
      <c r="Q863" s="113"/>
      <c r="R863" s="113"/>
      <c r="S863" s="113"/>
      <c r="T863" s="113"/>
    </row>
    <row r="864" spans="1:20" ht="35" hidden="1" customHeight="1" thickBot="1" x14ac:dyDescent="0.25">
      <c r="A864" s="112" t="s">
        <v>2575</v>
      </c>
      <c r="B864" s="112"/>
      <c r="C864" s="113"/>
      <c r="D864" s="113"/>
      <c r="E864" s="113"/>
      <c r="F864" s="113"/>
      <c r="G864" s="113"/>
      <c r="H864" s="113"/>
      <c r="I864" s="113"/>
      <c r="J864" s="113"/>
      <c r="K864" s="113"/>
      <c r="L864" s="113"/>
      <c r="M864" s="113"/>
      <c r="N864" s="113"/>
      <c r="O864" s="113"/>
      <c r="P864" s="113"/>
      <c r="Q864" s="113"/>
      <c r="R864" s="113"/>
      <c r="S864" s="113"/>
      <c r="T864" s="113"/>
    </row>
    <row r="865" spans="1:20" ht="52" hidden="1" customHeight="1" thickBot="1" x14ac:dyDescent="0.25">
      <c r="A865" s="112" t="s">
        <v>2576</v>
      </c>
      <c r="B865" s="112"/>
      <c r="C865" s="113"/>
      <c r="D865" s="113"/>
      <c r="E865" s="113"/>
      <c r="F865" s="113"/>
      <c r="G865" s="113"/>
      <c r="H865" s="113"/>
      <c r="I865" s="113"/>
      <c r="J865" s="113"/>
      <c r="K865" s="113"/>
      <c r="L865" s="113"/>
      <c r="M865" s="113"/>
      <c r="N865" s="113"/>
      <c r="O865" s="113"/>
      <c r="P865" s="113"/>
      <c r="Q865" s="113"/>
      <c r="R865" s="113"/>
      <c r="S865" s="113"/>
      <c r="T865" s="113"/>
    </row>
    <row r="866" spans="1:20" ht="52" hidden="1" customHeight="1" thickBot="1" x14ac:dyDescent="0.25">
      <c r="A866" s="112" t="s">
        <v>1743</v>
      </c>
      <c r="B866" s="112"/>
      <c r="C866" s="113"/>
      <c r="D866" s="113"/>
      <c r="E866" s="113"/>
      <c r="F866" s="113"/>
      <c r="G866" s="113"/>
      <c r="H866" s="113"/>
      <c r="I866" s="113"/>
      <c r="J866" s="113"/>
      <c r="K866" s="113"/>
      <c r="L866" s="113"/>
      <c r="M866" s="113"/>
      <c r="N866" s="113"/>
      <c r="O866" s="113"/>
      <c r="P866" s="113"/>
      <c r="Q866" s="113"/>
      <c r="R866" s="113"/>
      <c r="S866" s="113"/>
      <c r="T866" s="113"/>
    </row>
    <row r="867" spans="1:20" ht="52" hidden="1" customHeight="1" thickBot="1" x14ac:dyDescent="0.25">
      <c r="A867" s="112" t="s">
        <v>2577</v>
      </c>
      <c r="B867" s="112"/>
      <c r="C867" s="113"/>
      <c r="D867" s="113"/>
      <c r="E867" s="113"/>
      <c r="F867" s="113"/>
      <c r="G867" s="113"/>
      <c r="H867" s="113"/>
      <c r="I867" s="113"/>
      <c r="J867" s="113"/>
      <c r="K867" s="113"/>
      <c r="L867" s="113"/>
      <c r="M867" s="113"/>
      <c r="N867" s="113"/>
      <c r="O867" s="113"/>
      <c r="P867" s="113"/>
      <c r="Q867" s="113"/>
      <c r="R867" s="113"/>
      <c r="S867" s="113"/>
      <c r="T867" s="113"/>
    </row>
    <row r="868" spans="1:20" ht="35" hidden="1" customHeight="1" thickBot="1" x14ac:dyDescent="0.25">
      <c r="A868" s="112" t="s">
        <v>2578</v>
      </c>
      <c r="B868" s="112"/>
      <c r="C868" s="113"/>
      <c r="D868" s="113"/>
      <c r="E868" s="113"/>
      <c r="F868" s="113"/>
      <c r="G868" s="113"/>
      <c r="H868" s="113"/>
      <c r="I868" s="113"/>
      <c r="J868" s="113"/>
      <c r="K868" s="113"/>
      <c r="L868" s="113"/>
      <c r="M868" s="113"/>
      <c r="N868" s="113"/>
      <c r="O868" s="113"/>
      <c r="P868" s="113"/>
      <c r="Q868" s="113"/>
      <c r="R868" s="113"/>
      <c r="S868" s="113"/>
      <c r="T868" s="113"/>
    </row>
    <row r="869" spans="1:20" ht="35" hidden="1" customHeight="1" thickBot="1" x14ac:dyDescent="0.25">
      <c r="A869" s="112" t="s">
        <v>2579</v>
      </c>
      <c r="B869" s="112"/>
      <c r="C869" s="113"/>
      <c r="D869" s="113"/>
      <c r="E869" s="113"/>
      <c r="F869" s="113"/>
      <c r="G869" s="113"/>
      <c r="H869" s="113"/>
      <c r="I869" s="113"/>
      <c r="J869" s="113"/>
      <c r="K869" s="113"/>
      <c r="L869" s="113"/>
      <c r="M869" s="113"/>
      <c r="N869" s="113"/>
      <c r="O869" s="113"/>
      <c r="P869" s="113"/>
      <c r="Q869" s="113"/>
      <c r="R869" s="113"/>
      <c r="S869" s="113"/>
      <c r="T869" s="113"/>
    </row>
    <row r="870" spans="1:20" ht="52" hidden="1" customHeight="1" thickBot="1" x14ac:dyDescent="0.25">
      <c r="A870" s="112" t="s">
        <v>1745</v>
      </c>
      <c r="B870" s="112"/>
      <c r="C870" s="113"/>
      <c r="D870" s="113"/>
      <c r="E870" s="113"/>
      <c r="F870" s="113"/>
      <c r="G870" s="113"/>
      <c r="H870" s="113"/>
      <c r="I870" s="113"/>
      <c r="J870" s="113"/>
      <c r="K870" s="113"/>
      <c r="L870" s="113"/>
      <c r="M870" s="113"/>
      <c r="N870" s="113"/>
      <c r="O870" s="113"/>
      <c r="P870" s="113"/>
      <c r="Q870" s="113"/>
      <c r="R870" s="113"/>
      <c r="S870" s="113"/>
      <c r="T870" s="113"/>
    </row>
    <row r="871" spans="1:20" ht="52" hidden="1" customHeight="1" thickBot="1" x14ac:dyDescent="0.25">
      <c r="A871" s="112" t="s">
        <v>2580</v>
      </c>
      <c r="B871" s="112"/>
      <c r="C871" s="113"/>
      <c r="D871" s="113"/>
      <c r="E871" s="113"/>
      <c r="F871" s="113"/>
      <c r="G871" s="113"/>
      <c r="H871" s="113"/>
      <c r="I871" s="113"/>
      <c r="J871" s="113"/>
      <c r="K871" s="113"/>
      <c r="L871" s="113"/>
      <c r="M871" s="113"/>
      <c r="N871" s="113"/>
      <c r="O871" s="113"/>
      <c r="P871" s="113"/>
      <c r="Q871" s="113"/>
      <c r="R871" s="113"/>
      <c r="S871" s="113"/>
      <c r="T871" s="113"/>
    </row>
    <row r="872" spans="1:20" ht="35" hidden="1" customHeight="1" thickBot="1" x14ac:dyDescent="0.25">
      <c r="A872" s="112" t="s">
        <v>2581</v>
      </c>
      <c r="B872" s="112"/>
      <c r="C872" s="113"/>
      <c r="D872" s="113"/>
      <c r="E872" s="113"/>
      <c r="F872" s="113"/>
      <c r="G872" s="113"/>
      <c r="H872" s="113"/>
      <c r="I872" s="113"/>
      <c r="J872" s="113"/>
      <c r="K872" s="113"/>
      <c r="L872" s="113"/>
      <c r="M872" s="113"/>
      <c r="N872" s="113"/>
      <c r="O872" s="113"/>
      <c r="P872" s="113"/>
      <c r="Q872" s="113"/>
      <c r="R872" s="113"/>
      <c r="S872" s="113"/>
      <c r="T872" s="113"/>
    </row>
    <row r="873" spans="1:20" ht="52" hidden="1" customHeight="1" thickBot="1" x14ac:dyDescent="0.25">
      <c r="A873" s="112" t="s">
        <v>2582</v>
      </c>
      <c r="B873" s="112"/>
      <c r="C873" s="113"/>
      <c r="D873" s="113"/>
      <c r="E873" s="113"/>
      <c r="F873" s="113"/>
      <c r="G873" s="113"/>
      <c r="H873" s="113"/>
      <c r="I873" s="113"/>
      <c r="J873" s="113"/>
      <c r="K873" s="113"/>
      <c r="L873" s="113"/>
      <c r="M873" s="113"/>
      <c r="N873" s="113"/>
      <c r="O873" s="113"/>
      <c r="P873" s="113"/>
      <c r="Q873" s="113"/>
      <c r="R873" s="113"/>
      <c r="S873" s="113"/>
      <c r="T873" s="113"/>
    </row>
    <row r="874" spans="1:20" ht="52" hidden="1" customHeight="1" thickBot="1" x14ac:dyDescent="0.25">
      <c r="A874" s="112" t="s">
        <v>1747</v>
      </c>
      <c r="B874" s="112"/>
      <c r="C874" s="113"/>
      <c r="D874" s="113"/>
      <c r="E874" s="113"/>
      <c r="F874" s="113"/>
      <c r="G874" s="113"/>
      <c r="H874" s="113"/>
      <c r="I874" s="113"/>
      <c r="J874" s="113"/>
      <c r="K874" s="113"/>
      <c r="L874" s="113"/>
      <c r="M874" s="113"/>
      <c r="N874" s="113"/>
      <c r="O874" s="113"/>
      <c r="P874" s="113"/>
      <c r="Q874" s="113"/>
      <c r="R874" s="113"/>
      <c r="S874" s="113"/>
      <c r="T874" s="113"/>
    </row>
    <row r="875" spans="1:20" ht="52" hidden="1" customHeight="1" thickBot="1" x14ac:dyDescent="0.25">
      <c r="A875" s="112" t="s">
        <v>2583</v>
      </c>
      <c r="B875" s="112"/>
      <c r="C875" s="113"/>
      <c r="D875" s="113"/>
      <c r="E875" s="113"/>
      <c r="F875" s="113"/>
      <c r="G875" s="113"/>
      <c r="H875" s="113"/>
      <c r="I875" s="113"/>
      <c r="J875" s="113"/>
      <c r="K875" s="113"/>
      <c r="L875" s="113"/>
      <c r="M875" s="113"/>
      <c r="N875" s="113"/>
      <c r="O875" s="113"/>
      <c r="P875" s="113"/>
      <c r="Q875" s="113"/>
      <c r="R875" s="113"/>
      <c r="S875" s="113"/>
      <c r="T875" s="113"/>
    </row>
    <row r="876" spans="1:20" ht="35" hidden="1" customHeight="1" thickBot="1" x14ac:dyDescent="0.25">
      <c r="A876" s="112" t="s">
        <v>2584</v>
      </c>
      <c r="B876" s="112"/>
      <c r="C876" s="113"/>
      <c r="D876" s="113"/>
      <c r="E876" s="113"/>
      <c r="F876" s="113"/>
      <c r="G876" s="113"/>
      <c r="H876" s="113"/>
      <c r="I876" s="113"/>
      <c r="J876" s="113"/>
      <c r="K876" s="113"/>
      <c r="L876" s="113"/>
      <c r="M876" s="113"/>
      <c r="N876" s="113"/>
      <c r="O876" s="113"/>
      <c r="P876" s="113"/>
      <c r="Q876" s="113"/>
      <c r="R876" s="113"/>
      <c r="S876" s="113"/>
      <c r="T876" s="113"/>
    </row>
    <row r="877" spans="1:20" ht="52" hidden="1" customHeight="1" thickBot="1" x14ac:dyDescent="0.25">
      <c r="A877" s="112" t="s">
        <v>2585</v>
      </c>
      <c r="B877" s="112"/>
      <c r="C877" s="113"/>
      <c r="D877" s="113"/>
      <c r="E877" s="113"/>
      <c r="F877" s="113"/>
      <c r="G877" s="113"/>
      <c r="H877" s="113"/>
      <c r="I877" s="113"/>
      <c r="J877" s="113"/>
      <c r="K877" s="113"/>
      <c r="L877" s="113"/>
      <c r="M877" s="113"/>
      <c r="N877" s="113"/>
      <c r="O877" s="113"/>
      <c r="P877" s="113"/>
      <c r="Q877" s="113"/>
      <c r="R877" s="113"/>
      <c r="S877" s="113"/>
      <c r="T877" s="113"/>
    </row>
    <row r="878" spans="1:20" ht="52" hidden="1" customHeight="1" thickBot="1" x14ac:dyDescent="0.25">
      <c r="A878" s="112" t="s">
        <v>1749</v>
      </c>
      <c r="B878" s="112"/>
      <c r="C878" s="113"/>
      <c r="D878" s="113"/>
      <c r="E878" s="113"/>
      <c r="F878" s="113"/>
      <c r="G878" s="113"/>
      <c r="H878" s="113"/>
      <c r="I878" s="113"/>
      <c r="J878" s="113"/>
      <c r="K878" s="113"/>
      <c r="L878" s="113"/>
      <c r="M878" s="113"/>
      <c r="N878" s="113"/>
      <c r="O878" s="113"/>
      <c r="P878" s="113"/>
      <c r="Q878" s="113"/>
      <c r="R878" s="113"/>
      <c r="S878" s="113"/>
      <c r="T878" s="113"/>
    </row>
    <row r="879" spans="1:20" ht="52" hidden="1" customHeight="1" thickBot="1" x14ac:dyDescent="0.25">
      <c r="A879" s="112" t="s">
        <v>2586</v>
      </c>
      <c r="B879" s="112"/>
      <c r="C879" s="113"/>
      <c r="D879" s="113"/>
      <c r="E879" s="113"/>
      <c r="F879" s="113"/>
      <c r="G879" s="113"/>
      <c r="H879" s="113"/>
      <c r="I879" s="113"/>
      <c r="J879" s="113"/>
      <c r="K879" s="113"/>
      <c r="L879" s="113"/>
      <c r="M879" s="113"/>
      <c r="N879" s="113"/>
      <c r="O879" s="113"/>
      <c r="P879" s="113"/>
      <c r="Q879" s="113"/>
      <c r="R879" s="113"/>
      <c r="S879" s="113"/>
      <c r="T879" s="113"/>
    </row>
    <row r="880" spans="1:20" ht="35" hidden="1" customHeight="1" thickBot="1" x14ac:dyDescent="0.25">
      <c r="A880" s="112" t="s">
        <v>2587</v>
      </c>
      <c r="B880" s="112"/>
      <c r="C880" s="113"/>
      <c r="D880" s="113"/>
      <c r="E880" s="113"/>
      <c r="F880" s="113"/>
      <c r="G880" s="113"/>
      <c r="H880" s="113"/>
      <c r="I880" s="113"/>
      <c r="J880" s="113"/>
      <c r="K880" s="113"/>
      <c r="L880" s="113"/>
      <c r="M880" s="113"/>
      <c r="N880" s="113"/>
      <c r="O880" s="113"/>
      <c r="P880" s="113"/>
      <c r="Q880" s="113"/>
      <c r="R880" s="113"/>
      <c r="S880" s="113"/>
      <c r="T880" s="113"/>
    </row>
    <row r="881" spans="1:20" ht="52" hidden="1" customHeight="1" thickBot="1" x14ac:dyDescent="0.25">
      <c r="A881" s="112" t="s">
        <v>2588</v>
      </c>
      <c r="B881" s="112"/>
      <c r="C881" s="113"/>
      <c r="D881" s="113"/>
      <c r="E881" s="113"/>
      <c r="F881" s="113"/>
      <c r="G881" s="113"/>
      <c r="H881" s="113"/>
      <c r="I881" s="113"/>
      <c r="J881" s="113"/>
      <c r="K881" s="113"/>
      <c r="L881" s="113"/>
      <c r="M881" s="113"/>
      <c r="N881" s="113"/>
      <c r="O881" s="113"/>
      <c r="P881" s="113"/>
      <c r="Q881" s="113"/>
      <c r="R881" s="113"/>
      <c r="S881" s="113"/>
      <c r="T881" s="113"/>
    </row>
    <row r="882" spans="1:20" ht="52" hidden="1" customHeight="1" thickBot="1" x14ac:dyDescent="0.25">
      <c r="A882" s="112" t="s">
        <v>1751</v>
      </c>
      <c r="B882" s="112"/>
      <c r="C882" s="113"/>
      <c r="D882" s="113"/>
      <c r="E882" s="113"/>
      <c r="F882" s="113"/>
      <c r="G882" s="113"/>
      <c r="H882" s="113"/>
      <c r="I882" s="113"/>
      <c r="J882" s="113"/>
      <c r="K882" s="113"/>
      <c r="L882" s="113"/>
      <c r="M882" s="113"/>
      <c r="N882" s="113"/>
      <c r="O882" s="113"/>
      <c r="P882" s="113"/>
      <c r="Q882" s="113"/>
      <c r="R882" s="113"/>
      <c r="S882" s="113"/>
      <c r="T882" s="113"/>
    </row>
    <row r="883" spans="1:20" ht="52" hidden="1" customHeight="1" thickBot="1" x14ac:dyDescent="0.25">
      <c r="A883" s="112" t="s">
        <v>2589</v>
      </c>
      <c r="B883" s="112"/>
      <c r="C883" s="113"/>
      <c r="D883" s="113"/>
      <c r="E883" s="113"/>
      <c r="F883" s="113"/>
      <c r="G883" s="113"/>
      <c r="H883" s="113"/>
      <c r="I883" s="113"/>
      <c r="J883" s="113"/>
      <c r="K883" s="113"/>
      <c r="L883" s="113"/>
      <c r="M883" s="113"/>
      <c r="N883" s="113"/>
      <c r="O883" s="113"/>
      <c r="P883" s="113"/>
      <c r="Q883" s="113"/>
      <c r="R883" s="113"/>
      <c r="S883" s="113"/>
      <c r="T883" s="113"/>
    </row>
    <row r="884" spans="1:20" ht="52" hidden="1" customHeight="1" thickBot="1" x14ac:dyDescent="0.25">
      <c r="A884" s="112" t="s">
        <v>2590</v>
      </c>
      <c r="B884" s="112"/>
      <c r="C884" s="113"/>
      <c r="D884" s="113"/>
      <c r="E884" s="113"/>
      <c r="F884" s="113"/>
      <c r="G884" s="113"/>
      <c r="H884" s="113"/>
      <c r="I884" s="113"/>
      <c r="J884" s="113"/>
      <c r="K884" s="113"/>
      <c r="L884" s="113"/>
      <c r="M884" s="113"/>
      <c r="N884" s="113"/>
      <c r="O884" s="113"/>
      <c r="P884" s="113"/>
      <c r="Q884" s="113"/>
      <c r="R884" s="113"/>
      <c r="S884" s="113"/>
      <c r="T884" s="113"/>
    </row>
    <row r="885" spans="1:20" ht="52" hidden="1" customHeight="1" thickBot="1" x14ac:dyDescent="0.25">
      <c r="A885" s="112" t="s">
        <v>2591</v>
      </c>
      <c r="B885" s="112"/>
      <c r="C885" s="113"/>
      <c r="D885" s="113"/>
      <c r="E885" s="113"/>
      <c r="F885" s="113"/>
      <c r="G885" s="113"/>
      <c r="H885" s="113"/>
      <c r="I885" s="113"/>
      <c r="J885" s="113"/>
      <c r="K885" s="113"/>
      <c r="L885" s="113"/>
      <c r="M885" s="113"/>
      <c r="N885" s="113"/>
      <c r="O885" s="113"/>
      <c r="P885" s="113"/>
      <c r="Q885" s="113"/>
      <c r="R885" s="113"/>
      <c r="S885" s="113"/>
      <c r="T885" s="113"/>
    </row>
    <row r="886" spans="1:20" ht="18" customHeight="1" thickBot="1" x14ac:dyDescent="0.25">
      <c r="A886" s="175" t="s">
        <v>2592</v>
      </c>
      <c r="B886" s="176"/>
      <c r="C886" s="177"/>
      <c r="D886" s="177"/>
      <c r="E886" s="177"/>
      <c r="F886" s="177"/>
      <c r="G886" s="177"/>
      <c r="H886" s="177"/>
      <c r="I886" s="177"/>
      <c r="J886" s="177"/>
      <c r="K886" s="177"/>
      <c r="L886" s="177"/>
      <c r="M886" s="177"/>
      <c r="N886" s="177"/>
      <c r="O886" s="177"/>
      <c r="P886" s="177"/>
      <c r="Q886" s="177"/>
      <c r="R886" s="177"/>
      <c r="S886" s="177"/>
      <c r="T886" s="177"/>
    </row>
    <row r="887" spans="1:20" ht="52" hidden="1" customHeight="1" thickBot="1" x14ac:dyDescent="0.25">
      <c r="A887" s="112" t="s">
        <v>1754</v>
      </c>
      <c r="B887" s="112"/>
      <c r="C887" s="113"/>
      <c r="D887" s="113"/>
      <c r="E887" s="113"/>
      <c r="F887" s="113"/>
      <c r="G887" s="113"/>
      <c r="H887" s="113"/>
      <c r="I887" s="113"/>
      <c r="J887" s="113"/>
      <c r="K887" s="113"/>
      <c r="L887" s="113"/>
      <c r="M887" s="113"/>
      <c r="N887" s="113"/>
      <c r="O887" s="113"/>
      <c r="P887" s="113"/>
      <c r="Q887" s="113"/>
      <c r="R887" s="113"/>
      <c r="S887" s="113"/>
      <c r="T887" s="113"/>
    </row>
    <row r="888" spans="1:20" ht="52" hidden="1" customHeight="1" thickBot="1" x14ac:dyDescent="0.25">
      <c r="A888" s="112" t="s">
        <v>2593</v>
      </c>
      <c r="B888" s="112"/>
      <c r="C888" s="113"/>
      <c r="D888" s="113"/>
      <c r="E888" s="113"/>
      <c r="F888" s="113"/>
      <c r="G888" s="113"/>
      <c r="H888" s="113"/>
      <c r="I888" s="113"/>
      <c r="J888" s="113"/>
      <c r="K888" s="113"/>
      <c r="L888" s="113"/>
      <c r="M888" s="113"/>
      <c r="N888" s="113"/>
      <c r="O888" s="113"/>
      <c r="P888" s="113"/>
      <c r="Q888" s="113"/>
      <c r="R888" s="113"/>
      <c r="S888" s="113"/>
      <c r="T888" s="113"/>
    </row>
    <row r="889" spans="1:20" ht="35" hidden="1" customHeight="1" thickBot="1" x14ac:dyDescent="0.25">
      <c r="A889" s="112" t="s">
        <v>2594</v>
      </c>
      <c r="B889" s="112"/>
      <c r="C889" s="113"/>
      <c r="D889" s="113"/>
      <c r="E889" s="113"/>
      <c r="F889" s="113"/>
      <c r="G889" s="113"/>
      <c r="H889" s="113"/>
      <c r="I889" s="113"/>
      <c r="J889" s="113"/>
      <c r="K889" s="113"/>
      <c r="L889" s="113"/>
      <c r="M889" s="113"/>
      <c r="N889" s="113"/>
      <c r="O889" s="113"/>
      <c r="P889" s="113"/>
      <c r="Q889" s="113"/>
      <c r="R889" s="113"/>
      <c r="S889" s="113"/>
      <c r="T889" s="113"/>
    </row>
    <row r="890" spans="1:20" ht="35" hidden="1" customHeight="1" thickBot="1" x14ac:dyDescent="0.25">
      <c r="A890" s="112" t="s">
        <v>2595</v>
      </c>
      <c r="B890" s="112"/>
      <c r="C890" s="113"/>
      <c r="D890" s="113"/>
      <c r="E890" s="113"/>
      <c r="F890" s="113"/>
      <c r="G890" s="113"/>
      <c r="H890" s="113"/>
      <c r="I890" s="113"/>
      <c r="J890" s="113"/>
      <c r="K890" s="113"/>
      <c r="L890" s="113"/>
      <c r="M890" s="113"/>
      <c r="N890" s="113"/>
      <c r="O890" s="113"/>
      <c r="P890" s="113"/>
      <c r="Q890" s="113"/>
      <c r="R890" s="113"/>
      <c r="S890" s="113"/>
      <c r="T890" s="113"/>
    </row>
    <row r="891" spans="1:20" ht="52" hidden="1" customHeight="1" thickBot="1" x14ac:dyDescent="0.25">
      <c r="A891" s="112" t="s">
        <v>1756</v>
      </c>
      <c r="B891" s="112"/>
      <c r="C891" s="113"/>
      <c r="D891" s="113"/>
      <c r="E891" s="113"/>
      <c r="F891" s="113"/>
      <c r="G891" s="113"/>
      <c r="H891" s="113"/>
      <c r="I891" s="113"/>
      <c r="J891" s="113"/>
      <c r="K891" s="113"/>
      <c r="L891" s="113"/>
      <c r="M891" s="113"/>
      <c r="N891" s="113"/>
      <c r="O891" s="113"/>
      <c r="P891" s="113"/>
      <c r="Q891" s="113"/>
      <c r="R891" s="113"/>
      <c r="S891" s="113"/>
      <c r="T891" s="113"/>
    </row>
    <row r="892" spans="1:20" ht="52" hidden="1" customHeight="1" thickBot="1" x14ac:dyDescent="0.25">
      <c r="A892" s="112" t="s">
        <v>2596</v>
      </c>
      <c r="B892" s="112"/>
      <c r="C892" s="113"/>
      <c r="D892" s="113"/>
      <c r="E892" s="113"/>
      <c r="F892" s="113"/>
      <c r="G892" s="113"/>
      <c r="H892" s="113"/>
      <c r="I892" s="113"/>
      <c r="J892" s="113"/>
      <c r="K892" s="113"/>
      <c r="L892" s="113"/>
      <c r="M892" s="113"/>
      <c r="N892" s="113"/>
      <c r="O892" s="113"/>
      <c r="P892" s="113"/>
      <c r="Q892" s="113"/>
      <c r="R892" s="113"/>
      <c r="S892" s="113"/>
      <c r="T892" s="113"/>
    </row>
    <row r="893" spans="1:20" ht="35" hidden="1" customHeight="1" thickBot="1" x14ac:dyDescent="0.25">
      <c r="A893" s="112" t="s">
        <v>2597</v>
      </c>
      <c r="B893" s="112"/>
      <c r="C893" s="113"/>
      <c r="D893" s="113"/>
      <c r="E893" s="113"/>
      <c r="F893" s="113"/>
      <c r="G893" s="113"/>
      <c r="H893" s="113"/>
      <c r="I893" s="113"/>
      <c r="J893" s="113"/>
      <c r="K893" s="113"/>
      <c r="L893" s="113"/>
      <c r="M893" s="113"/>
      <c r="N893" s="113"/>
      <c r="O893" s="113"/>
      <c r="P893" s="113"/>
      <c r="Q893" s="113"/>
      <c r="R893" s="113"/>
      <c r="S893" s="113"/>
      <c r="T893" s="113"/>
    </row>
    <row r="894" spans="1:20" ht="52" hidden="1" customHeight="1" thickBot="1" x14ac:dyDescent="0.25">
      <c r="A894" s="112" t="s">
        <v>2598</v>
      </c>
      <c r="B894" s="112"/>
      <c r="C894" s="113"/>
      <c r="D894" s="113"/>
      <c r="E894" s="113"/>
      <c r="F894" s="113"/>
      <c r="G894" s="113"/>
      <c r="H894" s="113"/>
      <c r="I894" s="113"/>
      <c r="J894" s="113"/>
      <c r="K894" s="113"/>
      <c r="L894" s="113"/>
      <c r="M894" s="113"/>
      <c r="N894" s="113"/>
      <c r="O894" s="113"/>
      <c r="P894" s="113"/>
      <c r="Q894" s="113"/>
      <c r="R894" s="113"/>
      <c r="S894" s="113"/>
      <c r="T894" s="113"/>
    </row>
    <row r="895" spans="1:20" ht="52" hidden="1" customHeight="1" thickBot="1" x14ac:dyDescent="0.25">
      <c r="A895" s="112" t="s">
        <v>1758</v>
      </c>
      <c r="B895" s="112"/>
      <c r="C895" s="113"/>
      <c r="D895" s="113"/>
      <c r="E895" s="113"/>
      <c r="F895" s="113"/>
      <c r="G895" s="113"/>
      <c r="H895" s="113"/>
      <c r="I895" s="113"/>
      <c r="J895" s="113"/>
      <c r="K895" s="113"/>
      <c r="L895" s="113"/>
      <c r="M895" s="113"/>
      <c r="N895" s="113"/>
      <c r="O895" s="113"/>
      <c r="P895" s="113"/>
      <c r="Q895" s="113"/>
      <c r="R895" s="113"/>
      <c r="S895" s="113"/>
      <c r="T895" s="113"/>
    </row>
    <row r="896" spans="1:20" ht="52" hidden="1" customHeight="1" thickBot="1" x14ac:dyDescent="0.25">
      <c r="A896" s="112" t="s">
        <v>2599</v>
      </c>
      <c r="B896" s="112"/>
      <c r="C896" s="113"/>
      <c r="D896" s="113"/>
      <c r="E896" s="113"/>
      <c r="F896" s="113"/>
      <c r="G896" s="113"/>
      <c r="H896" s="113"/>
      <c r="I896" s="113"/>
      <c r="J896" s="113"/>
      <c r="K896" s="113"/>
      <c r="L896" s="113"/>
      <c r="M896" s="113"/>
      <c r="N896" s="113"/>
      <c r="O896" s="113"/>
      <c r="P896" s="113"/>
      <c r="Q896" s="113"/>
      <c r="R896" s="113"/>
      <c r="S896" s="113"/>
      <c r="T896" s="113"/>
    </row>
    <row r="897" spans="1:20" ht="35" hidden="1" customHeight="1" thickBot="1" x14ac:dyDescent="0.25">
      <c r="A897" s="112" t="s">
        <v>2600</v>
      </c>
      <c r="B897" s="112"/>
      <c r="C897" s="113"/>
      <c r="D897" s="113"/>
      <c r="E897" s="113"/>
      <c r="F897" s="113"/>
      <c r="G897" s="113"/>
      <c r="H897" s="113"/>
      <c r="I897" s="113"/>
      <c r="J897" s="113"/>
      <c r="K897" s="113"/>
      <c r="L897" s="113"/>
      <c r="M897" s="113"/>
      <c r="N897" s="113"/>
      <c r="O897" s="113"/>
      <c r="P897" s="113"/>
      <c r="Q897" s="113"/>
      <c r="R897" s="113"/>
      <c r="S897" s="113"/>
      <c r="T897" s="113"/>
    </row>
    <row r="898" spans="1:20" ht="52" hidden="1" customHeight="1" thickBot="1" x14ac:dyDescent="0.25">
      <c r="A898" s="112" t="s">
        <v>2601</v>
      </c>
      <c r="B898" s="112"/>
      <c r="C898" s="113"/>
      <c r="D898" s="113"/>
      <c r="E898" s="113"/>
      <c r="F898" s="113"/>
      <c r="G898" s="113"/>
      <c r="H898" s="113"/>
      <c r="I898" s="113"/>
      <c r="J898" s="113"/>
      <c r="K898" s="113"/>
      <c r="L898" s="113"/>
      <c r="M898" s="113"/>
      <c r="N898" s="113"/>
      <c r="O898" s="113"/>
      <c r="P898" s="113"/>
      <c r="Q898" s="113"/>
      <c r="R898" s="113"/>
      <c r="S898" s="113"/>
      <c r="T898" s="113"/>
    </row>
    <row r="899" spans="1:20" ht="52" hidden="1" customHeight="1" thickBot="1" x14ac:dyDescent="0.25">
      <c r="A899" s="112" t="s">
        <v>1760</v>
      </c>
      <c r="B899" s="112"/>
      <c r="C899" s="113"/>
      <c r="D899" s="113"/>
      <c r="E899" s="113"/>
      <c r="F899" s="113"/>
      <c r="G899" s="113"/>
      <c r="H899" s="113"/>
      <c r="I899" s="113"/>
      <c r="J899" s="113"/>
      <c r="K899" s="113"/>
      <c r="L899" s="113"/>
      <c r="M899" s="113"/>
      <c r="N899" s="113"/>
      <c r="O899" s="113"/>
      <c r="P899" s="113"/>
      <c r="Q899" s="113"/>
      <c r="R899" s="113"/>
      <c r="S899" s="113"/>
      <c r="T899" s="113"/>
    </row>
    <row r="900" spans="1:20" ht="52" hidden="1" customHeight="1" thickBot="1" x14ac:dyDescent="0.25">
      <c r="A900" s="112" t="s">
        <v>2602</v>
      </c>
      <c r="B900" s="112"/>
      <c r="C900" s="113"/>
      <c r="D900" s="113"/>
      <c r="E900" s="113"/>
      <c r="F900" s="113"/>
      <c r="G900" s="113"/>
      <c r="H900" s="113"/>
      <c r="I900" s="113"/>
      <c r="J900" s="113"/>
      <c r="K900" s="113"/>
      <c r="L900" s="113"/>
      <c r="M900" s="113"/>
      <c r="N900" s="113"/>
      <c r="O900" s="113"/>
      <c r="P900" s="113"/>
      <c r="Q900" s="113"/>
      <c r="R900" s="113"/>
      <c r="S900" s="113"/>
      <c r="T900" s="113"/>
    </row>
    <row r="901" spans="1:20" ht="35" hidden="1" customHeight="1" thickBot="1" x14ac:dyDescent="0.25">
      <c r="A901" s="112" t="s">
        <v>2603</v>
      </c>
      <c r="B901" s="112"/>
      <c r="C901" s="113"/>
      <c r="D901" s="113"/>
      <c r="E901" s="113"/>
      <c r="F901" s="113"/>
      <c r="G901" s="113"/>
      <c r="H901" s="113"/>
      <c r="I901" s="113"/>
      <c r="J901" s="113"/>
      <c r="K901" s="113"/>
      <c r="L901" s="113"/>
      <c r="M901" s="113"/>
      <c r="N901" s="113"/>
      <c r="O901" s="113"/>
      <c r="P901" s="113"/>
      <c r="Q901" s="113"/>
      <c r="R901" s="113"/>
      <c r="S901" s="113"/>
      <c r="T901" s="113"/>
    </row>
    <row r="902" spans="1:20" ht="52" hidden="1" customHeight="1" thickBot="1" x14ac:dyDescent="0.25">
      <c r="A902" s="112" t="s">
        <v>2604</v>
      </c>
      <c r="B902" s="112"/>
      <c r="C902" s="113"/>
      <c r="D902" s="113"/>
      <c r="E902" s="113"/>
      <c r="F902" s="113"/>
      <c r="G902" s="113"/>
      <c r="H902" s="113"/>
      <c r="I902" s="113"/>
      <c r="J902" s="113"/>
      <c r="K902" s="113"/>
      <c r="L902" s="113"/>
      <c r="M902" s="113"/>
      <c r="N902" s="113"/>
      <c r="O902" s="113"/>
      <c r="P902" s="113"/>
      <c r="Q902" s="113"/>
      <c r="R902" s="113"/>
      <c r="S902" s="113"/>
      <c r="T902" s="113"/>
    </row>
    <row r="903" spans="1:20" ht="52" hidden="1" customHeight="1" thickBot="1" x14ac:dyDescent="0.25">
      <c r="A903" s="112" t="s">
        <v>1762</v>
      </c>
      <c r="B903" s="112"/>
      <c r="C903" s="113"/>
      <c r="D903" s="113"/>
      <c r="E903" s="113"/>
      <c r="F903" s="113"/>
      <c r="G903" s="113"/>
      <c r="H903" s="113"/>
      <c r="I903" s="113"/>
      <c r="J903" s="113"/>
      <c r="K903" s="113"/>
      <c r="L903" s="113"/>
      <c r="M903" s="113"/>
      <c r="N903" s="113"/>
      <c r="O903" s="113"/>
      <c r="P903" s="113"/>
      <c r="Q903" s="113"/>
      <c r="R903" s="113"/>
      <c r="S903" s="113"/>
      <c r="T903" s="113"/>
    </row>
    <row r="904" spans="1:20" ht="52" hidden="1" customHeight="1" thickBot="1" x14ac:dyDescent="0.25">
      <c r="A904" s="112" t="s">
        <v>2605</v>
      </c>
      <c r="B904" s="112"/>
      <c r="C904" s="113"/>
      <c r="D904" s="113"/>
      <c r="E904" s="113"/>
      <c r="F904" s="113"/>
      <c r="G904" s="113"/>
      <c r="H904" s="113"/>
      <c r="I904" s="113"/>
      <c r="J904" s="113"/>
      <c r="K904" s="113"/>
      <c r="L904" s="113"/>
      <c r="M904" s="113"/>
      <c r="N904" s="113"/>
      <c r="O904" s="113"/>
      <c r="P904" s="113"/>
      <c r="Q904" s="113"/>
      <c r="R904" s="113"/>
      <c r="S904" s="113"/>
      <c r="T904" s="113"/>
    </row>
    <row r="905" spans="1:20" ht="35" hidden="1" customHeight="1" thickBot="1" x14ac:dyDescent="0.25">
      <c r="A905" s="112" t="s">
        <v>2606</v>
      </c>
      <c r="B905" s="112"/>
      <c r="C905" s="113"/>
      <c r="D905" s="113"/>
      <c r="E905" s="113"/>
      <c r="F905" s="113"/>
      <c r="G905" s="113"/>
      <c r="H905" s="113"/>
      <c r="I905" s="113"/>
      <c r="J905" s="113"/>
      <c r="K905" s="113"/>
      <c r="L905" s="113"/>
      <c r="M905" s="113"/>
      <c r="N905" s="113"/>
      <c r="O905" s="113"/>
      <c r="P905" s="113"/>
      <c r="Q905" s="113"/>
      <c r="R905" s="113"/>
      <c r="S905" s="113"/>
      <c r="T905" s="113"/>
    </row>
    <row r="906" spans="1:20" ht="52" hidden="1" customHeight="1" thickBot="1" x14ac:dyDescent="0.25">
      <c r="A906" s="112" t="s">
        <v>2607</v>
      </c>
      <c r="B906" s="112"/>
      <c r="C906" s="113"/>
      <c r="D906" s="113"/>
      <c r="E906" s="113"/>
      <c r="F906" s="113"/>
      <c r="G906" s="113"/>
      <c r="H906" s="113"/>
      <c r="I906" s="113"/>
      <c r="J906" s="113"/>
      <c r="K906" s="113"/>
      <c r="L906" s="113"/>
      <c r="M906" s="113"/>
      <c r="N906" s="113"/>
      <c r="O906" s="113"/>
      <c r="P906" s="113"/>
      <c r="Q906" s="113"/>
      <c r="R906" s="113"/>
      <c r="S906" s="113"/>
      <c r="T906" s="113"/>
    </row>
    <row r="907" spans="1:20" ht="52" hidden="1" customHeight="1" thickBot="1" x14ac:dyDescent="0.25">
      <c r="A907" s="112" t="s">
        <v>1764</v>
      </c>
      <c r="B907" s="112"/>
      <c r="C907" s="113"/>
      <c r="D907" s="113"/>
      <c r="E907" s="113"/>
      <c r="F907" s="113"/>
      <c r="G907" s="113"/>
      <c r="H907" s="113"/>
      <c r="I907" s="113"/>
      <c r="J907" s="113"/>
      <c r="K907" s="113"/>
      <c r="L907" s="113"/>
      <c r="M907" s="113"/>
      <c r="N907" s="113"/>
      <c r="O907" s="113"/>
      <c r="P907" s="113"/>
      <c r="Q907" s="113"/>
      <c r="R907" s="113"/>
      <c r="S907" s="113"/>
      <c r="T907" s="113"/>
    </row>
    <row r="908" spans="1:20" ht="52" hidden="1" customHeight="1" thickBot="1" x14ac:dyDescent="0.25">
      <c r="A908" s="112" t="s">
        <v>2608</v>
      </c>
      <c r="B908" s="112"/>
      <c r="C908" s="113"/>
      <c r="D908" s="113"/>
      <c r="E908" s="113"/>
      <c r="F908" s="113"/>
      <c r="G908" s="113"/>
      <c r="H908" s="113"/>
      <c r="I908" s="113"/>
      <c r="J908" s="113"/>
      <c r="K908" s="113"/>
      <c r="L908" s="113"/>
      <c r="M908" s="113"/>
      <c r="N908" s="113"/>
      <c r="O908" s="113"/>
      <c r="P908" s="113"/>
      <c r="Q908" s="113"/>
      <c r="R908" s="113"/>
      <c r="S908" s="113"/>
      <c r="T908" s="113"/>
    </row>
    <row r="909" spans="1:20" ht="35" hidden="1" customHeight="1" thickBot="1" x14ac:dyDescent="0.25">
      <c r="A909" s="112" t="s">
        <v>2609</v>
      </c>
      <c r="B909" s="112"/>
      <c r="C909" s="113"/>
      <c r="D909" s="113"/>
      <c r="E909" s="113"/>
      <c r="F909" s="113"/>
      <c r="G909" s="113"/>
      <c r="H909" s="113"/>
      <c r="I909" s="113"/>
      <c r="J909" s="113"/>
      <c r="K909" s="113"/>
      <c r="L909" s="113"/>
      <c r="M909" s="113"/>
      <c r="N909" s="113"/>
      <c r="O909" s="113"/>
      <c r="P909" s="113"/>
      <c r="Q909" s="113"/>
      <c r="R909" s="113"/>
      <c r="S909" s="113"/>
      <c r="T909" s="113"/>
    </row>
    <row r="910" spans="1:20" ht="52" hidden="1" customHeight="1" thickBot="1" x14ac:dyDescent="0.25">
      <c r="A910" s="112" t="s">
        <v>2610</v>
      </c>
      <c r="B910" s="112"/>
      <c r="C910" s="113"/>
      <c r="D910" s="113"/>
      <c r="E910" s="113"/>
      <c r="F910" s="113"/>
      <c r="G910" s="113"/>
      <c r="H910" s="113"/>
      <c r="I910" s="113"/>
      <c r="J910" s="113"/>
      <c r="K910" s="113"/>
      <c r="L910" s="113"/>
      <c r="M910" s="113"/>
      <c r="N910" s="113"/>
      <c r="O910" s="113"/>
      <c r="P910" s="113"/>
      <c r="Q910" s="113"/>
      <c r="R910" s="113"/>
      <c r="S910" s="113"/>
      <c r="T910" s="113"/>
    </row>
    <row r="911" spans="1:20" ht="52" hidden="1" customHeight="1" thickBot="1" x14ac:dyDescent="0.25">
      <c r="A911" s="112" t="s">
        <v>1766</v>
      </c>
      <c r="B911" s="112"/>
      <c r="C911" s="113"/>
      <c r="D911" s="113"/>
      <c r="E911" s="113"/>
      <c r="F911" s="113"/>
      <c r="G911" s="113"/>
      <c r="H911" s="113"/>
      <c r="I911" s="113"/>
      <c r="J911" s="113"/>
      <c r="K911" s="113"/>
      <c r="L911" s="113"/>
      <c r="M911" s="113"/>
      <c r="N911" s="113"/>
      <c r="O911" s="113"/>
      <c r="P911" s="113"/>
      <c r="Q911" s="113"/>
      <c r="R911" s="113"/>
      <c r="S911" s="113"/>
      <c r="T911" s="113"/>
    </row>
    <row r="912" spans="1:20" ht="52" hidden="1" customHeight="1" thickBot="1" x14ac:dyDescent="0.25">
      <c r="A912" s="112" t="s">
        <v>2611</v>
      </c>
      <c r="B912" s="112"/>
      <c r="C912" s="113"/>
      <c r="D912" s="113"/>
      <c r="E912" s="113"/>
      <c r="F912" s="113"/>
      <c r="G912" s="113"/>
      <c r="H912" s="113"/>
      <c r="I912" s="113"/>
      <c r="J912" s="113"/>
      <c r="K912" s="113"/>
      <c r="L912" s="113"/>
      <c r="M912" s="113"/>
      <c r="N912" s="113"/>
      <c r="O912" s="113"/>
      <c r="P912" s="113"/>
      <c r="Q912" s="113"/>
      <c r="R912" s="113"/>
      <c r="S912" s="113"/>
      <c r="T912" s="113"/>
    </row>
    <row r="913" spans="1:20" ht="35" hidden="1" customHeight="1" thickBot="1" x14ac:dyDescent="0.25">
      <c r="A913" s="112" t="s">
        <v>2612</v>
      </c>
      <c r="B913" s="112"/>
      <c r="C913" s="113"/>
      <c r="D913" s="113"/>
      <c r="E913" s="113"/>
      <c r="F913" s="113"/>
      <c r="G913" s="113"/>
      <c r="H913" s="113"/>
      <c r="I913" s="113"/>
      <c r="J913" s="113"/>
      <c r="K913" s="113"/>
      <c r="L913" s="113"/>
      <c r="M913" s="113"/>
      <c r="N913" s="113"/>
      <c r="O913" s="113"/>
      <c r="P913" s="113"/>
      <c r="Q913" s="113"/>
      <c r="R913" s="113"/>
      <c r="S913" s="113"/>
      <c r="T913" s="113"/>
    </row>
    <row r="914" spans="1:20" ht="52" hidden="1" customHeight="1" thickBot="1" x14ac:dyDescent="0.25">
      <c r="A914" s="112" t="s">
        <v>2613</v>
      </c>
      <c r="B914" s="112"/>
      <c r="C914" s="113"/>
      <c r="D914" s="113"/>
      <c r="E914" s="113"/>
      <c r="F914" s="113"/>
      <c r="G914" s="113"/>
      <c r="H914" s="113"/>
      <c r="I914" s="113"/>
      <c r="J914" s="113"/>
      <c r="K914" s="113"/>
      <c r="L914" s="113"/>
      <c r="M914" s="113"/>
      <c r="N914" s="113"/>
      <c r="O914" s="113"/>
      <c r="P914" s="113"/>
      <c r="Q914" s="113"/>
      <c r="R914" s="113"/>
      <c r="S914" s="113"/>
      <c r="T914" s="113"/>
    </row>
    <row r="915" spans="1:20" ht="52" hidden="1" customHeight="1" thickBot="1" x14ac:dyDescent="0.25">
      <c r="A915" s="112" t="s">
        <v>1768</v>
      </c>
      <c r="B915" s="112"/>
      <c r="C915" s="113"/>
      <c r="D915" s="113"/>
      <c r="E915" s="113"/>
      <c r="F915" s="113"/>
      <c r="G915" s="113"/>
      <c r="H915" s="113"/>
      <c r="I915" s="113"/>
      <c r="J915" s="113"/>
      <c r="K915" s="113"/>
      <c r="L915" s="113"/>
      <c r="M915" s="113"/>
      <c r="N915" s="113"/>
      <c r="O915" s="113"/>
      <c r="P915" s="113"/>
      <c r="Q915" s="113"/>
      <c r="R915" s="113"/>
      <c r="S915" s="113"/>
      <c r="T915" s="113"/>
    </row>
    <row r="916" spans="1:20" ht="52" hidden="1" customHeight="1" thickBot="1" x14ac:dyDescent="0.25">
      <c r="A916" s="112" t="s">
        <v>2614</v>
      </c>
      <c r="B916" s="112"/>
      <c r="C916" s="113"/>
      <c r="D916" s="113"/>
      <c r="E916" s="113"/>
      <c r="F916" s="113"/>
      <c r="G916" s="113"/>
      <c r="H916" s="113"/>
      <c r="I916" s="113"/>
      <c r="J916" s="113"/>
      <c r="K916" s="113"/>
      <c r="L916" s="113"/>
      <c r="M916" s="113"/>
      <c r="N916" s="113"/>
      <c r="O916" s="113"/>
      <c r="P916" s="113"/>
      <c r="Q916" s="113"/>
      <c r="R916" s="113"/>
      <c r="S916" s="113"/>
      <c r="T916" s="113"/>
    </row>
    <row r="917" spans="1:20" ht="35" hidden="1" customHeight="1" thickBot="1" x14ac:dyDescent="0.25">
      <c r="A917" s="112" t="s">
        <v>2615</v>
      </c>
      <c r="B917" s="112"/>
      <c r="C917" s="113"/>
      <c r="D917" s="113"/>
      <c r="E917" s="113"/>
      <c r="F917" s="113"/>
      <c r="G917" s="113"/>
      <c r="H917" s="113"/>
      <c r="I917" s="113"/>
      <c r="J917" s="113"/>
      <c r="K917" s="113"/>
      <c r="L917" s="113"/>
      <c r="M917" s="113"/>
      <c r="N917" s="113"/>
      <c r="O917" s="113"/>
      <c r="P917" s="113"/>
      <c r="Q917" s="113"/>
      <c r="R917" s="113"/>
      <c r="S917" s="113"/>
      <c r="T917" s="113"/>
    </row>
    <row r="918" spans="1:20" ht="52" hidden="1" customHeight="1" thickBot="1" x14ac:dyDescent="0.25">
      <c r="A918" s="112" t="s">
        <v>2616</v>
      </c>
      <c r="B918" s="112"/>
      <c r="C918" s="113"/>
      <c r="D918" s="113"/>
      <c r="E918" s="113"/>
      <c r="F918" s="113"/>
      <c r="G918" s="113"/>
      <c r="H918" s="113"/>
      <c r="I918" s="113"/>
      <c r="J918" s="113"/>
      <c r="K918" s="113"/>
      <c r="L918" s="113"/>
      <c r="M918" s="113"/>
      <c r="N918" s="113"/>
      <c r="O918" s="113"/>
      <c r="P918" s="113"/>
      <c r="Q918" s="113"/>
      <c r="R918" s="113"/>
      <c r="S918" s="113"/>
      <c r="T918" s="113"/>
    </row>
    <row r="919" spans="1:20" ht="52" hidden="1" customHeight="1" thickBot="1" x14ac:dyDescent="0.25">
      <c r="A919" s="112" t="s">
        <v>1770</v>
      </c>
      <c r="B919" s="112"/>
      <c r="C919" s="113"/>
      <c r="D919" s="113"/>
      <c r="E919" s="113"/>
      <c r="F919" s="113"/>
      <c r="G919" s="113"/>
      <c r="H919" s="113"/>
      <c r="I919" s="113"/>
      <c r="J919" s="113"/>
      <c r="K919" s="113"/>
      <c r="L919" s="113"/>
      <c r="M919" s="113"/>
      <c r="N919" s="113"/>
      <c r="O919" s="113"/>
      <c r="P919" s="113"/>
      <c r="Q919" s="113"/>
      <c r="R919" s="113"/>
      <c r="S919" s="113"/>
      <c r="T919" s="113"/>
    </row>
    <row r="920" spans="1:20" ht="52" hidden="1" customHeight="1" thickBot="1" x14ac:dyDescent="0.25">
      <c r="A920" s="112" t="s">
        <v>2617</v>
      </c>
      <c r="B920" s="112"/>
      <c r="C920" s="113"/>
      <c r="D920" s="113"/>
      <c r="E920" s="113"/>
      <c r="F920" s="113"/>
      <c r="G920" s="113"/>
      <c r="H920" s="113"/>
      <c r="I920" s="113"/>
      <c r="J920" s="113"/>
      <c r="K920" s="113"/>
      <c r="L920" s="113"/>
      <c r="M920" s="113"/>
      <c r="N920" s="113"/>
      <c r="O920" s="113"/>
      <c r="P920" s="113"/>
      <c r="Q920" s="113"/>
      <c r="R920" s="113"/>
      <c r="S920" s="113"/>
      <c r="T920" s="113"/>
    </row>
    <row r="921" spans="1:20" ht="35" hidden="1" customHeight="1" thickBot="1" x14ac:dyDescent="0.25">
      <c r="A921" s="112" t="s">
        <v>2618</v>
      </c>
      <c r="B921" s="112"/>
      <c r="C921" s="113"/>
      <c r="D921" s="113"/>
      <c r="E921" s="113"/>
      <c r="F921" s="113"/>
      <c r="G921" s="113"/>
      <c r="H921" s="113"/>
      <c r="I921" s="113"/>
      <c r="J921" s="113"/>
      <c r="K921" s="113"/>
      <c r="L921" s="113"/>
      <c r="M921" s="113"/>
      <c r="N921" s="113"/>
      <c r="O921" s="113"/>
      <c r="P921" s="113"/>
      <c r="Q921" s="113"/>
      <c r="R921" s="113"/>
      <c r="S921" s="113"/>
      <c r="T921" s="113"/>
    </row>
    <row r="922" spans="1:20" ht="52" hidden="1" customHeight="1" thickBot="1" x14ac:dyDescent="0.25">
      <c r="A922" s="112" t="s">
        <v>2619</v>
      </c>
      <c r="B922" s="112"/>
      <c r="C922" s="113"/>
      <c r="D922" s="113"/>
      <c r="E922" s="113"/>
      <c r="F922" s="113"/>
      <c r="G922" s="113"/>
      <c r="H922" s="113"/>
      <c r="I922" s="113"/>
      <c r="J922" s="113"/>
      <c r="K922" s="113"/>
      <c r="L922" s="113"/>
      <c r="M922" s="113"/>
      <c r="N922" s="113"/>
      <c r="O922" s="113"/>
      <c r="P922" s="113"/>
      <c r="Q922" s="113"/>
      <c r="R922" s="113"/>
      <c r="S922" s="113"/>
      <c r="T922" s="113"/>
    </row>
    <row r="923" spans="1:20" ht="52" hidden="1" customHeight="1" thickBot="1" x14ac:dyDescent="0.25">
      <c r="A923" s="112" t="s">
        <v>1772</v>
      </c>
      <c r="B923" s="112"/>
      <c r="C923" s="113"/>
      <c r="D923" s="113"/>
      <c r="E923" s="113"/>
      <c r="F923" s="113"/>
      <c r="G923" s="113"/>
      <c r="H923" s="113"/>
      <c r="I923" s="113"/>
      <c r="J923" s="113"/>
      <c r="K923" s="113"/>
      <c r="L923" s="113"/>
      <c r="M923" s="113"/>
      <c r="N923" s="113"/>
      <c r="O923" s="113"/>
      <c r="P923" s="113"/>
      <c r="Q923" s="113"/>
      <c r="R923" s="113"/>
      <c r="S923" s="113"/>
      <c r="T923" s="113"/>
    </row>
    <row r="924" spans="1:20" ht="52" hidden="1" customHeight="1" thickBot="1" x14ac:dyDescent="0.25">
      <c r="A924" s="112" t="s">
        <v>2620</v>
      </c>
      <c r="B924" s="112"/>
      <c r="C924" s="113"/>
      <c r="D924" s="113"/>
      <c r="E924" s="113"/>
      <c r="F924" s="113"/>
      <c r="G924" s="113"/>
      <c r="H924" s="113"/>
      <c r="I924" s="113"/>
      <c r="J924" s="113"/>
      <c r="K924" s="113"/>
      <c r="L924" s="113"/>
      <c r="M924" s="113"/>
      <c r="N924" s="113"/>
      <c r="O924" s="113"/>
      <c r="P924" s="113"/>
      <c r="Q924" s="113"/>
      <c r="R924" s="113"/>
      <c r="S924" s="113"/>
      <c r="T924" s="113"/>
    </row>
    <row r="925" spans="1:20" ht="35" hidden="1" customHeight="1" thickBot="1" x14ac:dyDescent="0.25">
      <c r="A925" s="112" t="s">
        <v>2621</v>
      </c>
      <c r="B925" s="112"/>
      <c r="C925" s="113"/>
      <c r="D925" s="113"/>
      <c r="E925" s="113"/>
      <c r="F925" s="113"/>
      <c r="G925" s="113"/>
      <c r="H925" s="113"/>
      <c r="I925" s="113"/>
      <c r="J925" s="113"/>
      <c r="K925" s="113"/>
      <c r="L925" s="113"/>
      <c r="M925" s="113"/>
      <c r="N925" s="113"/>
      <c r="O925" s="113"/>
      <c r="P925" s="113"/>
      <c r="Q925" s="113"/>
      <c r="R925" s="113"/>
      <c r="S925" s="113"/>
      <c r="T925" s="113"/>
    </row>
    <row r="926" spans="1:20" ht="52" hidden="1" customHeight="1" thickBot="1" x14ac:dyDescent="0.25">
      <c r="A926" s="112" t="s">
        <v>2622</v>
      </c>
      <c r="B926" s="112"/>
      <c r="C926" s="113"/>
      <c r="D926" s="113"/>
      <c r="E926" s="113"/>
      <c r="F926" s="113"/>
      <c r="G926" s="113"/>
      <c r="H926" s="113"/>
      <c r="I926" s="113"/>
      <c r="J926" s="113"/>
      <c r="K926" s="113"/>
      <c r="L926" s="113"/>
      <c r="M926" s="113"/>
      <c r="N926" s="113"/>
      <c r="O926" s="113"/>
      <c r="P926" s="113"/>
      <c r="Q926" s="113"/>
      <c r="R926" s="113"/>
      <c r="S926" s="113"/>
      <c r="T926" s="113"/>
    </row>
    <row r="927" spans="1:20" ht="52" hidden="1" customHeight="1" thickBot="1" x14ac:dyDescent="0.25">
      <c r="A927" s="112" t="s">
        <v>1774</v>
      </c>
      <c r="B927" s="112"/>
      <c r="C927" s="113"/>
      <c r="D927" s="113"/>
      <c r="E927" s="113"/>
      <c r="F927" s="113"/>
      <c r="G927" s="113"/>
      <c r="H927" s="113"/>
      <c r="I927" s="113"/>
      <c r="J927" s="113"/>
      <c r="K927" s="113"/>
      <c r="L927" s="113"/>
      <c r="M927" s="113"/>
      <c r="N927" s="113"/>
      <c r="O927" s="113"/>
      <c r="P927" s="113"/>
      <c r="Q927" s="113"/>
      <c r="R927" s="113"/>
      <c r="S927" s="113"/>
      <c r="T927" s="113"/>
    </row>
    <row r="928" spans="1:20" ht="52" hidden="1" customHeight="1" thickBot="1" x14ac:dyDescent="0.25">
      <c r="A928" s="112" t="s">
        <v>2623</v>
      </c>
      <c r="B928" s="112"/>
      <c r="C928" s="113"/>
      <c r="D928" s="113"/>
      <c r="E928" s="113"/>
      <c r="F928" s="113"/>
      <c r="G928" s="113"/>
      <c r="H928" s="113"/>
      <c r="I928" s="113"/>
      <c r="J928" s="113"/>
      <c r="K928" s="113"/>
      <c r="L928" s="113"/>
      <c r="M928" s="113"/>
      <c r="N928" s="113"/>
      <c r="O928" s="113"/>
      <c r="P928" s="113"/>
      <c r="Q928" s="113"/>
      <c r="R928" s="113"/>
      <c r="S928" s="113"/>
      <c r="T928" s="113"/>
    </row>
    <row r="929" spans="1:20" ht="35" hidden="1" customHeight="1" thickBot="1" x14ac:dyDescent="0.25">
      <c r="A929" s="112" t="s">
        <v>2624</v>
      </c>
      <c r="B929" s="112"/>
      <c r="C929" s="113"/>
      <c r="D929" s="113"/>
      <c r="E929" s="113"/>
      <c r="F929" s="113"/>
      <c r="G929" s="113"/>
      <c r="H929" s="113"/>
      <c r="I929" s="113"/>
      <c r="J929" s="113"/>
      <c r="K929" s="113"/>
      <c r="L929" s="113"/>
      <c r="M929" s="113"/>
      <c r="N929" s="113"/>
      <c r="O929" s="113"/>
      <c r="P929" s="113"/>
      <c r="Q929" s="113"/>
      <c r="R929" s="113"/>
      <c r="S929" s="113"/>
      <c r="T929" s="113"/>
    </row>
    <row r="930" spans="1:20" ht="52" hidden="1" customHeight="1" thickBot="1" x14ac:dyDescent="0.25">
      <c r="A930" s="112" t="s">
        <v>2625</v>
      </c>
      <c r="B930" s="112"/>
      <c r="C930" s="113"/>
      <c r="D930" s="113"/>
      <c r="E930" s="113"/>
      <c r="F930" s="113"/>
      <c r="G930" s="113"/>
      <c r="H930" s="113"/>
      <c r="I930" s="113"/>
      <c r="J930" s="113"/>
      <c r="K930" s="113"/>
      <c r="L930" s="113"/>
      <c r="M930" s="113"/>
      <c r="N930" s="113"/>
      <c r="O930" s="113"/>
      <c r="P930" s="113"/>
      <c r="Q930" s="113"/>
      <c r="R930" s="113"/>
      <c r="S930" s="113"/>
      <c r="T930" s="113"/>
    </row>
    <row r="931" spans="1:20" ht="52" hidden="1" customHeight="1" thickBot="1" x14ac:dyDescent="0.25">
      <c r="A931" s="112" t="s">
        <v>1776</v>
      </c>
      <c r="B931" s="112"/>
      <c r="C931" s="113"/>
      <c r="D931" s="113"/>
      <c r="E931" s="113"/>
      <c r="F931" s="113"/>
      <c r="G931" s="113"/>
      <c r="H931" s="113"/>
      <c r="I931" s="113"/>
      <c r="J931" s="113"/>
      <c r="K931" s="113"/>
      <c r="L931" s="113"/>
      <c r="M931" s="113"/>
      <c r="N931" s="113"/>
      <c r="O931" s="113"/>
      <c r="P931" s="113"/>
      <c r="Q931" s="113"/>
      <c r="R931" s="113"/>
      <c r="S931" s="113"/>
      <c r="T931" s="113"/>
    </row>
    <row r="932" spans="1:20" ht="52" hidden="1" customHeight="1" thickBot="1" x14ac:dyDescent="0.25">
      <c r="A932" s="112" t="s">
        <v>2626</v>
      </c>
      <c r="B932" s="112"/>
      <c r="C932" s="113"/>
      <c r="D932" s="113"/>
      <c r="E932" s="113"/>
      <c r="F932" s="113"/>
      <c r="G932" s="113"/>
      <c r="H932" s="113"/>
      <c r="I932" s="113"/>
      <c r="J932" s="113"/>
      <c r="K932" s="113"/>
      <c r="L932" s="113"/>
      <c r="M932" s="113"/>
      <c r="N932" s="113"/>
      <c r="O932" s="113"/>
      <c r="P932" s="113"/>
      <c r="Q932" s="113"/>
      <c r="R932" s="113"/>
      <c r="S932" s="113"/>
      <c r="T932" s="113"/>
    </row>
    <row r="933" spans="1:20" ht="52" hidden="1" customHeight="1" thickBot="1" x14ac:dyDescent="0.25">
      <c r="A933" s="112" t="s">
        <v>2627</v>
      </c>
      <c r="B933" s="112"/>
      <c r="C933" s="113"/>
      <c r="D933" s="113"/>
      <c r="E933" s="113"/>
      <c r="F933" s="113"/>
      <c r="G933" s="113"/>
      <c r="H933" s="113"/>
      <c r="I933" s="113"/>
      <c r="J933" s="113"/>
      <c r="K933" s="113"/>
      <c r="L933" s="113"/>
      <c r="M933" s="113"/>
      <c r="N933" s="113"/>
      <c r="O933" s="113"/>
      <c r="P933" s="113"/>
      <c r="Q933" s="113"/>
      <c r="R933" s="113"/>
      <c r="S933" s="113"/>
      <c r="T933" s="113"/>
    </row>
    <row r="934" spans="1:20" ht="52" hidden="1" customHeight="1" thickBot="1" x14ac:dyDescent="0.25">
      <c r="A934" s="112" t="s">
        <v>2628</v>
      </c>
      <c r="B934" s="112"/>
      <c r="C934" s="113"/>
      <c r="D934" s="113"/>
      <c r="E934" s="113"/>
      <c r="F934" s="113"/>
      <c r="G934" s="113"/>
      <c r="H934" s="113"/>
      <c r="I934" s="113"/>
      <c r="J934" s="113"/>
      <c r="K934" s="113"/>
      <c r="L934" s="113"/>
      <c r="M934" s="113"/>
      <c r="N934" s="113"/>
      <c r="O934" s="113"/>
      <c r="P934" s="113"/>
      <c r="Q934" s="113"/>
      <c r="R934" s="113"/>
      <c r="S934" s="113"/>
      <c r="T934" s="113"/>
    </row>
    <row r="935" spans="1:20" ht="35" customHeight="1" thickBot="1" x14ac:dyDescent="0.25">
      <c r="A935" s="175" t="s">
        <v>2629</v>
      </c>
      <c r="B935" s="176"/>
      <c r="C935" s="177"/>
      <c r="D935" s="177"/>
      <c r="E935" s="177"/>
      <c r="F935" s="177"/>
      <c r="G935" s="177"/>
      <c r="H935" s="177"/>
      <c r="I935" s="177"/>
      <c r="J935" s="177"/>
      <c r="K935" s="177"/>
      <c r="L935" s="177"/>
      <c r="M935" s="177"/>
      <c r="N935" s="177"/>
      <c r="O935" s="177"/>
      <c r="P935" s="177"/>
      <c r="Q935" s="177"/>
      <c r="R935" s="177"/>
      <c r="S935" s="177"/>
      <c r="T935" s="177"/>
    </row>
    <row r="936" spans="1:20" ht="69" hidden="1" customHeight="1" thickBot="1" x14ac:dyDescent="0.25">
      <c r="A936" s="112" t="s">
        <v>1779</v>
      </c>
      <c r="B936" s="112"/>
      <c r="C936" s="113"/>
      <c r="D936" s="113"/>
      <c r="E936" s="113"/>
      <c r="F936" s="113"/>
      <c r="G936" s="113"/>
      <c r="H936" s="113"/>
      <c r="I936" s="113"/>
      <c r="J936" s="113"/>
      <c r="K936" s="113"/>
      <c r="L936" s="113"/>
      <c r="M936" s="113"/>
      <c r="N936" s="113"/>
      <c r="O936" s="113"/>
      <c r="P936" s="113"/>
      <c r="Q936" s="113"/>
      <c r="R936" s="113"/>
      <c r="S936" s="113"/>
      <c r="T936" s="113"/>
    </row>
    <row r="937" spans="1:20" ht="69" hidden="1" customHeight="1" thickBot="1" x14ac:dyDescent="0.25">
      <c r="A937" s="112" t="s">
        <v>2630</v>
      </c>
      <c r="B937" s="112"/>
      <c r="C937" s="113"/>
      <c r="D937" s="113"/>
      <c r="E937" s="113"/>
      <c r="F937" s="113"/>
      <c r="G937" s="113"/>
      <c r="H937" s="113"/>
      <c r="I937" s="113"/>
      <c r="J937" s="113"/>
      <c r="K937" s="113"/>
      <c r="L937" s="113"/>
      <c r="M937" s="113"/>
      <c r="N937" s="113"/>
      <c r="O937" s="113"/>
      <c r="P937" s="113"/>
      <c r="Q937" s="113"/>
      <c r="R937" s="113"/>
      <c r="S937" s="113"/>
      <c r="T937" s="113"/>
    </row>
    <row r="938" spans="1:20" ht="52" hidden="1" customHeight="1" thickBot="1" x14ac:dyDescent="0.25">
      <c r="A938" s="112" t="s">
        <v>2631</v>
      </c>
      <c r="B938" s="112"/>
      <c r="C938" s="113"/>
      <c r="D938" s="113"/>
      <c r="E938" s="113"/>
      <c r="F938" s="113"/>
      <c r="G938" s="113"/>
      <c r="H938" s="113"/>
      <c r="I938" s="113"/>
      <c r="J938" s="113"/>
      <c r="K938" s="113"/>
      <c r="L938" s="113"/>
      <c r="M938" s="113"/>
      <c r="N938" s="113"/>
      <c r="O938" s="113"/>
      <c r="P938" s="113"/>
      <c r="Q938" s="113"/>
      <c r="R938" s="113"/>
      <c r="S938" s="113"/>
      <c r="T938" s="113"/>
    </row>
    <row r="939" spans="1:20" ht="52" hidden="1" customHeight="1" thickBot="1" x14ac:dyDescent="0.25">
      <c r="A939" s="112" t="s">
        <v>2632</v>
      </c>
      <c r="B939" s="112"/>
      <c r="C939" s="113"/>
      <c r="D939" s="113"/>
      <c r="E939" s="113"/>
      <c r="F939" s="113"/>
      <c r="G939" s="113"/>
      <c r="H939" s="113"/>
      <c r="I939" s="113"/>
      <c r="J939" s="113"/>
      <c r="K939" s="113"/>
      <c r="L939" s="113"/>
      <c r="M939" s="113"/>
      <c r="N939" s="113"/>
      <c r="O939" s="113"/>
      <c r="P939" s="113"/>
      <c r="Q939" s="113"/>
      <c r="R939" s="113"/>
      <c r="S939" s="113"/>
      <c r="T939" s="113"/>
    </row>
    <row r="940" spans="1:20" ht="69" hidden="1" customHeight="1" thickBot="1" x14ac:dyDescent="0.25">
      <c r="A940" s="112" t="s">
        <v>1781</v>
      </c>
      <c r="B940" s="112"/>
      <c r="C940" s="113"/>
      <c r="D940" s="113"/>
      <c r="E940" s="113"/>
      <c r="F940" s="113"/>
      <c r="G940" s="113"/>
      <c r="H940" s="113"/>
      <c r="I940" s="113"/>
      <c r="J940" s="113"/>
      <c r="K940" s="113"/>
      <c r="L940" s="113"/>
      <c r="M940" s="113"/>
      <c r="N940" s="113"/>
      <c r="O940" s="113"/>
      <c r="P940" s="113"/>
      <c r="Q940" s="113"/>
      <c r="R940" s="113"/>
      <c r="S940" s="113"/>
      <c r="T940" s="113"/>
    </row>
    <row r="941" spans="1:20" ht="69" hidden="1" customHeight="1" thickBot="1" x14ac:dyDescent="0.25">
      <c r="A941" s="112" t="s">
        <v>2633</v>
      </c>
      <c r="B941" s="112"/>
      <c r="C941" s="113"/>
      <c r="D941" s="113"/>
      <c r="E941" s="113"/>
      <c r="F941" s="113"/>
      <c r="G941" s="113"/>
      <c r="H941" s="113"/>
      <c r="I941" s="113"/>
      <c r="J941" s="113"/>
      <c r="K941" s="113"/>
      <c r="L941" s="113"/>
      <c r="M941" s="113"/>
      <c r="N941" s="113"/>
      <c r="O941" s="113"/>
      <c r="P941" s="113"/>
      <c r="Q941" s="113"/>
      <c r="R941" s="113"/>
      <c r="S941" s="113"/>
      <c r="T941" s="113"/>
    </row>
    <row r="942" spans="1:20" ht="52" hidden="1" customHeight="1" thickBot="1" x14ac:dyDescent="0.25">
      <c r="A942" s="112" t="s">
        <v>2634</v>
      </c>
      <c r="B942" s="112"/>
      <c r="C942" s="113"/>
      <c r="D942" s="113"/>
      <c r="E942" s="113"/>
      <c r="F942" s="113"/>
      <c r="G942" s="113"/>
      <c r="H942" s="113"/>
      <c r="I942" s="113"/>
      <c r="J942" s="113"/>
      <c r="K942" s="113"/>
      <c r="L942" s="113"/>
      <c r="M942" s="113"/>
      <c r="N942" s="113"/>
      <c r="O942" s="113"/>
      <c r="P942" s="113"/>
      <c r="Q942" s="113"/>
      <c r="R942" s="113"/>
      <c r="S942" s="113"/>
      <c r="T942" s="113"/>
    </row>
    <row r="943" spans="1:20" ht="69" hidden="1" customHeight="1" thickBot="1" x14ac:dyDescent="0.25">
      <c r="A943" s="112" t="s">
        <v>2635</v>
      </c>
      <c r="B943" s="112"/>
      <c r="C943" s="113"/>
      <c r="D943" s="113"/>
      <c r="E943" s="113"/>
      <c r="F943" s="113"/>
      <c r="G943" s="113"/>
      <c r="H943" s="113"/>
      <c r="I943" s="113"/>
      <c r="J943" s="113"/>
      <c r="K943" s="113"/>
      <c r="L943" s="113"/>
      <c r="M943" s="113"/>
      <c r="N943" s="113"/>
      <c r="O943" s="113"/>
      <c r="P943" s="113"/>
      <c r="Q943" s="113"/>
      <c r="R943" s="113"/>
      <c r="S943" s="113"/>
      <c r="T943" s="113"/>
    </row>
    <row r="944" spans="1:20" ht="69" hidden="1" customHeight="1" thickBot="1" x14ac:dyDescent="0.25">
      <c r="A944" s="112" t="s">
        <v>1783</v>
      </c>
      <c r="B944" s="112"/>
      <c r="C944" s="113"/>
      <c r="D944" s="113"/>
      <c r="E944" s="113"/>
      <c r="F944" s="113"/>
      <c r="G944" s="113"/>
      <c r="H944" s="113"/>
      <c r="I944" s="113"/>
      <c r="J944" s="113"/>
      <c r="K944" s="113"/>
      <c r="L944" s="113"/>
      <c r="M944" s="113"/>
      <c r="N944" s="113"/>
      <c r="O944" s="113"/>
      <c r="P944" s="113"/>
      <c r="Q944" s="113"/>
      <c r="R944" s="113"/>
      <c r="S944" s="113"/>
      <c r="T944" s="113"/>
    </row>
    <row r="945" spans="1:20" ht="69" hidden="1" customHeight="1" thickBot="1" x14ac:dyDescent="0.25">
      <c r="A945" s="112" t="s">
        <v>2636</v>
      </c>
      <c r="B945" s="112"/>
      <c r="C945" s="113"/>
      <c r="D945" s="113"/>
      <c r="E945" s="113"/>
      <c r="F945" s="113"/>
      <c r="G945" s="113"/>
      <c r="H945" s="113"/>
      <c r="I945" s="113"/>
      <c r="J945" s="113"/>
      <c r="K945" s="113"/>
      <c r="L945" s="113"/>
      <c r="M945" s="113"/>
      <c r="N945" s="113"/>
      <c r="O945" s="113"/>
      <c r="P945" s="113"/>
      <c r="Q945" s="113"/>
      <c r="R945" s="113"/>
      <c r="S945" s="113"/>
      <c r="T945" s="113"/>
    </row>
    <row r="946" spans="1:20" ht="52" hidden="1" customHeight="1" thickBot="1" x14ac:dyDescent="0.25">
      <c r="A946" s="112" t="s">
        <v>2637</v>
      </c>
      <c r="B946" s="112"/>
      <c r="C946" s="113"/>
      <c r="D946" s="113"/>
      <c r="E946" s="113"/>
      <c r="F946" s="113"/>
      <c r="G946" s="113"/>
      <c r="H946" s="113"/>
      <c r="I946" s="113"/>
      <c r="J946" s="113"/>
      <c r="K946" s="113"/>
      <c r="L946" s="113"/>
      <c r="M946" s="113"/>
      <c r="N946" s="113"/>
      <c r="O946" s="113"/>
      <c r="P946" s="113"/>
      <c r="Q946" s="113"/>
      <c r="R946" s="113"/>
      <c r="S946" s="113"/>
      <c r="T946" s="113"/>
    </row>
    <row r="947" spans="1:20" ht="69" hidden="1" customHeight="1" thickBot="1" x14ac:dyDescent="0.25">
      <c r="A947" s="112" t="s">
        <v>2638</v>
      </c>
      <c r="B947" s="112"/>
      <c r="C947" s="113"/>
      <c r="D947" s="113"/>
      <c r="E947" s="113"/>
      <c r="F947" s="113"/>
      <c r="G947" s="113"/>
      <c r="H947" s="113"/>
      <c r="I947" s="113"/>
      <c r="J947" s="113"/>
      <c r="K947" s="113"/>
      <c r="L947" s="113"/>
      <c r="M947" s="113"/>
      <c r="N947" s="113"/>
      <c r="O947" s="113"/>
      <c r="P947" s="113"/>
      <c r="Q947" s="113"/>
      <c r="R947" s="113"/>
      <c r="S947" s="113"/>
      <c r="T947" s="113"/>
    </row>
    <row r="948" spans="1:20" ht="69" hidden="1" customHeight="1" thickBot="1" x14ac:dyDescent="0.25">
      <c r="A948" s="112" t="s">
        <v>1785</v>
      </c>
      <c r="B948" s="112"/>
      <c r="C948" s="113"/>
      <c r="D948" s="113"/>
      <c r="E948" s="113"/>
      <c r="F948" s="113"/>
      <c r="G948" s="113"/>
      <c r="H948" s="113"/>
      <c r="I948" s="113"/>
      <c r="J948" s="113"/>
      <c r="K948" s="113"/>
      <c r="L948" s="113"/>
      <c r="M948" s="113"/>
      <c r="N948" s="113"/>
      <c r="O948" s="113"/>
      <c r="P948" s="113"/>
      <c r="Q948" s="113"/>
      <c r="R948" s="113"/>
      <c r="S948" s="113"/>
      <c r="T948" s="113"/>
    </row>
    <row r="949" spans="1:20" ht="69" hidden="1" customHeight="1" thickBot="1" x14ac:dyDescent="0.25">
      <c r="A949" s="112" t="s">
        <v>2639</v>
      </c>
      <c r="B949" s="112"/>
      <c r="C949" s="113"/>
      <c r="D949" s="113"/>
      <c r="E949" s="113"/>
      <c r="F949" s="113"/>
      <c r="G949" s="113"/>
      <c r="H949" s="113"/>
      <c r="I949" s="113"/>
      <c r="J949" s="113"/>
      <c r="K949" s="113"/>
      <c r="L949" s="113"/>
      <c r="M949" s="113"/>
      <c r="N949" s="113"/>
      <c r="O949" s="113"/>
      <c r="P949" s="113"/>
      <c r="Q949" s="113"/>
      <c r="R949" s="113"/>
      <c r="S949" s="113"/>
      <c r="T949" s="113"/>
    </row>
    <row r="950" spans="1:20" ht="52" hidden="1" customHeight="1" thickBot="1" x14ac:dyDescent="0.25">
      <c r="A950" s="112" t="s">
        <v>2640</v>
      </c>
      <c r="B950" s="112"/>
      <c r="C950" s="113"/>
      <c r="D950" s="113"/>
      <c r="E950" s="113"/>
      <c r="F950" s="113"/>
      <c r="G950" s="113"/>
      <c r="H950" s="113"/>
      <c r="I950" s="113"/>
      <c r="J950" s="113"/>
      <c r="K950" s="113"/>
      <c r="L950" s="113"/>
      <c r="M950" s="113"/>
      <c r="N950" s="113"/>
      <c r="O950" s="113"/>
      <c r="P950" s="113"/>
      <c r="Q950" s="113"/>
      <c r="R950" s="113"/>
      <c r="S950" s="113"/>
      <c r="T950" s="113"/>
    </row>
    <row r="951" spans="1:20" ht="69" hidden="1" customHeight="1" thickBot="1" x14ac:dyDescent="0.25">
      <c r="A951" s="112" t="s">
        <v>2641</v>
      </c>
      <c r="B951" s="112"/>
      <c r="C951" s="113"/>
      <c r="D951" s="113"/>
      <c r="E951" s="113"/>
      <c r="F951" s="113"/>
      <c r="G951" s="113"/>
      <c r="H951" s="113"/>
      <c r="I951" s="113"/>
      <c r="J951" s="113"/>
      <c r="K951" s="113"/>
      <c r="L951" s="113"/>
      <c r="M951" s="113"/>
      <c r="N951" s="113"/>
      <c r="O951" s="113"/>
      <c r="P951" s="113"/>
      <c r="Q951" s="113"/>
      <c r="R951" s="113"/>
      <c r="S951" s="113"/>
      <c r="T951" s="113"/>
    </row>
    <row r="952" spans="1:20" ht="69" hidden="1" customHeight="1" thickBot="1" x14ac:dyDescent="0.25">
      <c r="A952" s="112" t="s">
        <v>1787</v>
      </c>
      <c r="B952" s="112"/>
      <c r="C952" s="113"/>
      <c r="D952" s="113"/>
      <c r="E952" s="113"/>
      <c r="F952" s="113"/>
      <c r="G952" s="113"/>
      <c r="H952" s="113"/>
      <c r="I952" s="113"/>
      <c r="J952" s="113"/>
      <c r="K952" s="113"/>
      <c r="L952" s="113"/>
      <c r="M952" s="113"/>
      <c r="N952" s="113"/>
      <c r="O952" s="113"/>
      <c r="P952" s="113"/>
      <c r="Q952" s="113"/>
      <c r="R952" s="113"/>
      <c r="S952" s="113"/>
      <c r="T952" s="113"/>
    </row>
    <row r="953" spans="1:20" ht="69" hidden="1" customHeight="1" thickBot="1" x14ac:dyDescent="0.25">
      <c r="A953" s="112" t="s">
        <v>2642</v>
      </c>
      <c r="B953" s="112"/>
      <c r="C953" s="113"/>
      <c r="D953" s="113"/>
      <c r="E953" s="113"/>
      <c r="F953" s="113"/>
      <c r="G953" s="113"/>
      <c r="H953" s="113"/>
      <c r="I953" s="113"/>
      <c r="J953" s="113"/>
      <c r="K953" s="113"/>
      <c r="L953" s="113"/>
      <c r="M953" s="113"/>
      <c r="N953" s="113"/>
      <c r="O953" s="113"/>
      <c r="P953" s="113"/>
      <c r="Q953" s="113"/>
      <c r="R953" s="113"/>
      <c r="S953" s="113"/>
      <c r="T953" s="113"/>
    </row>
    <row r="954" spans="1:20" ht="52" hidden="1" customHeight="1" thickBot="1" x14ac:dyDescent="0.25">
      <c r="A954" s="112" t="s">
        <v>2643</v>
      </c>
      <c r="B954" s="112"/>
      <c r="C954" s="113"/>
      <c r="D954" s="113"/>
      <c r="E954" s="113"/>
      <c r="F954" s="113"/>
      <c r="G954" s="113"/>
      <c r="H954" s="113"/>
      <c r="I954" s="113"/>
      <c r="J954" s="113"/>
      <c r="K954" s="113"/>
      <c r="L954" s="113"/>
      <c r="M954" s="113"/>
      <c r="N954" s="113"/>
      <c r="O954" s="113"/>
      <c r="P954" s="113"/>
      <c r="Q954" s="113"/>
      <c r="R954" s="113"/>
      <c r="S954" s="113"/>
      <c r="T954" s="113"/>
    </row>
    <row r="955" spans="1:20" ht="69" hidden="1" customHeight="1" thickBot="1" x14ac:dyDescent="0.25">
      <c r="A955" s="112" t="s">
        <v>2644</v>
      </c>
      <c r="B955" s="112"/>
      <c r="C955" s="113"/>
      <c r="D955" s="113"/>
      <c r="E955" s="113"/>
      <c r="F955" s="113"/>
      <c r="G955" s="113"/>
      <c r="H955" s="113"/>
      <c r="I955" s="113"/>
      <c r="J955" s="113"/>
      <c r="K955" s="113"/>
      <c r="L955" s="113"/>
      <c r="M955" s="113"/>
      <c r="N955" s="113"/>
      <c r="O955" s="113"/>
      <c r="P955" s="113"/>
      <c r="Q955" s="113"/>
      <c r="R955" s="113"/>
      <c r="S955" s="113"/>
      <c r="T955" s="113"/>
    </row>
    <row r="956" spans="1:20" ht="69" hidden="1" customHeight="1" thickBot="1" x14ac:dyDescent="0.25">
      <c r="A956" s="112" t="s">
        <v>1789</v>
      </c>
      <c r="B956" s="112"/>
      <c r="C956" s="113"/>
      <c r="D956" s="113"/>
      <c r="E956" s="113"/>
      <c r="F956" s="113"/>
      <c r="G956" s="113"/>
      <c r="H956" s="113"/>
      <c r="I956" s="113"/>
      <c r="J956" s="113"/>
      <c r="K956" s="113"/>
      <c r="L956" s="113"/>
      <c r="M956" s="113"/>
      <c r="N956" s="113"/>
      <c r="O956" s="113"/>
      <c r="P956" s="113"/>
      <c r="Q956" s="113"/>
      <c r="R956" s="113"/>
      <c r="S956" s="113"/>
      <c r="T956" s="113"/>
    </row>
    <row r="957" spans="1:20" ht="69" hidden="1" customHeight="1" thickBot="1" x14ac:dyDescent="0.25">
      <c r="A957" s="112" t="s">
        <v>2645</v>
      </c>
      <c r="B957" s="112"/>
      <c r="C957" s="113"/>
      <c r="D957" s="113"/>
      <c r="E957" s="113"/>
      <c r="F957" s="113"/>
      <c r="G957" s="113"/>
      <c r="H957" s="113"/>
      <c r="I957" s="113"/>
      <c r="J957" s="113"/>
      <c r="K957" s="113"/>
      <c r="L957" s="113"/>
      <c r="M957" s="113"/>
      <c r="N957" s="113"/>
      <c r="O957" s="113"/>
      <c r="P957" s="113"/>
      <c r="Q957" s="113"/>
      <c r="R957" s="113"/>
      <c r="S957" s="113"/>
      <c r="T957" s="113"/>
    </row>
    <row r="958" spans="1:20" ht="52" hidden="1" customHeight="1" thickBot="1" x14ac:dyDescent="0.25">
      <c r="A958" s="112" t="s">
        <v>2646</v>
      </c>
      <c r="B958" s="112"/>
      <c r="C958" s="113"/>
      <c r="D958" s="113"/>
      <c r="E958" s="113"/>
      <c r="F958" s="113"/>
      <c r="G958" s="113"/>
      <c r="H958" s="113"/>
      <c r="I958" s="113"/>
      <c r="J958" s="113"/>
      <c r="K958" s="113"/>
      <c r="L958" s="113"/>
      <c r="M958" s="113"/>
      <c r="N958" s="113"/>
      <c r="O958" s="113"/>
      <c r="P958" s="113"/>
      <c r="Q958" s="113"/>
      <c r="R958" s="113"/>
      <c r="S958" s="113"/>
      <c r="T958" s="113"/>
    </row>
    <row r="959" spans="1:20" ht="69" hidden="1" customHeight="1" thickBot="1" x14ac:dyDescent="0.25">
      <c r="A959" s="112" t="s">
        <v>2647</v>
      </c>
      <c r="B959" s="112"/>
      <c r="C959" s="113"/>
      <c r="D959" s="113"/>
      <c r="E959" s="113"/>
      <c r="F959" s="113"/>
      <c r="G959" s="113"/>
      <c r="H959" s="113"/>
      <c r="I959" s="113"/>
      <c r="J959" s="113"/>
      <c r="K959" s="113"/>
      <c r="L959" s="113"/>
      <c r="M959" s="113"/>
      <c r="N959" s="113"/>
      <c r="O959" s="113"/>
      <c r="P959" s="113"/>
      <c r="Q959" s="113"/>
      <c r="R959" s="113"/>
      <c r="S959" s="113"/>
      <c r="T959" s="113"/>
    </row>
    <row r="960" spans="1:20" ht="69" hidden="1" customHeight="1" thickBot="1" x14ac:dyDescent="0.25">
      <c r="A960" s="112" t="s">
        <v>1791</v>
      </c>
      <c r="B960" s="112"/>
      <c r="C960" s="113"/>
      <c r="D960" s="113"/>
      <c r="E960" s="113"/>
      <c r="F960" s="113"/>
      <c r="G960" s="113"/>
      <c r="H960" s="113"/>
      <c r="I960" s="113"/>
      <c r="J960" s="113"/>
      <c r="K960" s="113"/>
      <c r="L960" s="113"/>
      <c r="M960" s="113"/>
      <c r="N960" s="113"/>
      <c r="O960" s="113"/>
      <c r="P960" s="113"/>
      <c r="Q960" s="113"/>
      <c r="R960" s="113"/>
      <c r="S960" s="113"/>
      <c r="T960" s="113"/>
    </row>
    <row r="961" spans="1:20" ht="69" hidden="1" customHeight="1" thickBot="1" x14ac:dyDescent="0.25">
      <c r="A961" s="112" t="s">
        <v>2648</v>
      </c>
      <c r="B961" s="112"/>
      <c r="C961" s="113"/>
      <c r="D961" s="113"/>
      <c r="E961" s="113"/>
      <c r="F961" s="113"/>
      <c r="G961" s="113"/>
      <c r="H961" s="113"/>
      <c r="I961" s="113"/>
      <c r="J961" s="113"/>
      <c r="K961" s="113"/>
      <c r="L961" s="113"/>
      <c r="M961" s="113"/>
      <c r="N961" s="113"/>
      <c r="O961" s="113"/>
      <c r="P961" s="113"/>
      <c r="Q961" s="113"/>
      <c r="R961" s="113"/>
      <c r="S961" s="113"/>
      <c r="T961" s="113"/>
    </row>
    <row r="962" spans="1:20" ht="52" hidden="1" customHeight="1" thickBot="1" x14ac:dyDescent="0.25">
      <c r="A962" s="112" t="s">
        <v>2649</v>
      </c>
      <c r="B962" s="112"/>
      <c r="C962" s="113"/>
      <c r="D962" s="113"/>
      <c r="E962" s="113"/>
      <c r="F962" s="113"/>
      <c r="G962" s="113"/>
      <c r="H962" s="113"/>
      <c r="I962" s="113"/>
      <c r="J962" s="113"/>
      <c r="K962" s="113"/>
      <c r="L962" s="113"/>
      <c r="M962" s="113"/>
      <c r="N962" s="113"/>
      <c r="O962" s="113"/>
      <c r="P962" s="113"/>
      <c r="Q962" s="113"/>
      <c r="R962" s="113"/>
      <c r="S962" s="113"/>
      <c r="T962" s="113"/>
    </row>
    <row r="963" spans="1:20" ht="69" hidden="1" customHeight="1" thickBot="1" x14ac:dyDescent="0.25">
      <c r="A963" s="112" t="s">
        <v>2650</v>
      </c>
      <c r="B963" s="112"/>
      <c r="C963" s="113"/>
      <c r="D963" s="113"/>
      <c r="E963" s="113"/>
      <c r="F963" s="113"/>
      <c r="G963" s="113"/>
      <c r="H963" s="113"/>
      <c r="I963" s="113"/>
      <c r="J963" s="113"/>
      <c r="K963" s="113"/>
      <c r="L963" s="113"/>
      <c r="M963" s="113"/>
      <c r="N963" s="113"/>
      <c r="O963" s="113"/>
      <c r="P963" s="113"/>
      <c r="Q963" s="113"/>
      <c r="R963" s="113"/>
      <c r="S963" s="113"/>
      <c r="T963" s="113"/>
    </row>
    <row r="964" spans="1:20" ht="69" hidden="1" customHeight="1" thickBot="1" x14ac:dyDescent="0.25">
      <c r="A964" s="112" t="s">
        <v>1793</v>
      </c>
      <c r="B964" s="112"/>
      <c r="C964" s="113"/>
      <c r="D964" s="113"/>
      <c r="E964" s="113"/>
      <c r="F964" s="113"/>
      <c r="G964" s="113"/>
      <c r="H964" s="113"/>
      <c r="I964" s="113"/>
      <c r="J964" s="113"/>
      <c r="K964" s="113"/>
      <c r="L964" s="113"/>
      <c r="M964" s="113"/>
      <c r="N964" s="113"/>
      <c r="O964" s="113"/>
      <c r="P964" s="113"/>
      <c r="Q964" s="113"/>
      <c r="R964" s="113"/>
      <c r="S964" s="113"/>
      <c r="T964" s="113"/>
    </row>
    <row r="965" spans="1:20" ht="69" hidden="1" customHeight="1" thickBot="1" x14ac:dyDescent="0.25">
      <c r="A965" s="112" t="s">
        <v>2651</v>
      </c>
      <c r="B965" s="112"/>
      <c r="C965" s="113"/>
      <c r="D965" s="113"/>
      <c r="E965" s="113"/>
      <c r="F965" s="113"/>
      <c r="G965" s="113"/>
      <c r="H965" s="113"/>
      <c r="I965" s="113"/>
      <c r="J965" s="113"/>
      <c r="K965" s="113"/>
      <c r="L965" s="113"/>
      <c r="M965" s="113"/>
      <c r="N965" s="113"/>
      <c r="O965" s="113"/>
      <c r="P965" s="113"/>
      <c r="Q965" s="113"/>
      <c r="R965" s="113"/>
      <c r="S965" s="113"/>
      <c r="T965" s="113"/>
    </row>
    <row r="966" spans="1:20" ht="52" hidden="1" customHeight="1" thickBot="1" x14ac:dyDescent="0.25">
      <c r="A966" s="112" t="s">
        <v>2652</v>
      </c>
      <c r="B966" s="112"/>
      <c r="C966" s="113"/>
      <c r="D966" s="113"/>
      <c r="E966" s="113"/>
      <c r="F966" s="113"/>
      <c r="G966" s="113"/>
      <c r="H966" s="113"/>
      <c r="I966" s="113"/>
      <c r="J966" s="113"/>
      <c r="K966" s="113"/>
      <c r="L966" s="113"/>
      <c r="M966" s="113"/>
      <c r="N966" s="113"/>
      <c r="O966" s="113"/>
      <c r="P966" s="113"/>
      <c r="Q966" s="113"/>
      <c r="R966" s="113"/>
      <c r="S966" s="113"/>
      <c r="T966" s="113"/>
    </row>
    <row r="967" spans="1:20" ht="69" hidden="1" customHeight="1" thickBot="1" x14ac:dyDescent="0.25">
      <c r="A967" s="112" t="s">
        <v>2653</v>
      </c>
      <c r="B967" s="112"/>
      <c r="C967" s="113"/>
      <c r="D967" s="113"/>
      <c r="E967" s="113"/>
      <c r="F967" s="113"/>
      <c r="G967" s="113"/>
      <c r="H967" s="113"/>
      <c r="I967" s="113"/>
      <c r="J967" s="113"/>
      <c r="K967" s="113"/>
      <c r="L967" s="113"/>
      <c r="M967" s="113"/>
      <c r="N967" s="113"/>
      <c r="O967" s="113"/>
      <c r="P967" s="113"/>
      <c r="Q967" s="113"/>
      <c r="R967" s="113"/>
      <c r="S967" s="113"/>
      <c r="T967" s="113"/>
    </row>
    <row r="968" spans="1:20" ht="69" hidden="1" customHeight="1" thickBot="1" x14ac:dyDescent="0.25">
      <c r="A968" s="112" t="s">
        <v>1795</v>
      </c>
      <c r="B968" s="112"/>
      <c r="C968" s="113"/>
      <c r="D968" s="113"/>
      <c r="E968" s="113"/>
      <c r="F968" s="113"/>
      <c r="G968" s="113"/>
      <c r="H968" s="113"/>
      <c r="I968" s="113"/>
      <c r="J968" s="113"/>
      <c r="K968" s="113"/>
      <c r="L968" s="113"/>
      <c r="M968" s="113"/>
      <c r="N968" s="113"/>
      <c r="O968" s="113"/>
      <c r="P968" s="113"/>
      <c r="Q968" s="113"/>
      <c r="R968" s="113"/>
      <c r="S968" s="113"/>
      <c r="T968" s="113"/>
    </row>
    <row r="969" spans="1:20" ht="69" hidden="1" customHeight="1" thickBot="1" x14ac:dyDescent="0.25">
      <c r="A969" s="112" t="s">
        <v>2654</v>
      </c>
      <c r="B969" s="112"/>
      <c r="C969" s="113"/>
      <c r="D969" s="113"/>
      <c r="E969" s="113"/>
      <c r="F969" s="113"/>
      <c r="G969" s="113"/>
      <c r="H969" s="113"/>
      <c r="I969" s="113"/>
      <c r="J969" s="113"/>
      <c r="K969" s="113"/>
      <c r="L969" s="113"/>
      <c r="M969" s="113"/>
      <c r="N969" s="113"/>
      <c r="O969" s="113"/>
      <c r="P969" s="113"/>
      <c r="Q969" s="113"/>
      <c r="R969" s="113"/>
      <c r="S969" s="113"/>
      <c r="T969" s="113"/>
    </row>
    <row r="970" spans="1:20" ht="52" hidden="1" customHeight="1" thickBot="1" x14ac:dyDescent="0.25">
      <c r="A970" s="112" t="s">
        <v>2655</v>
      </c>
      <c r="B970" s="112"/>
      <c r="C970" s="113"/>
      <c r="D970" s="113"/>
      <c r="E970" s="113"/>
      <c r="F970" s="113"/>
      <c r="G970" s="113"/>
      <c r="H970" s="113"/>
      <c r="I970" s="113"/>
      <c r="J970" s="113"/>
      <c r="K970" s="113"/>
      <c r="L970" s="113"/>
      <c r="M970" s="113"/>
      <c r="N970" s="113"/>
      <c r="O970" s="113"/>
      <c r="P970" s="113"/>
      <c r="Q970" s="113"/>
      <c r="R970" s="113"/>
      <c r="S970" s="113"/>
      <c r="T970" s="113"/>
    </row>
    <row r="971" spans="1:20" ht="69" hidden="1" customHeight="1" thickBot="1" x14ac:dyDescent="0.25">
      <c r="A971" s="112" t="s">
        <v>2656</v>
      </c>
      <c r="B971" s="112"/>
      <c r="C971" s="113"/>
      <c r="D971" s="113"/>
      <c r="E971" s="113"/>
      <c r="F971" s="113"/>
      <c r="G971" s="113"/>
      <c r="H971" s="113"/>
      <c r="I971" s="113"/>
      <c r="J971" s="113"/>
      <c r="K971" s="113"/>
      <c r="L971" s="113"/>
      <c r="M971" s="113"/>
      <c r="N971" s="113"/>
      <c r="O971" s="113"/>
      <c r="P971" s="113"/>
      <c r="Q971" s="113"/>
      <c r="R971" s="113"/>
      <c r="S971" s="113"/>
      <c r="T971" s="113"/>
    </row>
    <row r="972" spans="1:20" ht="69" hidden="1" customHeight="1" thickBot="1" x14ac:dyDescent="0.25">
      <c r="A972" s="112" t="s">
        <v>1797</v>
      </c>
      <c r="B972" s="112"/>
      <c r="C972" s="113"/>
      <c r="D972" s="113"/>
      <c r="E972" s="113"/>
      <c r="F972" s="113"/>
      <c r="G972" s="113"/>
      <c r="H972" s="113"/>
      <c r="I972" s="113"/>
      <c r="J972" s="113"/>
      <c r="K972" s="113"/>
      <c r="L972" s="113"/>
      <c r="M972" s="113"/>
      <c r="N972" s="113"/>
      <c r="O972" s="113"/>
      <c r="P972" s="113"/>
      <c r="Q972" s="113"/>
      <c r="R972" s="113"/>
      <c r="S972" s="113"/>
      <c r="T972" s="113"/>
    </row>
    <row r="973" spans="1:20" ht="69" hidden="1" customHeight="1" thickBot="1" x14ac:dyDescent="0.25">
      <c r="A973" s="112" t="s">
        <v>2657</v>
      </c>
      <c r="B973" s="112"/>
      <c r="C973" s="113"/>
      <c r="D973" s="113"/>
      <c r="E973" s="113"/>
      <c r="F973" s="113"/>
      <c r="G973" s="113"/>
      <c r="H973" s="113"/>
      <c r="I973" s="113"/>
      <c r="J973" s="113"/>
      <c r="K973" s="113"/>
      <c r="L973" s="113"/>
      <c r="M973" s="113"/>
      <c r="N973" s="113"/>
      <c r="O973" s="113"/>
      <c r="P973" s="113"/>
      <c r="Q973" s="113"/>
      <c r="R973" s="113"/>
      <c r="S973" s="113"/>
      <c r="T973" s="113"/>
    </row>
    <row r="974" spans="1:20" ht="52" hidden="1" customHeight="1" thickBot="1" x14ac:dyDescent="0.25">
      <c r="A974" s="112" t="s">
        <v>2658</v>
      </c>
      <c r="B974" s="112"/>
      <c r="C974" s="113"/>
      <c r="D974" s="113"/>
      <c r="E974" s="113"/>
      <c r="F974" s="113"/>
      <c r="G974" s="113"/>
      <c r="H974" s="113"/>
      <c r="I974" s="113"/>
      <c r="J974" s="113"/>
      <c r="K974" s="113"/>
      <c r="L974" s="113"/>
      <c r="M974" s="113"/>
      <c r="N974" s="113"/>
      <c r="O974" s="113"/>
      <c r="P974" s="113"/>
      <c r="Q974" s="113"/>
      <c r="R974" s="113"/>
      <c r="S974" s="113"/>
      <c r="T974" s="113"/>
    </row>
    <row r="975" spans="1:20" ht="69" hidden="1" customHeight="1" thickBot="1" x14ac:dyDescent="0.25">
      <c r="A975" s="112" t="s">
        <v>2659</v>
      </c>
      <c r="B975" s="112"/>
      <c r="C975" s="113"/>
      <c r="D975" s="113"/>
      <c r="E975" s="113"/>
      <c r="F975" s="113"/>
      <c r="G975" s="113"/>
      <c r="H975" s="113"/>
      <c r="I975" s="113"/>
      <c r="J975" s="113"/>
      <c r="K975" s="113"/>
      <c r="L975" s="113"/>
      <c r="M975" s="113"/>
      <c r="N975" s="113"/>
      <c r="O975" s="113"/>
      <c r="P975" s="113"/>
      <c r="Q975" s="113"/>
      <c r="R975" s="113"/>
      <c r="S975" s="113"/>
      <c r="T975" s="113"/>
    </row>
    <row r="976" spans="1:20" ht="69" hidden="1" customHeight="1" thickBot="1" x14ac:dyDescent="0.25">
      <c r="A976" s="112" t="s">
        <v>1799</v>
      </c>
      <c r="B976" s="112"/>
      <c r="C976" s="113"/>
      <c r="D976" s="113"/>
      <c r="E976" s="113"/>
      <c r="F976" s="113"/>
      <c r="G976" s="113"/>
      <c r="H976" s="113"/>
      <c r="I976" s="113"/>
      <c r="J976" s="113"/>
      <c r="K976" s="113"/>
      <c r="L976" s="113"/>
      <c r="M976" s="113"/>
      <c r="N976" s="113"/>
      <c r="O976" s="113"/>
      <c r="P976" s="113"/>
      <c r="Q976" s="113"/>
      <c r="R976" s="113"/>
      <c r="S976" s="113"/>
      <c r="T976" s="113"/>
    </row>
    <row r="977" spans="1:20" ht="69" hidden="1" customHeight="1" thickBot="1" x14ac:dyDescent="0.25">
      <c r="A977" s="112" t="s">
        <v>2660</v>
      </c>
      <c r="B977" s="112"/>
      <c r="C977" s="113"/>
      <c r="D977" s="113"/>
      <c r="E977" s="113"/>
      <c r="F977" s="113"/>
      <c r="G977" s="113"/>
      <c r="H977" s="113"/>
      <c r="I977" s="113"/>
      <c r="J977" s="113"/>
      <c r="K977" s="113"/>
      <c r="L977" s="113"/>
      <c r="M977" s="113"/>
      <c r="N977" s="113"/>
      <c r="O977" s="113"/>
      <c r="P977" s="113"/>
      <c r="Q977" s="113"/>
      <c r="R977" s="113"/>
      <c r="S977" s="113"/>
      <c r="T977" s="113"/>
    </row>
    <row r="978" spans="1:20" ht="52" hidden="1" customHeight="1" thickBot="1" x14ac:dyDescent="0.25">
      <c r="A978" s="112" t="s">
        <v>2661</v>
      </c>
      <c r="B978" s="112"/>
      <c r="C978" s="113"/>
      <c r="D978" s="113"/>
      <c r="E978" s="113"/>
      <c r="F978" s="113"/>
      <c r="G978" s="113"/>
      <c r="H978" s="113"/>
      <c r="I978" s="113"/>
      <c r="J978" s="113"/>
      <c r="K978" s="113"/>
      <c r="L978" s="113"/>
      <c r="M978" s="113"/>
      <c r="N978" s="113"/>
      <c r="O978" s="113"/>
      <c r="P978" s="113"/>
      <c r="Q978" s="113"/>
      <c r="R978" s="113"/>
      <c r="S978" s="113"/>
      <c r="T978" s="113"/>
    </row>
    <row r="979" spans="1:20" ht="69" hidden="1" customHeight="1" thickBot="1" x14ac:dyDescent="0.25">
      <c r="A979" s="112" t="s">
        <v>2662</v>
      </c>
      <c r="B979" s="112"/>
      <c r="C979" s="113"/>
      <c r="D979" s="113"/>
      <c r="E979" s="113"/>
      <c r="F979" s="113"/>
      <c r="G979" s="113"/>
      <c r="H979" s="113"/>
      <c r="I979" s="113"/>
      <c r="J979" s="113"/>
      <c r="K979" s="113"/>
      <c r="L979" s="113"/>
      <c r="M979" s="113"/>
      <c r="N979" s="113"/>
      <c r="O979" s="113"/>
      <c r="P979" s="113"/>
      <c r="Q979" s="113"/>
      <c r="R979" s="113"/>
      <c r="S979" s="113"/>
      <c r="T979" s="113"/>
    </row>
    <row r="980" spans="1:20" ht="69" hidden="1" customHeight="1" thickBot="1" x14ac:dyDescent="0.25">
      <c r="A980" s="112" t="s">
        <v>1801</v>
      </c>
      <c r="B980" s="112"/>
      <c r="C980" s="113"/>
      <c r="D980" s="113"/>
      <c r="E980" s="113"/>
      <c r="F980" s="113"/>
      <c r="G980" s="113"/>
      <c r="H980" s="113"/>
      <c r="I980" s="113"/>
      <c r="J980" s="113"/>
      <c r="K980" s="113"/>
      <c r="L980" s="113"/>
      <c r="M980" s="113"/>
      <c r="N980" s="113"/>
      <c r="O980" s="113"/>
      <c r="P980" s="113"/>
      <c r="Q980" s="113"/>
      <c r="R980" s="113"/>
      <c r="S980" s="113"/>
      <c r="T980" s="113"/>
    </row>
    <row r="981" spans="1:20" ht="69" hidden="1" customHeight="1" thickBot="1" x14ac:dyDescent="0.25">
      <c r="A981" s="112" t="s">
        <v>2663</v>
      </c>
      <c r="B981" s="112"/>
      <c r="C981" s="113"/>
      <c r="D981" s="113"/>
      <c r="E981" s="113"/>
      <c r="F981" s="113"/>
      <c r="G981" s="113"/>
      <c r="H981" s="113"/>
      <c r="I981" s="113"/>
      <c r="J981" s="113"/>
      <c r="K981" s="113"/>
      <c r="L981" s="113"/>
      <c r="M981" s="113"/>
      <c r="N981" s="113"/>
      <c r="O981" s="113"/>
      <c r="P981" s="113"/>
      <c r="Q981" s="113"/>
      <c r="R981" s="113"/>
      <c r="S981" s="113"/>
      <c r="T981" s="113"/>
    </row>
    <row r="982" spans="1:20" ht="69" hidden="1" customHeight="1" thickBot="1" x14ac:dyDescent="0.25">
      <c r="A982" s="112" t="s">
        <v>2664</v>
      </c>
      <c r="B982" s="112"/>
      <c r="C982" s="113"/>
      <c r="D982" s="113"/>
      <c r="E982" s="113"/>
      <c r="F982" s="113"/>
      <c r="G982" s="113"/>
      <c r="H982" s="113"/>
      <c r="I982" s="113"/>
      <c r="J982" s="113"/>
      <c r="K982" s="113"/>
      <c r="L982" s="113"/>
      <c r="M982" s="113"/>
      <c r="N982" s="113"/>
      <c r="O982" s="113"/>
      <c r="P982" s="113"/>
      <c r="Q982" s="113"/>
      <c r="R982" s="113"/>
      <c r="S982" s="113"/>
      <c r="T982" s="113"/>
    </row>
    <row r="983" spans="1:20" ht="69" hidden="1" customHeight="1" thickBot="1" x14ac:dyDescent="0.25">
      <c r="A983" s="112" t="s">
        <v>2665</v>
      </c>
      <c r="B983" s="112"/>
      <c r="C983" s="113"/>
      <c r="D983" s="113"/>
      <c r="E983" s="113"/>
      <c r="F983" s="113"/>
      <c r="G983" s="113"/>
      <c r="H983" s="113"/>
      <c r="I983" s="113"/>
      <c r="J983" s="113"/>
      <c r="K983" s="113"/>
      <c r="L983" s="113"/>
      <c r="M983" s="113"/>
      <c r="N983" s="113"/>
      <c r="O983" s="113"/>
      <c r="P983" s="113"/>
      <c r="Q983" s="113"/>
      <c r="R983" s="113"/>
      <c r="S983" s="113"/>
      <c r="T983" s="113"/>
    </row>
    <row r="984" spans="1:20" ht="18" customHeight="1" thickBot="1" x14ac:dyDescent="0.25">
      <c r="A984" s="175" t="s">
        <v>2666</v>
      </c>
      <c r="B984" s="176"/>
      <c r="C984" s="177"/>
      <c r="D984" s="177"/>
      <c r="E984" s="177"/>
      <c r="F984" s="177"/>
      <c r="G984" s="177"/>
      <c r="H984" s="177"/>
      <c r="I984" s="177"/>
      <c r="J984" s="177"/>
      <c r="K984" s="177"/>
      <c r="L984" s="177"/>
      <c r="M984" s="177"/>
      <c r="N984" s="177"/>
      <c r="O984" s="177"/>
      <c r="P984" s="177"/>
      <c r="Q984" s="177"/>
      <c r="R984" s="177"/>
      <c r="S984" s="177"/>
      <c r="T984" s="177"/>
    </row>
    <row r="985" spans="1:20" ht="35" hidden="1" customHeight="1" thickBot="1" x14ac:dyDescent="0.25">
      <c r="A985" s="112" t="s">
        <v>1804</v>
      </c>
      <c r="B985" s="112"/>
      <c r="C985" s="113"/>
      <c r="D985" s="113"/>
      <c r="E985" s="113"/>
      <c r="F985" s="113"/>
      <c r="G985" s="113"/>
      <c r="H985" s="113"/>
      <c r="I985" s="113"/>
      <c r="J985" s="113"/>
      <c r="K985" s="113"/>
      <c r="L985" s="113"/>
      <c r="M985" s="113"/>
      <c r="N985" s="113"/>
      <c r="O985" s="113"/>
      <c r="P985" s="113"/>
      <c r="Q985" s="113"/>
      <c r="R985" s="113"/>
      <c r="S985" s="113"/>
      <c r="T985" s="113"/>
    </row>
    <row r="986" spans="1:20" ht="35" hidden="1" customHeight="1" thickBot="1" x14ac:dyDescent="0.25">
      <c r="A986" s="112" t="s">
        <v>2667</v>
      </c>
      <c r="B986" s="112"/>
      <c r="C986" s="113"/>
      <c r="D986" s="113"/>
      <c r="E986" s="113"/>
      <c r="F986" s="113"/>
      <c r="G986" s="113"/>
      <c r="H986" s="113"/>
      <c r="I986" s="113"/>
      <c r="J986" s="113"/>
      <c r="K986" s="113"/>
      <c r="L986" s="113"/>
      <c r="M986" s="113"/>
      <c r="N986" s="113"/>
      <c r="O986" s="113"/>
      <c r="P986" s="113"/>
      <c r="Q986" s="113"/>
      <c r="R986" s="113"/>
      <c r="S986" s="113"/>
      <c r="T986" s="113"/>
    </row>
    <row r="987" spans="1:20" ht="35" hidden="1" customHeight="1" thickBot="1" x14ac:dyDescent="0.25">
      <c r="A987" s="112" t="s">
        <v>2668</v>
      </c>
      <c r="B987" s="112"/>
      <c r="C987" s="113"/>
      <c r="D987" s="113"/>
      <c r="E987" s="113"/>
      <c r="F987" s="113"/>
      <c r="G987" s="113"/>
      <c r="H987" s="113"/>
      <c r="I987" s="113"/>
      <c r="J987" s="113"/>
      <c r="K987" s="113"/>
      <c r="L987" s="113"/>
      <c r="M987" s="113"/>
      <c r="N987" s="113"/>
      <c r="O987" s="113"/>
      <c r="P987" s="113"/>
      <c r="Q987" s="113"/>
      <c r="R987" s="113"/>
      <c r="S987" s="113"/>
      <c r="T987" s="113"/>
    </row>
    <row r="988" spans="1:20" ht="35" hidden="1" customHeight="1" thickBot="1" x14ac:dyDescent="0.25">
      <c r="A988" s="112" t="s">
        <v>2669</v>
      </c>
      <c r="B988" s="112"/>
      <c r="C988" s="113"/>
      <c r="D988" s="113"/>
      <c r="E988" s="113"/>
      <c r="F988" s="113"/>
      <c r="G988" s="113"/>
      <c r="H988" s="113"/>
      <c r="I988" s="113"/>
      <c r="J988" s="113"/>
      <c r="K988" s="113"/>
      <c r="L988" s="113"/>
      <c r="M988" s="113"/>
      <c r="N988" s="113"/>
      <c r="O988" s="113"/>
      <c r="P988" s="113"/>
      <c r="Q988" s="113"/>
      <c r="R988" s="113"/>
      <c r="S988" s="113"/>
      <c r="T988" s="113"/>
    </row>
    <row r="989" spans="1:20" ht="35" hidden="1" customHeight="1" thickBot="1" x14ac:dyDescent="0.25">
      <c r="A989" s="112" t="s">
        <v>1806</v>
      </c>
      <c r="B989" s="112"/>
      <c r="C989" s="113"/>
      <c r="D989" s="113"/>
      <c r="E989" s="113"/>
      <c r="F989" s="113"/>
      <c r="G989" s="113"/>
      <c r="H989" s="113"/>
      <c r="I989" s="113"/>
      <c r="J989" s="113"/>
      <c r="K989" s="113"/>
      <c r="L989" s="113"/>
      <c r="M989" s="113"/>
      <c r="N989" s="113"/>
      <c r="O989" s="113"/>
      <c r="P989" s="113"/>
      <c r="Q989" s="113"/>
      <c r="R989" s="113"/>
      <c r="S989" s="113"/>
      <c r="T989" s="113"/>
    </row>
    <row r="990" spans="1:20" ht="35" hidden="1" customHeight="1" thickBot="1" x14ac:dyDescent="0.25">
      <c r="A990" s="112" t="s">
        <v>2670</v>
      </c>
      <c r="B990" s="112"/>
      <c r="C990" s="113"/>
      <c r="D990" s="113"/>
      <c r="E990" s="113"/>
      <c r="F990" s="113"/>
      <c r="G990" s="113"/>
      <c r="H990" s="113"/>
      <c r="I990" s="113"/>
      <c r="J990" s="113"/>
      <c r="K990" s="113"/>
      <c r="L990" s="113"/>
      <c r="M990" s="113"/>
      <c r="N990" s="113"/>
      <c r="O990" s="113"/>
      <c r="P990" s="113"/>
      <c r="Q990" s="113"/>
      <c r="R990" s="113"/>
      <c r="S990" s="113"/>
      <c r="T990" s="113"/>
    </row>
    <row r="991" spans="1:20" ht="35" hidden="1" customHeight="1" thickBot="1" x14ac:dyDescent="0.25">
      <c r="A991" s="112" t="s">
        <v>2671</v>
      </c>
      <c r="B991" s="112"/>
      <c r="C991" s="113"/>
      <c r="D991" s="113"/>
      <c r="E991" s="113"/>
      <c r="F991" s="113"/>
      <c r="G991" s="113"/>
      <c r="H991" s="113"/>
      <c r="I991" s="113"/>
      <c r="J991" s="113"/>
      <c r="K991" s="113"/>
      <c r="L991" s="113"/>
      <c r="M991" s="113"/>
      <c r="N991" s="113"/>
      <c r="O991" s="113"/>
      <c r="P991" s="113"/>
      <c r="Q991" s="113"/>
      <c r="R991" s="113"/>
      <c r="S991" s="113"/>
      <c r="T991" s="113"/>
    </row>
    <row r="992" spans="1:20" ht="35" hidden="1" customHeight="1" thickBot="1" x14ac:dyDescent="0.25">
      <c r="A992" s="112" t="s">
        <v>2672</v>
      </c>
      <c r="B992" s="112"/>
      <c r="C992" s="113"/>
      <c r="D992" s="113"/>
      <c r="E992" s="113"/>
      <c r="F992" s="113"/>
      <c r="G992" s="113"/>
      <c r="H992" s="113"/>
      <c r="I992" s="113"/>
      <c r="J992" s="113"/>
      <c r="K992" s="113"/>
      <c r="L992" s="113"/>
      <c r="M992" s="113"/>
      <c r="N992" s="113"/>
      <c r="O992" s="113"/>
      <c r="P992" s="113"/>
      <c r="Q992" s="113"/>
      <c r="R992" s="113"/>
      <c r="S992" s="113"/>
      <c r="T992" s="113"/>
    </row>
    <row r="993" spans="1:20" ht="35" hidden="1" customHeight="1" thickBot="1" x14ac:dyDescent="0.25">
      <c r="A993" s="112" t="s">
        <v>1808</v>
      </c>
      <c r="B993" s="112"/>
      <c r="C993" s="113"/>
      <c r="D993" s="113"/>
      <c r="E993" s="113"/>
      <c r="F993" s="113"/>
      <c r="G993" s="113"/>
      <c r="H993" s="113"/>
      <c r="I993" s="113"/>
      <c r="J993" s="113"/>
      <c r="K993" s="113"/>
      <c r="L993" s="113"/>
      <c r="M993" s="113"/>
      <c r="N993" s="113"/>
      <c r="O993" s="113"/>
      <c r="P993" s="113"/>
      <c r="Q993" s="113"/>
      <c r="R993" s="113"/>
      <c r="S993" s="113"/>
      <c r="T993" s="113"/>
    </row>
    <row r="994" spans="1:20" ht="35" hidden="1" customHeight="1" thickBot="1" x14ac:dyDescent="0.25">
      <c r="A994" s="112" t="s">
        <v>2673</v>
      </c>
      <c r="B994" s="112"/>
      <c r="C994" s="113"/>
      <c r="D994" s="113"/>
      <c r="E994" s="113"/>
      <c r="F994" s="113"/>
      <c r="G994" s="113"/>
      <c r="H994" s="113"/>
      <c r="I994" s="113"/>
      <c r="J994" s="113"/>
      <c r="K994" s="113"/>
      <c r="L994" s="113"/>
      <c r="M994" s="113"/>
      <c r="N994" s="113"/>
      <c r="O994" s="113"/>
      <c r="P994" s="113"/>
      <c r="Q994" s="113"/>
      <c r="R994" s="113"/>
      <c r="S994" s="113"/>
      <c r="T994" s="113"/>
    </row>
    <row r="995" spans="1:20" ht="35" hidden="1" customHeight="1" thickBot="1" x14ac:dyDescent="0.25">
      <c r="A995" s="112" t="s">
        <v>2674</v>
      </c>
      <c r="B995" s="112"/>
      <c r="C995" s="113"/>
      <c r="D995" s="113"/>
      <c r="E995" s="113"/>
      <c r="F995" s="113"/>
      <c r="G995" s="113"/>
      <c r="H995" s="113"/>
      <c r="I995" s="113"/>
      <c r="J995" s="113"/>
      <c r="K995" s="113"/>
      <c r="L995" s="113"/>
      <c r="M995" s="113"/>
      <c r="N995" s="113"/>
      <c r="O995" s="113"/>
      <c r="P995" s="113"/>
      <c r="Q995" s="113"/>
      <c r="R995" s="113"/>
      <c r="S995" s="113"/>
      <c r="T995" s="113"/>
    </row>
    <row r="996" spans="1:20" ht="35" hidden="1" customHeight="1" thickBot="1" x14ac:dyDescent="0.25">
      <c r="A996" s="112" t="s">
        <v>2675</v>
      </c>
      <c r="B996" s="112"/>
      <c r="C996" s="113"/>
      <c r="D996" s="113"/>
      <c r="E996" s="113"/>
      <c r="F996" s="113"/>
      <c r="G996" s="113"/>
      <c r="H996" s="113"/>
      <c r="I996" s="113"/>
      <c r="J996" s="113"/>
      <c r="K996" s="113"/>
      <c r="L996" s="113"/>
      <c r="M996" s="113"/>
      <c r="N996" s="113"/>
      <c r="O996" s="113"/>
      <c r="P996" s="113"/>
      <c r="Q996" s="113"/>
      <c r="R996" s="113"/>
      <c r="S996" s="113"/>
      <c r="T996" s="113"/>
    </row>
    <row r="997" spans="1:20" ht="35" hidden="1" customHeight="1" thickBot="1" x14ac:dyDescent="0.25">
      <c r="A997" s="112" t="s">
        <v>1810</v>
      </c>
      <c r="B997" s="112"/>
      <c r="C997" s="113"/>
      <c r="D997" s="113"/>
      <c r="E997" s="113"/>
      <c r="F997" s="113"/>
      <c r="G997" s="113"/>
      <c r="H997" s="113"/>
      <c r="I997" s="113"/>
      <c r="J997" s="113"/>
      <c r="K997" s="113"/>
      <c r="L997" s="113"/>
      <c r="M997" s="113"/>
      <c r="N997" s="113"/>
      <c r="O997" s="113"/>
      <c r="P997" s="113"/>
      <c r="Q997" s="113"/>
      <c r="R997" s="113"/>
      <c r="S997" s="113"/>
      <c r="T997" s="113"/>
    </row>
    <row r="998" spans="1:20" ht="35" hidden="1" customHeight="1" thickBot="1" x14ac:dyDescent="0.25">
      <c r="A998" s="112" t="s">
        <v>2676</v>
      </c>
      <c r="B998" s="112"/>
      <c r="C998" s="113"/>
      <c r="D998" s="113"/>
      <c r="E998" s="113"/>
      <c r="F998" s="113"/>
      <c r="G998" s="113"/>
      <c r="H998" s="113"/>
      <c r="I998" s="113"/>
      <c r="J998" s="113"/>
      <c r="K998" s="113"/>
      <c r="L998" s="113"/>
      <c r="M998" s="113"/>
      <c r="N998" s="113"/>
      <c r="O998" s="113"/>
      <c r="P998" s="113"/>
      <c r="Q998" s="113"/>
      <c r="R998" s="113"/>
      <c r="S998" s="113"/>
      <c r="T998" s="113"/>
    </row>
    <row r="999" spans="1:20" ht="35" hidden="1" customHeight="1" thickBot="1" x14ac:dyDescent="0.25">
      <c r="A999" s="112" t="s">
        <v>2677</v>
      </c>
      <c r="B999" s="112"/>
      <c r="C999" s="113"/>
      <c r="D999" s="113"/>
      <c r="E999" s="113"/>
      <c r="F999" s="113"/>
      <c r="G999" s="113"/>
      <c r="H999" s="113"/>
      <c r="I999" s="113"/>
      <c r="J999" s="113"/>
      <c r="K999" s="113"/>
      <c r="L999" s="113"/>
      <c r="M999" s="113"/>
      <c r="N999" s="113"/>
      <c r="O999" s="113"/>
      <c r="P999" s="113"/>
      <c r="Q999" s="113"/>
      <c r="R999" s="113"/>
      <c r="S999" s="113"/>
      <c r="T999" s="113"/>
    </row>
    <row r="1000" spans="1:20" ht="35" hidden="1" customHeight="1" thickBot="1" x14ac:dyDescent="0.25">
      <c r="A1000" s="112" t="s">
        <v>2678</v>
      </c>
      <c r="B1000" s="112"/>
      <c r="C1000" s="113"/>
      <c r="D1000" s="113"/>
      <c r="E1000" s="113"/>
      <c r="F1000" s="113"/>
      <c r="G1000" s="113"/>
      <c r="H1000" s="113"/>
      <c r="I1000" s="113"/>
      <c r="J1000" s="113"/>
      <c r="K1000" s="113"/>
      <c r="L1000" s="113"/>
      <c r="M1000" s="113"/>
      <c r="N1000" s="113"/>
      <c r="O1000" s="113"/>
      <c r="P1000" s="113"/>
      <c r="Q1000" s="113"/>
      <c r="R1000" s="113"/>
      <c r="S1000" s="113"/>
      <c r="T1000" s="113"/>
    </row>
    <row r="1001" spans="1:20" ht="35" hidden="1" customHeight="1" thickBot="1" x14ac:dyDescent="0.25">
      <c r="A1001" s="112" t="s">
        <v>1812</v>
      </c>
      <c r="B1001" s="112"/>
      <c r="C1001" s="113"/>
      <c r="D1001" s="113"/>
      <c r="E1001" s="113"/>
      <c r="F1001" s="113"/>
      <c r="G1001" s="113"/>
      <c r="H1001" s="113"/>
      <c r="I1001" s="113"/>
      <c r="J1001" s="113"/>
      <c r="K1001" s="113"/>
      <c r="L1001" s="113"/>
      <c r="M1001" s="113"/>
      <c r="N1001" s="113"/>
      <c r="O1001" s="113"/>
      <c r="P1001" s="113"/>
      <c r="Q1001" s="113"/>
      <c r="R1001" s="113"/>
      <c r="S1001" s="113"/>
      <c r="T1001" s="113"/>
    </row>
    <row r="1002" spans="1:20" ht="35" hidden="1" customHeight="1" thickBot="1" x14ac:dyDescent="0.25">
      <c r="A1002" s="112" t="s">
        <v>2679</v>
      </c>
      <c r="B1002" s="112"/>
      <c r="C1002" s="113"/>
      <c r="D1002" s="113"/>
      <c r="E1002" s="113"/>
      <c r="F1002" s="113"/>
      <c r="G1002" s="113"/>
      <c r="H1002" s="113"/>
      <c r="I1002" s="113"/>
      <c r="J1002" s="113"/>
      <c r="K1002" s="113"/>
      <c r="L1002" s="113"/>
      <c r="M1002" s="113"/>
      <c r="N1002" s="113"/>
      <c r="O1002" s="113"/>
      <c r="P1002" s="113"/>
      <c r="Q1002" s="113"/>
      <c r="R1002" s="113"/>
      <c r="S1002" s="113"/>
      <c r="T1002" s="113"/>
    </row>
    <row r="1003" spans="1:20" ht="35" hidden="1" customHeight="1" thickBot="1" x14ac:dyDescent="0.25">
      <c r="A1003" s="112" t="s">
        <v>2680</v>
      </c>
      <c r="B1003" s="112"/>
      <c r="C1003" s="113"/>
      <c r="D1003" s="113"/>
      <c r="E1003" s="113"/>
      <c r="F1003" s="113"/>
      <c r="G1003" s="113"/>
      <c r="H1003" s="113"/>
      <c r="I1003" s="113"/>
      <c r="J1003" s="113"/>
      <c r="K1003" s="113"/>
      <c r="L1003" s="113"/>
      <c r="M1003" s="113"/>
      <c r="N1003" s="113"/>
      <c r="O1003" s="113"/>
      <c r="P1003" s="113"/>
      <c r="Q1003" s="113"/>
      <c r="R1003" s="113"/>
      <c r="S1003" s="113"/>
      <c r="T1003" s="113"/>
    </row>
    <row r="1004" spans="1:20" ht="35" hidden="1" customHeight="1" thickBot="1" x14ac:dyDescent="0.25">
      <c r="A1004" s="112" t="s">
        <v>2681</v>
      </c>
      <c r="B1004" s="112"/>
      <c r="C1004" s="113"/>
      <c r="D1004" s="113"/>
      <c r="E1004" s="113"/>
      <c r="F1004" s="113"/>
      <c r="G1004" s="113"/>
      <c r="H1004" s="113"/>
      <c r="I1004" s="113"/>
      <c r="J1004" s="113"/>
      <c r="K1004" s="113"/>
      <c r="L1004" s="113"/>
      <c r="M1004" s="113"/>
      <c r="N1004" s="113"/>
      <c r="O1004" s="113"/>
      <c r="P1004" s="113"/>
      <c r="Q1004" s="113"/>
      <c r="R1004" s="113"/>
      <c r="S1004" s="113"/>
      <c r="T1004" s="113"/>
    </row>
    <row r="1005" spans="1:20" ht="35" hidden="1" customHeight="1" thickBot="1" x14ac:dyDescent="0.25">
      <c r="A1005" s="112" t="s">
        <v>1814</v>
      </c>
      <c r="B1005" s="112"/>
      <c r="C1005" s="113"/>
      <c r="D1005" s="113"/>
      <c r="E1005" s="113"/>
      <c r="F1005" s="113"/>
      <c r="G1005" s="113"/>
      <c r="H1005" s="113"/>
      <c r="I1005" s="113"/>
      <c r="J1005" s="113"/>
      <c r="K1005" s="113"/>
      <c r="L1005" s="113"/>
      <c r="M1005" s="113"/>
      <c r="N1005" s="113"/>
      <c r="O1005" s="113"/>
      <c r="P1005" s="113"/>
      <c r="Q1005" s="113"/>
      <c r="R1005" s="113"/>
      <c r="S1005" s="113"/>
      <c r="T1005" s="113"/>
    </row>
    <row r="1006" spans="1:20" ht="35" hidden="1" customHeight="1" thickBot="1" x14ac:dyDescent="0.25">
      <c r="A1006" s="112" t="s">
        <v>2682</v>
      </c>
      <c r="B1006" s="112"/>
      <c r="C1006" s="113"/>
      <c r="D1006" s="113"/>
      <c r="E1006" s="113"/>
      <c r="F1006" s="113"/>
      <c r="G1006" s="113"/>
      <c r="H1006" s="113"/>
      <c r="I1006" s="113"/>
      <c r="J1006" s="113"/>
      <c r="K1006" s="113"/>
      <c r="L1006" s="113"/>
      <c r="M1006" s="113"/>
      <c r="N1006" s="113"/>
      <c r="O1006" s="113"/>
      <c r="P1006" s="113"/>
      <c r="Q1006" s="113"/>
      <c r="R1006" s="113"/>
      <c r="S1006" s="113"/>
      <c r="T1006" s="113"/>
    </row>
    <row r="1007" spans="1:20" ht="35" hidden="1" customHeight="1" thickBot="1" x14ac:dyDescent="0.25">
      <c r="A1007" s="112" t="s">
        <v>2683</v>
      </c>
      <c r="B1007" s="112"/>
      <c r="C1007" s="113"/>
      <c r="D1007" s="113"/>
      <c r="E1007" s="113"/>
      <c r="F1007" s="113"/>
      <c r="G1007" s="113"/>
      <c r="H1007" s="113"/>
      <c r="I1007" s="113"/>
      <c r="J1007" s="113"/>
      <c r="K1007" s="113"/>
      <c r="L1007" s="113"/>
      <c r="M1007" s="113"/>
      <c r="N1007" s="113"/>
      <c r="O1007" s="113"/>
      <c r="P1007" s="113"/>
      <c r="Q1007" s="113"/>
      <c r="R1007" s="113"/>
      <c r="S1007" s="113"/>
      <c r="T1007" s="113"/>
    </row>
    <row r="1008" spans="1:20" ht="35" hidden="1" customHeight="1" thickBot="1" x14ac:dyDescent="0.25">
      <c r="A1008" s="112" t="s">
        <v>2684</v>
      </c>
      <c r="B1008" s="112"/>
      <c r="C1008" s="113"/>
      <c r="D1008" s="113"/>
      <c r="E1008" s="113"/>
      <c r="F1008" s="113"/>
      <c r="G1008" s="113"/>
      <c r="H1008" s="113"/>
      <c r="I1008" s="113"/>
      <c r="J1008" s="113"/>
      <c r="K1008" s="113"/>
      <c r="L1008" s="113"/>
      <c r="M1008" s="113"/>
      <c r="N1008" s="113"/>
      <c r="O1008" s="113"/>
      <c r="P1008" s="113"/>
      <c r="Q1008" s="113"/>
      <c r="R1008" s="113"/>
      <c r="S1008" s="113"/>
      <c r="T1008" s="113"/>
    </row>
    <row r="1009" spans="1:20" ht="35" hidden="1" customHeight="1" thickBot="1" x14ac:dyDescent="0.25">
      <c r="A1009" s="112" t="s">
        <v>1816</v>
      </c>
      <c r="B1009" s="112"/>
      <c r="C1009" s="113"/>
      <c r="D1009" s="113"/>
      <c r="E1009" s="113"/>
      <c r="F1009" s="113"/>
      <c r="G1009" s="113"/>
      <c r="H1009" s="113"/>
      <c r="I1009" s="113"/>
      <c r="J1009" s="113"/>
      <c r="K1009" s="113"/>
      <c r="L1009" s="113"/>
      <c r="M1009" s="113"/>
      <c r="N1009" s="113"/>
      <c r="O1009" s="113"/>
      <c r="P1009" s="113"/>
      <c r="Q1009" s="113"/>
      <c r="R1009" s="113"/>
      <c r="S1009" s="113"/>
      <c r="T1009" s="113"/>
    </row>
    <row r="1010" spans="1:20" ht="35" hidden="1" customHeight="1" thickBot="1" x14ac:dyDescent="0.25">
      <c r="A1010" s="112" t="s">
        <v>2685</v>
      </c>
      <c r="B1010" s="112"/>
      <c r="C1010" s="113"/>
      <c r="D1010" s="113"/>
      <c r="E1010" s="113"/>
      <c r="F1010" s="113"/>
      <c r="G1010" s="113"/>
      <c r="H1010" s="113"/>
      <c r="I1010" s="113"/>
      <c r="J1010" s="113"/>
      <c r="K1010" s="113"/>
      <c r="L1010" s="113"/>
      <c r="M1010" s="113"/>
      <c r="N1010" s="113"/>
      <c r="O1010" s="113"/>
      <c r="P1010" s="113"/>
      <c r="Q1010" s="113"/>
      <c r="R1010" s="113"/>
      <c r="S1010" s="113"/>
      <c r="T1010" s="113"/>
    </row>
    <row r="1011" spans="1:20" ht="35" hidden="1" customHeight="1" thickBot="1" x14ac:dyDescent="0.25">
      <c r="A1011" s="112" t="s">
        <v>2686</v>
      </c>
      <c r="B1011" s="112"/>
      <c r="C1011" s="113"/>
      <c r="D1011" s="113"/>
      <c r="E1011" s="113"/>
      <c r="F1011" s="113"/>
      <c r="G1011" s="113"/>
      <c r="H1011" s="113"/>
      <c r="I1011" s="113"/>
      <c r="J1011" s="113"/>
      <c r="K1011" s="113"/>
      <c r="L1011" s="113"/>
      <c r="M1011" s="113"/>
      <c r="N1011" s="113"/>
      <c r="O1011" s="113"/>
      <c r="P1011" s="113"/>
      <c r="Q1011" s="113"/>
      <c r="R1011" s="113"/>
      <c r="S1011" s="113"/>
      <c r="T1011" s="113"/>
    </row>
    <row r="1012" spans="1:20" ht="35" hidden="1" customHeight="1" thickBot="1" x14ac:dyDescent="0.25">
      <c r="A1012" s="112" t="s">
        <v>2687</v>
      </c>
      <c r="B1012" s="112"/>
      <c r="C1012" s="113"/>
      <c r="D1012" s="113"/>
      <c r="E1012" s="113"/>
      <c r="F1012" s="113"/>
      <c r="G1012" s="113"/>
      <c r="H1012" s="113"/>
      <c r="I1012" s="113"/>
      <c r="J1012" s="113"/>
      <c r="K1012" s="113"/>
      <c r="L1012" s="113"/>
      <c r="M1012" s="113"/>
      <c r="N1012" s="113"/>
      <c r="O1012" s="113"/>
      <c r="P1012" s="113"/>
      <c r="Q1012" s="113"/>
      <c r="R1012" s="113"/>
      <c r="S1012" s="113"/>
      <c r="T1012" s="113"/>
    </row>
    <row r="1013" spans="1:20" ht="35" hidden="1" customHeight="1" thickBot="1" x14ac:dyDescent="0.25">
      <c r="A1013" s="112" t="s">
        <v>1818</v>
      </c>
      <c r="B1013" s="112"/>
      <c r="C1013" s="113"/>
      <c r="D1013" s="113"/>
      <c r="E1013" s="113"/>
      <c r="F1013" s="113"/>
      <c r="G1013" s="113"/>
      <c r="H1013" s="113"/>
      <c r="I1013" s="113"/>
      <c r="J1013" s="113"/>
      <c r="K1013" s="113"/>
      <c r="L1013" s="113"/>
      <c r="M1013" s="113"/>
      <c r="N1013" s="113"/>
      <c r="O1013" s="113"/>
      <c r="P1013" s="113"/>
      <c r="Q1013" s="113"/>
      <c r="R1013" s="113"/>
      <c r="S1013" s="113"/>
      <c r="T1013" s="113"/>
    </row>
    <row r="1014" spans="1:20" ht="35" hidden="1" customHeight="1" thickBot="1" x14ac:dyDescent="0.25">
      <c r="A1014" s="112" t="s">
        <v>2688</v>
      </c>
      <c r="B1014" s="112"/>
      <c r="C1014" s="113"/>
      <c r="D1014" s="113"/>
      <c r="E1014" s="113"/>
      <c r="F1014" s="113"/>
      <c r="G1014" s="113"/>
      <c r="H1014" s="113"/>
      <c r="I1014" s="113"/>
      <c r="J1014" s="113"/>
      <c r="K1014" s="113"/>
      <c r="L1014" s="113"/>
      <c r="M1014" s="113"/>
      <c r="N1014" s="113"/>
      <c r="O1014" s="113"/>
      <c r="P1014" s="113"/>
      <c r="Q1014" s="113"/>
      <c r="R1014" s="113"/>
      <c r="S1014" s="113"/>
      <c r="T1014" s="113"/>
    </row>
    <row r="1015" spans="1:20" ht="35" hidden="1" customHeight="1" thickBot="1" x14ac:dyDescent="0.25">
      <c r="A1015" s="112" t="s">
        <v>2689</v>
      </c>
      <c r="B1015" s="112"/>
      <c r="C1015" s="113"/>
      <c r="D1015" s="113"/>
      <c r="E1015" s="113"/>
      <c r="F1015" s="113"/>
      <c r="G1015" s="113"/>
      <c r="H1015" s="113"/>
      <c r="I1015" s="113"/>
      <c r="J1015" s="113"/>
      <c r="K1015" s="113"/>
      <c r="L1015" s="113"/>
      <c r="M1015" s="113"/>
      <c r="N1015" s="113"/>
      <c r="O1015" s="113"/>
      <c r="P1015" s="113"/>
      <c r="Q1015" s="113"/>
      <c r="R1015" s="113"/>
      <c r="S1015" s="113"/>
      <c r="T1015" s="113"/>
    </row>
    <row r="1016" spans="1:20" ht="35" hidden="1" customHeight="1" thickBot="1" x14ac:dyDescent="0.25">
      <c r="A1016" s="112" t="s">
        <v>2690</v>
      </c>
      <c r="B1016" s="112"/>
      <c r="C1016" s="113"/>
      <c r="D1016" s="113"/>
      <c r="E1016" s="113"/>
      <c r="F1016" s="113"/>
      <c r="G1016" s="113"/>
      <c r="H1016" s="113"/>
      <c r="I1016" s="113"/>
      <c r="J1016" s="113"/>
      <c r="K1016" s="113"/>
      <c r="L1016" s="113"/>
      <c r="M1016" s="113"/>
      <c r="N1016" s="113"/>
      <c r="O1016" s="113"/>
      <c r="P1016" s="113"/>
      <c r="Q1016" s="113"/>
      <c r="R1016" s="113"/>
      <c r="S1016" s="113"/>
      <c r="T1016" s="113"/>
    </row>
    <row r="1017" spans="1:20" ht="35" hidden="1" customHeight="1" thickBot="1" x14ac:dyDescent="0.25">
      <c r="A1017" s="112" t="s">
        <v>1820</v>
      </c>
      <c r="B1017" s="112"/>
      <c r="C1017" s="113"/>
      <c r="D1017" s="113"/>
      <c r="E1017" s="113"/>
      <c r="F1017" s="113"/>
      <c r="G1017" s="113"/>
      <c r="H1017" s="113"/>
      <c r="I1017" s="113"/>
      <c r="J1017" s="113"/>
      <c r="K1017" s="113"/>
      <c r="L1017" s="113"/>
      <c r="M1017" s="113"/>
      <c r="N1017" s="113"/>
      <c r="O1017" s="113"/>
      <c r="P1017" s="113"/>
      <c r="Q1017" s="113"/>
      <c r="R1017" s="113"/>
      <c r="S1017" s="113"/>
      <c r="T1017" s="113"/>
    </row>
    <row r="1018" spans="1:20" ht="35" hidden="1" customHeight="1" thickBot="1" x14ac:dyDescent="0.25">
      <c r="A1018" s="112" t="s">
        <v>2691</v>
      </c>
      <c r="B1018" s="112"/>
      <c r="C1018" s="113"/>
      <c r="D1018" s="113"/>
      <c r="E1018" s="113"/>
      <c r="F1018" s="113"/>
      <c r="G1018" s="113"/>
      <c r="H1018" s="113"/>
      <c r="I1018" s="113"/>
      <c r="J1018" s="113"/>
      <c r="K1018" s="113"/>
      <c r="L1018" s="113"/>
      <c r="M1018" s="113"/>
      <c r="N1018" s="113"/>
      <c r="O1018" s="113"/>
      <c r="P1018" s="113"/>
      <c r="Q1018" s="113"/>
      <c r="R1018" s="113"/>
      <c r="S1018" s="113"/>
      <c r="T1018" s="113"/>
    </row>
    <row r="1019" spans="1:20" ht="35" hidden="1" customHeight="1" thickBot="1" x14ac:dyDescent="0.25">
      <c r="A1019" s="112" t="s">
        <v>2692</v>
      </c>
      <c r="B1019" s="112"/>
      <c r="C1019" s="113"/>
      <c r="D1019" s="113"/>
      <c r="E1019" s="113"/>
      <c r="F1019" s="113"/>
      <c r="G1019" s="113"/>
      <c r="H1019" s="113"/>
      <c r="I1019" s="113"/>
      <c r="J1019" s="113"/>
      <c r="K1019" s="113"/>
      <c r="L1019" s="113"/>
      <c r="M1019" s="113"/>
      <c r="N1019" s="113"/>
      <c r="O1019" s="113"/>
      <c r="P1019" s="113"/>
      <c r="Q1019" s="113"/>
      <c r="R1019" s="113"/>
      <c r="S1019" s="113"/>
      <c r="T1019" s="113"/>
    </row>
    <row r="1020" spans="1:20" ht="35" hidden="1" customHeight="1" thickBot="1" x14ac:dyDescent="0.25">
      <c r="A1020" s="112" t="s">
        <v>2693</v>
      </c>
      <c r="B1020" s="112"/>
      <c r="C1020" s="113"/>
      <c r="D1020" s="113"/>
      <c r="E1020" s="113"/>
      <c r="F1020" s="113"/>
      <c r="G1020" s="113"/>
      <c r="H1020" s="113"/>
      <c r="I1020" s="113"/>
      <c r="J1020" s="113"/>
      <c r="K1020" s="113"/>
      <c r="L1020" s="113"/>
      <c r="M1020" s="113"/>
      <c r="N1020" s="113"/>
      <c r="O1020" s="113"/>
      <c r="P1020" s="113"/>
      <c r="Q1020" s="113"/>
      <c r="R1020" s="113"/>
      <c r="S1020" s="113"/>
      <c r="T1020" s="113"/>
    </row>
    <row r="1021" spans="1:20" ht="35" hidden="1" customHeight="1" thickBot="1" x14ac:dyDescent="0.25">
      <c r="A1021" s="112" t="s">
        <v>1822</v>
      </c>
      <c r="B1021" s="112"/>
      <c r="C1021" s="113"/>
      <c r="D1021" s="113"/>
      <c r="E1021" s="113"/>
      <c r="F1021" s="113"/>
      <c r="G1021" s="113"/>
      <c r="H1021" s="113"/>
      <c r="I1021" s="113"/>
      <c r="J1021" s="113"/>
      <c r="K1021" s="113"/>
      <c r="L1021" s="113"/>
      <c r="M1021" s="113"/>
      <c r="N1021" s="113"/>
      <c r="O1021" s="113"/>
      <c r="P1021" s="113"/>
      <c r="Q1021" s="113"/>
      <c r="R1021" s="113"/>
      <c r="S1021" s="113"/>
      <c r="T1021" s="113"/>
    </row>
    <row r="1022" spans="1:20" ht="35" hidden="1" customHeight="1" thickBot="1" x14ac:dyDescent="0.25">
      <c r="A1022" s="112" t="s">
        <v>2694</v>
      </c>
      <c r="B1022" s="112"/>
      <c r="C1022" s="113"/>
      <c r="D1022" s="113"/>
      <c r="E1022" s="113"/>
      <c r="F1022" s="113"/>
      <c r="G1022" s="113"/>
      <c r="H1022" s="113"/>
      <c r="I1022" s="113"/>
      <c r="J1022" s="113"/>
      <c r="K1022" s="113"/>
      <c r="L1022" s="113"/>
      <c r="M1022" s="113"/>
      <c r="N1022" s="113"/>
      <c r="O1022" s="113"/>
      <c r="P1022" s="113"/>
      <c r="Q1022" s="113"/>
      <c r="R1022" s="113"/>
      <c r="S1022" s="113"/>
      <c r="T1022" s="113"/>
    </row>
    <row r="1023" spans="1:20" ht="35" hidden="1" customHeight="1" thickBot="1" x14ac:dyDescent="0.25">
      <c r="A1023" s="112" t="s">
        <v>2695</v>
      </c>
      <c r="B1023" s="112"/>
      <c r="C1023" s="113"/>
      <c r="D1023" s="113"/>
      <c r="E1023" s="113"/>
      <c r="F1023" s="113"/>
      <c r="G1023" s="113"/>
      <c r="H1023" s="113"/>
      <c r="I1023" s="113"/>
      <c r="J1023" s="113"/>
      <c r="K1023" s="113"/>
      <c r="L1023" s="113"/>
      <c r="M1023" s="113"/>
      <c r="N1023" s="113"/>
      <c r="O1023" s="113"/>
      <c r="P1023" s="113"/>
      <c r="Q1023" s="113"/>
      <c r="R1023" s="113"/>
      <c r="S1023" s="113"/>
      <c r="T1023" s="113"/>
    </row>
    <row r="1024" spans="1:20" ht="35" hidden="1" customHeight="1" thickBot="1" x14ac:dyDescent="0.25">
      <c r="A1024" s="112" t="s">
        <v>2696</v>
      </c>
      <c r="B1024" s="112"/>
      <c r="C1024" s="113"/>
      <c r="D1024" s="113"/>
      <c r="E1024" s="113"/>
      <c r="F1024" s="113"/>
      <c r="G1024" s="113"/>
      <c r="H1024" s="113"/>
      <c r="I1024" s="113"/>
      <c r="J1024" s="113"/>
      <c r="K1024" s="113"/>
      <c r="L1024" s="113"/>
      <c r="M1024" s="113"/>
      <c r="N1024" s="113"/>
      <c r="O1024" s="113"/>
      <c r="P1024" s="113"/>
      <c r="Q1024" s="113"/>
      <c r="R1024" s="113"/>
      <c r="S1024" s="113"/>
      <c r="T1024" s="113"/>
    </row>
    <row r="1025" spans="1:20" ht="35" hidden="1" customHeight="1" thickBot="1" x14ac:dyDescent="0.25">
      <c r="A1025" s="112" t="s">
        <v>1824</v>
      </c>
      <c r="B1025" s="112"/>
      <c r="C1025" s="113"/>
      <c r="D1025" s="113"/>
      <c r="E1025" s="113"/>
      <c r="F1025" s="113"/>
      <c r="G1025" s="113"/>
      <c r="H1025" s="113"/>
      <c r="I1025" s="113"/>
      <c r="J1025" s="113"/>
      <c r="K1025" s="113"/>
      <c r="L1025" s="113"/>
      <c r="M1025" s="113"/>
      <c r="N1025" s="113"/>
      <c r="O1025" s="113"/>
      <c r="P1025" s="113"/>
      <c r="Q1025" s="113"/>
      <c r="R1025" s="113"/>
      <c r="S1025" s="113"/>
      <c r="T1025" s="113"/>
    </row>
    <row r="1026" spans="1:20" ht="35" hidden="1" customHeight="1" thickBot="1" x14ac:dyDescent="0.25">
      <c r="A1026" s="112" t="s">
        <v>2697</v>
      </c>
      <c r="B1026" s="112"/>
      <c r="C1026" s="113"/>
      <c r="D1026" s="113"/>
      <c r="E1026" s="113"/>
      <c r="F1026" s="113"/>
      <c r="G1026" s="113"/>
      <c r="H1026" s="113"/>
      <c r="I1026" s="113"/>
      <c r="J1026" s="113"/>
      <c r="K1026" s="113"/>
      <c r="L1026" s="113"/>
      <c r="M1026" s="113"/>
      <c r="N1026" s="113"/>
      <c r="O1026" s="113"/>
      <c r="P1026" s="113"/>
      <c r="Q1026" s="113"/>
      <c r="R1026" s="113"/>
      <c r="S1026" s="113"/>
      <c r="T1026" s="113"/>
    </row>
    <row r="1027" spans="1:20" ht="35" hidden="1" customHeight="1" thickBot="1" x14ac:dyDescent="0.25">
      <c r="A1027" s="112" t="s">
        <v>2698</v>
      </c>
      <c r="B1027" s="112"/>
      <c r="C1027" s="113"/>
      <c r="D1027" s="113"/>
      <c r="E1027" s="113"/>
      <c r="F1027" s="113"/>
      <c r="G1027" s="113"/>
      <c r="H1027" s="113"/>
      <c r="I1027" s="113"/>
      <c r="J1027" s="113"/>
      <c r="K1027" s="113"/>
      <c r="L1027" s="113"/>
      <c r="M1027" s="113"/>
      <c r="N1027" s="113"/>
      <c r="O1027" s="113"/>
      <c r="P1027" s="113"/>
      <c r="Q1027" s="113"/>
      <c r="R1027" s="113"/>
      <c r="S1027" s="113"/>
      <c r="T1027" s="113"/>
    </row>
    <row r="1028" spans="1:20" ht="35" hidden="1" customHeight="1" thickBot="1" x14ac:dyDescent="0.25">
      <c r="A1028" s="112" t="s">
        <v>2699</v>
      </c>
      <c r="B1028" s="112"/>
      <c r="C1028" s="113"/>
      <c r="D1028" s="113"/>
      <c r="E1028" s="113"/>
      <c r="F1028" s="113"/>
      <c r="G1028" s="113"/>
      <c r="H1028" s="113"/>
      <c r="I1028" s="113"/>
      <c r="J1028" s="113"/>
      <c r="K1028" s="113"/>
      <c r="L1028" s="113"/>
      <c r="M1028" s="113"/>
      <c r="N1028" s="113"/>
      <c r="O1028" s="113"/>
      <c r="P1028" s="113"/>
      <c r="Q1028" s="113"/>
      <c r="R1028" s="113"/>
      <c r="S1028" s="113"/>
      <c r="T1028" s="113"/>
    </row>
    <row r="1029" spans="1:20" ht="52" hidden="1" customHeight="1" thickBot="1" x14ac:dyDescent="0.25">
      <c r="A1029" s="112" t="s">
        <v>1826</v>
      </c>
      <c r="B1029" s="112"/>
      <c r="C1029" s="113"/>
      <c r="D1029" s="113"/>
      <c r="E1029" s="113"/>
      <c r="F1029" s="113"/>
      <c r="G1029" s="113"/>
      <c r="H1029" s="113"/>
      <c r="I1029" s="113"/>
      <c r="J1029" s="113"/>
      <c r="K1029" s="113"/>
      <c r="L1029" s="113"/>
      <c r="M1029" s="113"/>
      <c r="N1029" s="113"/>
      <c r="O1029" s="113"/>
      <c r="P1029" s="113"/>
      <c r="Q1029" s="113"/>
      <c r="R1029" s="113"/>
      <c r="S1029" s="113"/>
      <c r="T1029" s="113"/>
    </row>
    <row r="1030" spans="1:20" ht="52" hidden="1" customHeight="1" thickBot="1" x14ac:dyDescent="0.25">
      <c r="A1030" s="112" t="s">
        <v>2700</v>
      </c>
      <c r="B1030" s="112"/>
      <c r="C1030" s="113"/>
      <c r="D1030" s="113"/>
      <c r="E1030" s="113"/>
      <c r="F1030" s="113"/>
      <c r="G1030" s="113"/>
      <c r="H1030" s="113"/>
      <c r="I1030" s="113"/>
      <c r="J1030" s="113"/>
      <c r="K1030" s="113"/>
      <c r="L1030" s="113"/>
      <c r="M1030" s="113"/>
      <c r="N1030" s="113"/>
      <c r="O1030" s="113"/>
      <c r="P1030" s="113"/>
      <c r="Q1030" s="113"/>
      <c r="R1030" s="113"/>
      <c r="S1030" s="113"/>
      <c r="T1030" s="113"/>
    </row>
    <row r="1031" spans="1:20" ht="52" hidden="1" customHeight="1" thickBot="1" x14ac:dyDescent="0.25">
      <c r="A1031" s="112" t="s">
        <v>2701</v>
      </c>
      <c r="B1031" s="112"/>
      <c r="C1031" s="113"/>
      <c r="D1031" s="113"/>
      <c r="E1031" s="113"/>
      <c r="F1031" s="113"/>
      <c r="G1031" s="113"/>
      <c r="H1031" s="113"/>
      <c r="I1031" s="113"/>
      <c r="J1031" s="113"/>
      <c r="K1031" s="113"/>
      <c r="L1031" s="113"/>
      <c r="M1031" s="113"/>
      <c r="N1031" s="113"/>
      <c r="O1031" s="113"/>
      <c r="P1031" s="113"/>
      <c r="Q1031" s="113"/>
      <c r="R1031" s="113"/>
      <c r="S1031" s="113"/>
      <c r="T1031" s="113"/>
    </row>
    <row r="1032" spans="1:20" ht="52" hidden="1" customHeight="1" thickBot="1" x14ac:dyDescent="0.25">
      <c r="A1032" s="112" t="s">
        <v>2702</v>
      </c>
      <c r="B1032" s="112"/>
      <c r="C1032" s="113"/>
      <c r="D1032" s="113"/>
      <c r="E1032" s="113"/>
      <c r="F1032" s="113"/>
      <c r="G1032" s="113"/>
      <c r="H1032" s="113"/>
      <c r="I1032" s="113"/>
      <c r="J1032" s="113"/>
      <c r="K1032" s="113"/>
      <c r="L1032" s="113"/>
      <c r="M1032" s="113"/>
      <c r="N1032" s="113"/>
      <c r="O1032" s="113"/>
      <c r="P1032" s="113"/>
      <c r="Q1032" s="113"/>
      <c r="R1032" s="113"/>
      <c r="S1032" s="113"/>
      <c r="T1032" s="113"/>
    </row>
    <row r="1033" spans="1:20" ht="18" customHeight="1" thickBot="1" x14ac:dyDescent="0.25">
      <c r="A1033" s="175" t="s">
        <v>2703</v>
      </c>
      <c r="B1033" s="176"/>
      <c r="C1033" s="177"/>
      <c r="D1033" s="177"/>
      <c r="E1033" s="177"/>
      <c r="F1033" s="177"/>
      <c r="G1033" s="177"/>
      <c r="H1033" s="177"/>
      <c r="I1033" s="177"/>
      <c r="J1033" s="177"/>
      <c r="K1033" s="177"/>
      <c r="L1033" s="177"/>
      <c r="M1033" s="177"/>
      <c r="N1033" s="177"/>
      <c r="O1033" s="177"/>
      <c r="P1033" s="177"/>
      <c r="Q1033" s="177"/>
      <c r="R1033" s="177"/>
      <c r="S1033" s="177"/>
      <c r="T1033" s="177"/>
    </row>
    <row r="1034" spans="1:20" ht="35" customHeight="1" thickBot="1" x14ac:dyDescent="0.25">
      <c r="A1034" s="112" t="s">
        <v>1829</v>
      </c>
      <c r="B1034" s="112"/>
      <c r="C1034" s="113" t="s">
        <v>2805</v>
      </c>
      <c r="D1034" s="113" t="s">
        <v>2147</v>
      </c>
      <c r="E1034" s="113" t="s">
        <v>2147</v>
      </c>
      <c r="F1034" s="113" t="s">
        <v>2147</v>
      </c>
      <c r="G1034" s="113" t="s">
        <v>2147</v>
      </c>
      <c r="H1034" s="113" t="s">
        <v>2147</v>
      </c>
      <c r="I1034" s="113" t="s">
        <v>2147</v>
      </c>
      <c r="J1034" s="113" t="s">
        <v>2806</v>
      </c>
      <c r="K1034" s="113" t="s">
        <v>2806</v>
      </c>
      <c r="L1034" s="113" t="s">
        <v>2807</v>
      </c>
      <c r="M1034" s="113" t="s">
        <v>2806</v>
      </c>
      <c r="N1034" s="113" t="s">
        <v>2147</v>
      </c>
      <c r="O1034" s="113" t="s">
        <v>2807</v>
      </c>
      <c r="P1034" s="113" t="s">
        <v>2808</v>
      </c>
      <c r="Q1034" s="113"/>
      <c r="R1034" s="113"/>
      <c r="S1034" s="113"/>
      <c r="T1034" s="113"/>
    </row>
    <row r="1035" spans="1:20" ht="35" customHeight="1" thickBot="1" x14ac:dyDescent="0.25">
      <c r="A1035" s="112" t="s">
        <v>2704</v>
      </c>
      <c r="B1035" s="112"/>
      <c r="C1035" s="113" t="s">
        <v>1974</v>
      </c>
      <c r="D1035" s="113" t="s">
        <v>1942</v>
      </c>
      <c r="E1035" s="113" t="s">
        <v>1942</v>
      </c>
      <c r="F1035" s="113" t="s">
        <v>1942</v>
      </c>
      <c r="G1035" s="113" t="s">
        <v>1942</v>
      </c>
      <c r="H1035" s="113" t="s">
        <v>1942</v>
      </c>
      <c r="I1035" s="113" t="s">
        <v>1942</v>
      </c>
      <c r="J1035" s="113" t="s">
        <v>2809</v>
      </c>
      <c r="K1035" s="113" t="s">
        <v>2810</v>
      </c>
      <c r="L1035" s="113" t="s">
        <v>2811</v>
      </c>
      <c r="M1035" s="113" t="s">
        <v>2810</v>
      </c>
      <c r="N1035" s="113" t="s">
        <v>2810</v>
      </c>
      <c r="O1035" s="113" t="s">
        <v>2811</v>
      </c>
      <c r="P1035" s="113" t="s">
        <v>2811</v>
      </c>
      <c r="Q1035" s="113"/>
      <c r="R1035" s="113"/>
      <c r="S1035" s="113"/>
      <c r="T1035" s="113"/>
    </row>
    <row r="1036" spans="1:20" ht="35" customHeight="1" thickBot="1" x14ac:dyDescent="0.25">
      <c r="A1036" s="112" t="s">
        <v>2705</v>
      </c>
      <c r="B1036" s="112"/>
      <c r="C1036" s="113" t="s">
        <v>2812</v>
      </c>
      <c r="D1036" s="113" t="s">
        <v>2789</v>
      </c>
      <c r="E1036" s="113" t="s">
        <v>1903</v>
      </c>
      <c r="F1036" s="113" t="s">
        <v>1903</v>
      </c>
      <c r="G1036" s="113" t="s">
        <v>1903</v>
      </c>
      <c r="H1036" s="113" t="s">
        <v>2789</v>
      </c>
      <c r="I1036" s="113" t="s">
        <v>1903</v>
      </c>
      <c r="J1036" s="113" t="s">
        <v>2813</v>
      </c>
      <c r="K1036" s="113" t="s">
        <v>2814</v>
      </c>
      <c r="L1036" s="113" t="s">
        <v>2815</v>
      </c>
      <c r="M1036" s="113" t="s">
        <v>2814</v>
      </c>
      <c r="N1036" s="113" t="s">
        <v>2814</v>
      </c>
      <c r="O1036" s="113" t="s">
        <v>2815</v>
      </c>
      <c r="P1036" s="113" t="s">
        <v>2815</v>
      </c>
      <c r="Q1036" s="113"/>
      <c r="R1036" s="113"/>
      <c r="S1036" s="113"/>
      <c r="T1036" s="113"/>
    </row>
    <row r="1037" spans="1:20" ht="35" customHeight="1" thickBot="1" x14ac:dyDescent="0.25">
      <c r="A1037" s="112" t="s">
        <v>2706</v>
      </c>
      <c r="B1037" s="112"/>
      <c r="C1037" s="113" t="s">
        <v>1905</v>
      </c>
      <c r="D1037" s="113" t="s">
        <v>1905</v>
      </c>
      <c r="E1037" s="113" t="s">
        <v>1905</v>
      </c>
      <c r="F1037" s="113"/>
      <c r="G1037" s="113"/>
      <c r="H1037" s="113" t="s">
        <v>1905</v>
      </c>
      <c r="I1037" s="113" t="s">
        <v>1905</v>
      </c>
      <c r="J1037" s="113"/>
      <c r="K1037" s="113" t="s">
        <v>1905</v>
      </c>
      <c r="L1037" s="113" t="s">
        <v>1905</v>
      </c>
      <c r="M1037" s="113" t="s">
        <v>1905</v>
      </c>
      <c r="N1037" s="113" t="s">
        <v>1905</v>
      </c>
      <c r="O1037" s="113" t="s">
        <v>1905</v>
      </c>
      <c r="P1037" s="113" t="s">
        <v>1905</v>
      </c>
      <c r="Q1037" s="113"/>
      <c r="R1037" s="113"/>
      <c r="S1037" s="113"/>
      <c r="T1037" s="113"/>
    </row>
    <row r="1038" spans="1:20" ht="35" hidden="1" customHeight="1" thickBot="1" x14ac:dyDescent="0.25">
      <c r="A1038" s="112" t="s">
        <v>1831</v>
      </c>
      <c r="B1038" s="112"/>
      <c r="C1038" s="113"/>
      <c r="D1038" s="113"/>
      <c r="E1038" s="113"/>
      <c r="F1038" s="113"/>
      <c r="G1038" s="113"/>
      <c r="H1038" s="113"/>
      <c r="I1038" s="113"/>
      <c r="J1038" s="113"/>
      <c r="K1038" s="113"/>
      <c r="L1038" s="113"/>
      <c r="M1038" s="113"/>
      <c r="N1038" s="113"/>
      <c r="O1038" s="113"/>
      <c r="P1038" s="113"/>
      <c r="Q1038" s="113"/>
      <c r="R1038" s="113"/>
      <c r="S1038" s="113"/>
      <c r="T1038" s="113"/>
    </row>
    <row r="1039" spans="1:20" ht="35" hidden="1" customHeight="1" thickBot="1" x14ac:dyDescent="0.25">
      <c r="A1039" s="112" t="s">
        <v>2707</v>
      </c>
      <c r="B1039" s="112"/>
      <c r="C1039" s="113"/>
      <c r="D1039" s="113"/>
      <c r="E1039" s="113"/>
      <c r="F1039" s="113"/>
      <c r="G1039" s="113"/>
      <c r="H1039" s="113"/>
      <c r="I1039" s="113"/>
      <c r="J1039" s="113"/>
      <c r="K1039" s="113"/>
      <c r="L1039" s="113"/>
      <c r="M1039" s="113"/>
      <c r="N1039" s="113"/>
      <c r="O1039" s="113"/>
      <c r="P1039" s="113"/>
      <c r="Q1039" s="113"/>
      <c r="R1039" s="113"/>
      <c r="S1039" s="113"/>
      <c r="T1039" s="113"/>
    </row>
    <row r="1040" spans="1:20" ht="35" hidden="1" customHeight="1" thickBot="1" x14ac:dyDescent="0.25">
      <c r="A1040" s="112" t="s">
        <v>2708</v>
      </c>
      <c r="B1040" s="112"/>
      <c r="C1040" s="113"/>
      <c r="D1040" s="113"/>
      <c r="E1040" s="113"/>
      <c r="F1040" s="113"/>
      <c r="G1040" s="113"/>
      <c r="H1040" s="113"/>
      <c r="I1040" s="113"/>
      <c r="J1040" s="113"/>
      <c r="K1040" s="113"/>
      <c r="L1040" s="113"/>
      <c r="M1040" s="113"/>
      <c r="N1040" s="113"/>
      <c r="O1040" s="113"/>
      <c r="P1040" s="113"/>
      <c r="Q1040" s="113"/>
      <c r="R1040" s="113"/>
      <c r="S1040" s="113"/>
      <c r="T1040" s="113"/>
    </row>
    <row r="1041" spans="1:20" ht="35" hidden="1" customHeight="1" thickBot="1" x14ac:dyDescent="0.25">
      <c r="A1041" s="112" t="s">
        <v>2709</v>
      </c>
      <c r="B1041" s="112"/>
      <c r="C1041" s="113"/>
      <c r="D1041" s="113"/>
      <c r="E1041" s="113"/>
      <c r="F1041" s="113"/>
      <c r="G1041" s="113"/>
      <c r="H1041" s="113"/>
      <c r="I1041" s="113"/>
      <c r="J1041" s="113"/>
      <c r="K1041" s="113"/>
      <c r="L1041" s="113"/>
      <c r="M1041" s="113"/>
      <c r="N1041" s="113"/>
      <c r="O1041" s="113"/>
      <c r="P1041" s="113"/>
      <c r="Q1041" s="113"/>
      <c r="R1041" s="113"/>
      <c r="S1041" s="113"/>
      <c r="T1041" s="113"/>
    </row>
    <row r="1042" spans="1:20" ht="35" hidden="1" customHeight="1" thickBot="1" x14ac:dyDescent="0.25">
      <c r="A1042" s="112" t="s">
        <v>1833</v>
      </c>
      <c r="B1042" s="112"/>
      <c r="C1042" s="113"/>
      <c r="D1042" s="113"/>
      <c r="E1042" s="113"/>
      <c r="F1042" s="113"/>
      <c r="G1042" s="113"/>
      <c r="H1042" s="113"/>
      <c r="I1042" s="113"/>
      <c r="J1042" s="113"/>
      <c r="K1042" s="113"/>
      <c r="L1042" s="113"/>
      <c r="M1042" s="113"/>
      <c r="N1042" s="113"/>
      <c r="O1042" s="113"/>
      <c r="P1042" s="113"/>
      <c r="Q1042" s="113"/>
      <c r="R1042" s="113"/>
      <c r="S1042" s="113"/>
      <c r="T1042" s="113"/>
    </row>
    <row r="1043" spans="1:20" ht="35" hidden="1" customHeight="1" thickBot="1" x14ac:dyDescent="0.25">
      <c r="A1043" s="112" t="s">
        <v>2710</v>
      </c>
      <c r="B1043" s="112"/>
      <c r="C1043" s="113"/>
      <c r="D1043" s="113"/>
      <c r="E1043" s="113"/>
      <c r="F1043" s="113"/>
      <c r="G1043" s="113"/>
      <c r="H1043" s="113"/>
      <c r="I1043" s="113"/>
      <c r="J1043" s="113"/>
      <c r="K1043" s="113"/>
      <c r="L1043" s="113"/>
      <c r="M1043" s="113"/>
      <c r="N1043" s="113"/>
      <c r="O1043" s="113"/>
      <c r="P1043" s="113"/>
      <c r="Q1043" s="113"/>
      <c r="R1043" s="113"/>
      <c r="S1043" s="113"/>
      <c r="T1043" s="113"/>
    </row>
    <row r="1044" spans="1:20" ht="35" hidden="1" customHeight="1" thickBot="1" x14ac:dyDescent="0.25">
      <c r="A1044" s="112" t="s">
        <v>2711</v>
      </c>
      <c r="B1044" s="112"/>
      <c r="C1044" s="113"/>
      <c r="D1044" s="113"/>
      <c r="E1044" s="113"/>
      <c r="F1044" s="113"/>
      <c r="G1044" s="113"/>
      <c r="H1044" s="113"/>
      <c r="I1044" s="113"/>
      <c r="J1044" s="113"/>
      <c r="K1044" s="113"/>
      <c r="L1044" s="113"/>
      <c r="M1044" s="113"/>
      <c r="N1044" s="113"/>
      <c r="O1044" s="113"/>
      <c r="P1044" s="113"/>
      <c r="Q1044" s="113"/>
      <c r="R1044" s="113"/>
      <c r="S1044" s="113"/>
      <c r="T1044" s="113"/>
    </row>
    <row r="1045" spans="1:20" ht="35" hidden="1" customHeight="1" thickBot="1" x14ac:dyDescent="0.25">
      <c r="A1045" s="112" t="s">
        <v>2712</v>
      </c>
      <c r="B1045" s="112"/>
      <c r="C1045" s="113"/>
      <c r="D1045" s="113"/>
      <c r="E1045" s="113"/>
      <c r="F1045" s="113"/>
      <c r="G1045" s="113"/>
      <c r="H1045" s="113"/>
      <c r="I1045" s="113"/>
      <c r="J1045" s="113"/>
      <c r="K1045" s="113"/>
      <c r="L1045" s="113"/>
      <c r="M1045" s="113"/>
      <c r="N1045" s="113"/>
      <c r="O1045" s="113"/>
      <c r="P1045" s="113"/>
      <c r="Q1045" s="113"/>
      <c r="R1045" s="113"/>
      <c r="S1045" s="113"/>
      <c r="T1045" s="113"/>
    </row>
    <row r="1046" spans="1:20" ht="35" hidden="1" customHeight="1" thickBot="1" x14ac:dyDescent="0.25">
      <c r="A1046" s="112" t="s">
        <v>1835</v>
      </c>
      <c r="B1046" s="112"/>
      <c r="C1046" s="113"/>
      <c r="D1046" s="113"/>
      <c r="E1046" s="113"/>
      <c r="F1046" s="113"/>
      <c r="G1046" s="113"/>
      <c r="H1046" s="113"/>
      <c r="I1046" s="113"/>
      <c r="J1046" s="113"/>
      <c r="K1046" s="113"/>
      <c r="L1046" s="113"/>
      <c r="M1046" s="113"/>
      <c r="N1046" s="113"/>
      <c r="O1046" s="113"/>
      <c r="P1046" s="113"/>
      <c r="Q1046" s="113"/>
      <c r="R1046" s="113"/>
      <c r="S1046" s="113"/>
      <c r="T1046" s="113"/>
    </row>
    <row r="1047" spans="1:20" ht="35" hidden="1" customHeight="1" thickBot="1" x14ac:dyDescent="0.25">
      <c r="A1047" s="112" t="s">
        <v>2713</v>
      </c>
      <c r="B1047" s="112"/>
      <c r="C1047" s="113"/>
      <c r="D1047" s="113"/>
      <c r="E1047" s="113"/>
      <c r="F1047" s="113"/>
      <c r="G1047" s="113"/>
      <c r="H1047" s="113"/>
      <c r="I1047" s="113"/>
      <c r="J1047" s="113"/>
      <c r="K1047" s="113"/>
      <c r="L1047" s="113"/>
      <c r="M1047" s="113"/>
      <c r="N1047" s="113"/>
      <c r="O1047" s="113"/>
      <c r="P1047" s="113"/>
      <c r="Q1047" s="113"/>
      <c r="R1047" s="113"/>
      <c r="S1047" s="113"/>
      <c r="T1047" s="113"/>
    </row>
    <row r="1048" spans="1:20" ht="35" hidden="1" customHeight="1" thickBot="1" x14ac:dyDescent="0.25">
      <c r="A1048" s="112" t="s">
        <v>2714</v>
      </c>
      <c r="B1048" s="112"/>
      <c r="C1048" s="113"/>
      <c r="D1048" s="113"/>
      <c r="E1048" s="113"/>
      <c r="F1048" s="113"/>
      <c r="G1048" s="113"/>
      <c r="H1048" s="113"/>
      <c r="I1048" s="113"/>
      <c r="J1048" s="113"/>
      <c r="K1048" s="113"/>
      <c r="L1048" s="113"/>
      <c r="M1048" s="113"/>
      <c r="N1048" s="113"/>
      <c r="O1048" s="113"/>
      <c r="P1048" s="113"/>
      <c r="Q1048" s="113"/>
      <c r="R1048" s="113"/>
      <c r="S1048" s="113"/>
      <c r="T1048" s="113"/>
    </row>
    <row r="1049" spans="1:20" ht="35" hidden="1" customHeight="1" thickBot="1" x14ac:dyDescent="0.25">
      <c r="A1049" s="112" t="s">
        <v>2715</v>
      </c>
      <c r="B1049" s="112"/>
      <c r="C1049" s="113"/>
      <c r="D1049" s="113"/>
      <c r="E1049" s="113"/>
      <c r="F1049" s="113"/>
      <c r="G1049" s="113"/>
      <c r="H1049" s="113"/>
      <c r="I1049" s="113"/>
      <c r="J1049" s="113"/>
      <c r="K1049" s="113"/>
      <c r="L1049" s="113"/>
      <c r="M1049" s="113"/>
      <c r="N1049" s="113"/>
      <c r="O1049" s="113"/>
      <c r="P1049" s="113"/>
      <c r="Q1049" s="113"/>
      <c r="R1049" s="113"/>
      <c r="S1049" s="113"/>
      <c r="T1049" s="113"/>
    </row>
    <row r="1050" spans="1:20" ht="35" hidden="1" customHeight="1" thickBot="1" x14ac:dyDescent="0.25">
      <c r="A1050" s="112" t="s">
        <v>1837</v>
      </c>
      <c r="B1050" s="112"/>
      <c r="C1050" s="113"/>
      <c r="D1050" s="113"/>
      <c r="E1050" s="113"/>
      <c r="F1050" s="113"/>
      <c r="G1050" s="113"/>
      <c r="H1050" s="113"/>
      <c r="I1050" s="113"/>
      <c r="J1050" s="113"/>
      <c r="K1050" s="113"/>
      <c r="L1050" s="113"/>
      <c r="M1050" s="113"/>
      <c r="N1050" s="113"/>
      <c r="O1050" s="113"/>
      <c r="P1050" s="113"/>
      <c r="Q1050" s="113"/>
      <c r="R1050" s="113"/>
      <c r="S1050" s="113"/>
      <c r="T1050" s="113"/>
    </row>
    <row r="1051" spans="1:20" ht="35" hidden="1" customHeight="1" thickBot="1" x14ac:dyDescent="0.25">
      <c r="A1051" s="112" t="s">
        <v>2716</v>
      </c>
      <c r="B1051" s="112"/>
      <c r="C1051" s="113"/>
      <c r="D1051" s="113"/>
      <c r="E1051" s="113"/>
      <c r="F1051" s="113"/>
      <c r="G1051" s="113"/>
      <c r="H1051" s="113"/>
      <c r="I1051" s="113"/>
      <c r="J1051" s="113"/>
      <c r="K1051" s="113"/>
      <c r="L1051" s="113"/>
      <c r="M1051" s="113"/>
      <c r="N1051" s="113"/>
      <c r="O1051" s="113"/>
      <c r="P1051" s="113"/>
      <c r="Q1051" s="113"/>
      <c r="R1051" s="113"/>
      <c r="S1051" s="113"/>
      <c r="T1051" s="113"/>
    </row>
    <row r="1052" spans="1:20" ht="35" hidden="1" customHeight="1" thickBot="1" x14ac:dyDescent="0.25">
      <c r="A1052" s="112" t="s">
        <v>2717</v>
      </c>
      <c r="B1052" s="112"/>
      <c r="C1052" s="113"/>
      <c r="D1052" s="113"/>
      <c r="E1052" s="113"/>
      <c r="F1052" s="113"/>
      <c r="G1052" s="113"/>
      <c r="H1052" s="113"/>
      <c r="I1052" s="113"/>
      <c r="J1052" s="113"/>
      <c r="K1052" s="113"/>
      <c r="L1052" s="113"/>
      <c r="M1052" s="113"/>
      <c r="N1052" s="113"/>
      <c r="O1052" s="113"/>
      <c r="P1052" s="113"/>
      <c r="Q1052" s="113"/>
      <c r="R1052" s="113"/>
      <c r="S1052" s="113"/>
      <c r="T1052" s="113"/>
    </row>
    <row r="1053" spans="1:20" ht="35" hidden="1" customHeight="1" thickBot="1" x14ac:dyDescent="0.25">
      <c r="A1053" s="112" t="s">
        <v>2718</v>
      </c>
      <c r="B1053" s="112"/>
      <c r="C1053" s="113"/>
      <c r="D1053" s="113"/>
      <c r="E1053" s="113"/>
      <c r="F1053" s="113"/>
      <c r="G1053" s="113"/>
      <c r="H1053" s="113"/>
      <c r="I1053" s="113"/>
      <c r="J1053" s="113"/>
      <c r="K1053" s="113"/>
      <c r="L1053" s="113"/>
      <c r="M1053" s="113"/>
      <c r="N1053" s="113"/>
      <c r="O1053" s="113"/>
      <c r="P1053" s="113"/>
      <c r="Q1053" s="113"/>
      <c r="R1053" s="113"/>
      <c r="S1053" s="113"/>
      <c r="T1053" s="113"/>
    </row>
    <row r="1054" spans="1:20" ht="35" hidden="1" customHeight="1" thickBot="1" x14ac:dyDescent="0.25">
      <c r="A1054" s="112" t="s">
        <v>1839</v>
      </c>
      <c r="B1054" s="112"/>
      <c r="C1054" s="113"/>
      <c r="D1054" s="113"/>
      <c r="E1054" s="113"/>
      <c r="F1054" s="113"/>
      <c r="G1054" s="113"/>
      <c r="H1054" s="113"/>
      <c r="I1054" s="113"/>
      <c r="J1054" s="113"/>
      <c r="K1054" s="113"/>
      <c r="L1054" s="113"/>
      <c r="M1054" s="113"/>
      <c r="N1054" s="113"/>
      <c r="O1054" s="113"/>
      <c r="P1054" s="113"/>
      <c r="Q1054" s="113"/>
      <c r="R1054" s="113"/>
      <c r="S1054" s="113"/>
      <c r="T1054" s="113"/>
    </row>
    <row r="1055" spans="1:20" ht="35" hidden="1" customHeight="1" thickBot="1" x14ac:dyDescent="0.25">
      <c r="A1055" s="112" t="s">
        <v>2719</v>
      </c>
      <c r="B1055" s="112"/>
      <c r="C1055" s="113"/>
      <c r="D1055" s="113"/>
      <c r="E1055" s="113"/>
      <c r="F1055" s="113"/>
      <c r="G1055" s="113"/>
      <c r="H1055" s="113"/>
      <c r="I1055" s="113"/>
      <c r="J1055" s="113"/>
      <c r="K1055" s="113"/>
      <c r="L1055" s="113"/>
      <c r="M1055" s="113"/>
      <c r="N1055" s="113"/>
      <c r="O1055" s="113"/>
      <c r="P1055" s="113"/>
      <c r="Q1055" s="113"/>
      <c r="R1055" s="113"/>
      <c r="S1055" s="113"/>
      <c r="T1055" s="113"/>
    </row>
    <row r="1056" spans="1:20" ht="35" hidden="1" customHeight="1" thickBot="1" x14ac:dyDescent="0.25">
      <c r="A1056" s="112" t="s">
        <v>2720</v>
      </c>
      <c r="B1056" s="112"/>
      <c r="C1056" s="113"/>
      <c r="D1056" s="113"/>
      <c r="E1056" s="113"/>
      <c r="F1056" s="113"/>
      <c r="G1056" s="113"/>
      <c r="H1056" s="113"/>
      <c r="I1056" s="113"/>
      <c r="J1056" s="113"/>
      <c r="K1056" s="113"/>
      <c r="L1056" s="113"/>
      <c r="M1056" s="113"/>
      <c r="N1056" s="113"/>
      <c r="O1056" s="113"/>
      <c r="P1056" s="113"/>
      <c r="Q1056" s="113"/>
      <c r="R1056" s="113"/>
      <c r="S1056" s="113"/>
      <c r="T1056" s="113"/>
    </row>
    <row r="1057" spans="1:20" ht="35" hidden="1" customHeight="1" thickBot="1" x14ac:dyDescent="0.25">
      <c r="A1057" s="112" t="s">
        <v>2721</v>
      </c>
      <c r="B1057" s="112"/>
      <c r="C1057" s="113"/>
      <c r="D1057" s="113"/>
      <c r="E1057" s="113"/>
      <c r="F1057" s="113"/>
      <c r="G1057" s="113"/>
      <c r="H1057" s="113"/>
      <c r="I1057" s="113"/>
      <c r="J1057" s="113"/>
      <c r="K1057" s="113"/>
      <c r="L1057" s="113"/>
      <c r="M1057" s="113"/>
      <c r="N1057" s="113"/>
      <c r="O1057" s="113"/>
      <c r="P1057" s="113"/>
      <c r="Q1057" s="113"/>
      <c r="R1057" s="113"/>
      <c r="S1057" s="113"/>
      <c r="T1057" s="113"/>
    </row>
    <row r="1058" spans="1:20" ht="35" hidden="1" customHeight="1" thickBot="1" x14ac:dyDescent="0.25">
      <c r="A1058" s="112" t="s">
        <v>1841</v>
      </c>
      <c r="B1058" s="112"/>
      <c r="C1058" s="113"/>
      <c r="D1058" s="113"/>
      <c r="E1058" s="113"/>
      <c r="F1058" s="113"/>
      <c r="G1058" s="113"/>
      <c r="H1058" s="113"/>
      <c r="I1058" s="113"/>
      <c r="J1058" s="113"/>
      <c r="K1058" s="113"/>
      <c r="L1058" s="113"/>
      <c r="M1058" s="113"/>
      <c r="N1058" s="113"/>
      <c r="O1058" s="113"/>
      <c r="P1058" s="113"/>
      <c r="Q1058" s="113"/>
      <c r="R1058" s="113"/>
      <c r="S1058" s="113"/>
      <c r="T1058" s="113"/>
    </row>
    <row r="1059" spans="1:20" ht="35" hidden="1" customHeight="1" thickBot="1" x14ac:dyDescent="0.25">
      <c r="A1059" s="112" t="s">
        <v>2722</v>
      </c>
      <c r="B1059" s="112"/>
      <c r="C1059" s="113"/>
      <c r="D1059" s="113"/>
      <c r="E1059" s="113"/>
      <c r="F1059" s="113"/>
      <c r="G1059" s="113"/>
      <c r="H1059" s="113"/>
      <c r="I1059" s="113"/>
      <c r="J1059" s="113"/>
      <c r="K1059" s="113"/>
      <c r="L1059" s="113"/>
      <c r="M1059" s="113"/>
      <c r="N1059" s="113"/>
      <c r="O1059" s="113"/>
      <c r="P1059" s="113"/>
      <c r="Q1059" s="113"/>
      <c r="R1059" s="113"/>
      <c r="S1059" s="113"/>
      <c r="T1059" s="113"/>
    </row>
    <row r="1060" spans="1:20" ht="35" hidden="1" customHeight="1" thickBot="1" x14ac:dyDescent="0.25">
      <c r="A1060" s="112" t="s">
        <v>2723</v>
      </c>
      <c r="B1060" s="112"/>
      <c r="C1060" s="113"/>
      <c r="D1060" s="113"/>
      <c r="E1060" s="113"/>
      <c r="F1060" s="113"/>
      <c r="G1060" s="113"/>
      <c r="H1060" s="113"/>
      <c r="I1060" s="113"/>
      <c r="J1060" s="113"/>
      <c r="K1060" s="113"/>
      <c r="L1060" s="113"/>
      <c r="M1060" s="113"/>
      <c r="N1060" s="113"/>
      <c r="O1060" s="113"/>
      <c r="P1060" s="113"/>
      <c r="Q1060" s="113"/>
      <c r="R1060" s="113"/>
      <c r="S1060" s="113"/>
      <c r="T1060" s="113"/>
    </row>
    <row r="1061" spans="1:20" ht="35" hidden="1" customHeight="1" thickBot="1" x14ac:dyDescent="0.25">
      <c r="A1061" s="112" t="s">
        <v>2724</v>
      </c>
      <c r="B1061" s="112"/>
      <c r="C1061" s="113"/>
      <c r="D1061" s="113"/>
      <c r="E1061" s="113"/>
      <c r="F1061" s="113"/>
      <c r="G1061" s="113"/>
      <c r="H1061" s="113"/>
      <c r="I1061" s="113"/>
      <c r="J1061" s="113"/>
      <c r="K1061" s="113"/>
      <c r="L1061" s="113"/>
      <c r="M1061" s="113"/>
      <c r="N1061" s="113"/>
      <c r="O1061" s="113"/>
      <c r="P1061" s="113"/>
      <c r="Q1061" s="113"/>
      <c r="R1061" s="113"/>
      <c r="S1061" s="113"/>
      <c r="T1061" s="113"/>
    </row>
    <row r="1062" spans="1:20" ht="35" hidden="1" customHeight="1" thickBot="1" x14ac:dyDescent="0.25">
      <c r="A1062" s="112" t="s">
        <v>1843</v>
      </c>
      <c r="B1062" s="112"/>
      <c r="C1062" s="113"/>
      <c r="D1062" s="113"/>
      <c r="E1062" s="113"/>
      <c r="F1062" s="113"/>
      <c r="G1062" s="113"/>
      <c r="H1062" s="113"/>
      <c r="I1062" s="113"/>
      <c r="J1062" s="113"/>
      <c r="K1062" s="113"/>
      <c r="L1062" s="113"/>
      <c r="M1062" s="113"/>
      <c r="N1062" s="113"/>
      <c r="O1062" s="113"/>
      <c r="P1062" s="113"/>
      <c r="Q1062" s="113"/>
      <c r="R1062" s="113"/>
      <c r="S1062" s="113"/>
      <c r="T1062" s="113"/>
    </row>
    <row r="1063" spans="1:20" ht="35" hidden="1" customHeight="1" thickBot="1" x14ac:dyDescent="0.25">
      <c r="A1063" s="112" t="s">
        <v>2725</v>
      </c>
      <c r="B1063" s="112"/>
      <c r="C1063" s="113"/>
      <c r="D1063" s="113"/>
      <c r="E1063" s="113"/>
      <c r="F1063" s="113"/>
      <c r="G1063" s="113"/>
      <c r="H1063" s="113"/>
      <c r="I1063" s="113"/>
      <c r="J1063" s="113"/>
      <c r="K1063" s="113"/>
      <c r="L1063" s="113"/>
      <c r="M1063" s="113"/>
      <c r="N1063" s="113"/>
      <c r="O1063" s="113"/>
      <c r="P1063" s="113"/>
      <c r="Q1063" s="113"/>
      <c r="R1063" s="113"/>
      <c r="S1063" s="113"/>
      <c r="T1063" s="113"/>
    </row>
    <row r="1064" spans="1:20" ht="35" hidden="1" customHeight="1" thickBot="1" x14ac:dyDescent="0.25">
      <c r="A1064" s="112" t="s">
        <v>2726</v>
      </c>
      <c r="B1064" s="112"/>
      <c r="C1064" s="113"/>
      <c r="D1064" s="113"/>
      <c r="E1064" s="113"/>
      <c r="F1064" s="113"/>
      <c r="G1064" s="113"/>
      <c r="H1064" s="113"/>
      <c r="I1064" s="113"/>
      <c r="J1064" s="113"/>
      <c r="K1064" s="113"/>
      <c r="L1064" s="113"/>
      <c r="M1064" s="113"/>
      <c r="N1064" s="113"/>
      <c r="O1064" s="113"/>
      <c r="P1064" s="113"/>
      <c r="Q1064" s="113"/>
      <c r="R1064" s="113"/>
      <c r="S1064" s="113"/>
      <c r="T1064" s="113"/>
    </row>
    <row r="1065" spans="1:20" ht="35" hidden="1" customHeight="1" thickBot="1" x14ac:dyDescent="0.25">
      <c r="A1065" s="112" t="s">
        <v>2727</v>
      </c>
      <c r="B1065" s="112"/>
      <c r="C1065" s="113"/>
      <c r="D1065" s="113"/>
      <c r="E1065" s="113"/>
      <c r="F1065" s="113"/>
      <c r="G1065" s="113"/>
      <c r="H1065" s="113"/>
      <c r="I1065" s="113"/>
      <c r="J1065" s="113"/>
      <c r="K1065" s="113"/>
      <c r="L1065" s="113"/>
      <c r="M1065" s="113"/>
      <c r="N1065" s="113"/>
      <c r="O1065" s="113"/>
      <c r="P1065" s="113"/>
      <c r="Q1065" s="113"/>
      <c r="R1065" s="113"/>
      <c r="S1065" s="113"/>
      <c r="T1065" s="113"/>
    </row>
    <row r="1066" spans="1:20" ht="35" hidden="1" customHeight="1" thickBot="1" x14ac:dyDescent="0.25">
      <c r="A1066" s="112" t="s">
        <v>1845</v>
      </c>
      <c r="B1066" s="112"/>
      <c r="C1066" s="113"/>
      <c r="D1066" s="113"/>
      <c r="E1066" s="113"/>
      <c r="F1066" s="113"/>
      <c r="G1066" s="113"/>
      <c r="H1066" s="113"/>
      <c r="I1066" s="113"/>
      <c r="J1066" s="113"/>
      <c r="K1066" s="113"/>
      <c r="L1066" s="113"/>
      <c r="M1066" s="113"/>
      <c r="N1066" s="113"/>
      <c r="O1066" s="113"/>
      <c r="P1066" s="113"/>
      <c r="Q1066" s="113"/>
      <c r="R1066" s="113"/>
      <c r="S1066" s="113"/>
      <c r="T1066" s="113"/>
    </row>
    <row r="1067" spans="1:20" ht="35" hidden="1" customHeight="1" thickBot="1" x14ac:dyDescent="0.25">
      <c r="A1067" s="112" t="s">
        <v>2728</v>
      </c>
      <c r="B1067" s="112"/>
      <c r="C1067" s="113"/>
      <c r="D1067" s="113"/>
      <c r="E1067" s="113"/>
      <c r="F1067" s="113"/>
      <c r="G1067" s="113"/>
      <c r="H1067" s="113"/>
      <c r="I1067" s="113"/>
      <c r="J1067" s="113"/>
      <c r="K1067" s="113"/>
      <c r="L1067" s="113"/>
      <c r="M1067" s="113"/>
      <c r="N1067" s="113"/>
      <c r="O1067" s="113"/>
      <c r="P1067" s="113"/>
      <c r="Q1067" s="113"/>
      <c r="R1067" s="113"/>
      <c r="S1067" s="113"/>
      <c r="T1067" s="113"/>
    </row>
    <row r="1068" spans="1:20" ht="35" hidden="1" customHeight="1" thickBot="1" x14ac:dyDescent="0.25">
      <c r="A1068" s="112" t="s">
        <v>2729</v>
      </c>
      <c r="B1068" s="112"/>
      <c r="C1068" s="113"/>
      <c r="D1068" s="113"/>
      <c r="E1068" s="113"/>
      <c r="F1068" s="113"/>
      <c r="G1068" s="113"/>
      <c r="H1068" s="113"/>
      <c r="I1068" s="113"/>
      <c r="J1068" s="113"/>
      <c r="K1068" s="113"/>
      <c r="L1068" s="113"/>
      <c r="M1068" s="113"/>
      <c r="N1068" s="113"/>
      <c r="O1068" s="113"/>
      <c r="P1068" s="113"/>
      <c r="Q1068" s="113"/>
      <c r="R1068" s="113"/>
      <c r="S1068" s="113"/>
      <c r="T1068" s="113"/>
    </row>
    <row r="1069" spans="1:20" ht="35" hidden="1" customHeight="1" thickBot="1" x14ac:dyDescent="0.25">
      <c r="A1069" s="112" t="s">
        <v>2730</v>
      </c>
      <c r="B1069" s="112"/>
      <c r="C1069" s="113"/>
      <c r="D1069" s="113"/>
      <c r="E1069" s="113"/>
      <c r="F1069" s="113"/>
      <c r="G1069" s="113"/>
      <c r="H1069" s="113"/>
      <c r="I1069" s="113"/>
      <c r="J1069" s="113"/>
      <c r="K1069" s="113"/>
      <c r="L1069" s="113"/>
      <c r="M1069" s="113"/>
      <c r="N1069" s="113"/>
      <c r="O1069" s="113"/>
      <c r="P1069" s="113"/>
      <c r="Q1069" s="113"/>
      <c r="R1069" s="113"/>
      <c r="S1069" s="113"/>
      <c r="T1069" s="113"/>
    </row>
    <row r="1070" spans="1:20" ht="35" hidden="1" customHeight="1" thickBot="1" x14ac:dyDescent="0.25">
      <c r="A1070" s="112" t="s">
        <v>1847</v>
      </c>
      <c r="B1070" s="112"/>
      <c r="C1070" s="113"/>
      <c r="D1070" s="113"/>
      <c r="E1070" s="113"/>
      <c r="F1070" s="113"/>
      <c r="G1070" s="113"/>
      <c r="H1070" s="113"/>
      <c r="I1070" s="113"/>
      <c r="J1070" s="113"/>
      <c r="K1070" s="113"/>
      <c r="L1070" s="113"/>
      <c r="M1070" s="113"/>
      <c r="N1070" s="113"/>
      <c r="O1070" s="113"/>
      <c r="P1070" s="113"/>
      <c r="Q1070" s="113"/>
      <c r="R1070" s="113"/>
      <c r="S1070" s="113"/>
      <c r="T1070" s="113"/>
    </row>
    <row r="1071" spans="1:20" ht="35" hidden="1" customHeight="1" thickBot="1" x14ac:dyDescent="0.25">
      <c r="A1071" s="112" t="s">
        <v>2731</v>
      </c>
      <c r="B1071" s="112"/>
      <c r="C1071" s="113"/>
      <c r="D1071" s="113"/>
      <c r="E1071" s="113"/>
      <c r="F1071" s="113"/>
      <c r="G1071" s="113"/>
      <c r="H1071" s="113"/>
      <c r="I1071" s="113"/>
      <c r="J1071" s="113"/>
      <c r="K1071" s="113"/>
      <c r="L1071" s="113"/>
      <c r="M1071" s="113"/>
      <c r="N1071" s="113"/>
      <c r="O1071" s="113"/>
      <c r="P1071" s="113"/>
      <c r="Q1071" s="113"/>
      <c r="R1071" s="113"/>
      <c r="S1071" s="113"/>
      <c r="T1071" s="113"/>
    </row>
    <row r="1072" spans="1:20" ht="35" hidden="1" customHeight="1" thickBot="1" x14ac:dyDescent="0.25">
      <c r="A1072" s="112" t="s">
        <v>2732</v>
      </c>
      <c r="B1072" s="112"/>
      <c r="C1072" s="113"/>
      <c r="D1072" s="113"/>
      <c r="E1072" s="113"/>
      <c r="F1072" s="113"/>
      <c r="G1072" s="113"/>
      <c r="H1072" s="113"/>
      <c r="I1072" s="113"/>
      <c r="J1072" s="113"/>
      <c r="K1072" s="113"/>
      <c r="L1072" s="113"/>
      <c r="M1072" s="113"/>
      <c r="N1072" s="113"/>
      <c r="O1072" s="113"/>
      <c r="P1072" s="113"/>
      <c r="Q1072" s="113"/>
      <c r="R1072" s="113"/>
      <c r="S1072" s="113"/>
      <c r="T1072" s="113"/>
    </row>
    <row r="1073" spans="1:20" ht="35" hidden="1" customHeight="1" thickBot="1" x14ac:dyDescent="0.25">
      <c r="A1073" s="112" t="s">
        <v>2733</v>
      </c>
      <c r="B1073" s="112"/>
      <c r="C1073" s="113"/>
      <c r="D1073" s="113"/>
      <c r="E1073" s="113"/>
      <c r="F1073" s="113"/>
      <c r="G1073" s="113"/>
      <c r="H1073" s="113"/>
      <c r="I1073" s="113"/>
      <c r="J1073" s="113"/>
      <c r="K1073" s="113"/>
      <c r="L1073" s="113"/>
      <c r="M1073" s="113"/>
      <c r="N1073" s="113"/>
      <c r="O1073" s="113"/>
      <c r="P1073" s="113"/>
      <c r="Q1073" s="113"/>
      <c r="R1073" s="113"/>
      <c r="S1073" s="113"/>
      <c r="T1073" s="113"/>
    </row>
    <row r="1074" spans="1:20" ht="35" customHeight="1" thickBot="1" x14ac:dyDescent="0.25">
      <c r="A1074" s="112" t="s">
        <v>1849</v>
      </c>
      <c r="B1074" s="112"/>
      <c r="C1074" s="113" t="s">
        <v>2816</v>
      </c>
      <c r="D1074" s="113" t="s">
        <v>2817</v>
      </c>
      <c r="E1074" s="113" t="s">
        <v>2817</v>
      </c>
      <c r="F1074" s="113" t="s">
        <v>2817</v>
      </c>
      <c r="G1074" s="113" t="s">
        <v>2817</v>
      </c>
      <c r="H1074" s="113" t="s">
        <v>2817</v>
      </c>
      <c r="I1074" s="113" t="s">
        <v>2818</v>
      </c>
      <c r="J1074" s="113" t="s">
        <v>2819</v>
      </c>
      <c r="K1074" s="113" t="s">
        <v>2816</v>
      </c>
      <c r="L1074" s="113" t="s">
        <v>2816</v>
      </c>
      <c r="M1074" s="113" t="s">
        <v>2816</v>
      </c>
      <c r="N1074" s="113" t="s">
        <v>2816</v>
      </c>
      <c r="O1074" s="113" t="s">
        <v>2816</v>
      </c>
      <c r="P1074" s="113" t="s">
        <v>2816</v>
      </c>
      <c r="Q1074" s="113"/>
      <c r="R1074" s="113"/>
      <c r="S1074" s="113"/>
      <c r="T1074" s="113"/>
    </row>
    <row r="1075" spans="1:20" ht="35" customHeight="1" thickBot="1" x14ac:dyDescent="0.25">
      <c r="A1075" s="112" t="s">
        <v>2740</v>
      </c>
      <c r="B1075" s="112"/>
      <c r="C1075" s="113" t="s">
        <v>1942</v>
      </c>
      <c r="D1075" s="113" t="s">
        <v>1942</v>
      </c>
      <c r="E1075" s="113" t="s">
        <v>1942</v>
      </c>
      <c r="F1075" s="113" t="s">
        <v>1942</v>
      </c>
      <c r="G1075" s="113" t="s">
        <v>1942</v>
      </c>
      <c r="H1075" s="113" t="s">
        <v>1942</v>
      </c>
      <c r="I1075" s="113" t="s">
        <v>1942</v>
      </c>
      <c r="J1075" s="113" t="s">
        <v>2809</v>
      </c>
      <c r="K1075" s="113"/>
      <c r="L1075" s="113" t="s">
        <v>1942</v>
      </c>
      <c r="M1075" s="113" t="s">
        <v>1942</v>
      </c>
      <c r="N1075" s="113" t="s">
        <v>1942</v>
      </c>
      <c r="O1075" s="113" t="s">
        <v>1942</v>
      </c>
      <c r="P1075" s="113" t="s">
        <v>1942</v>
      </c>
      <c r="Q1075" s="113"/>
      <c r="R1075" s="113"/>
      <c r="S1075" s="113"/>
      <c r="T1075" s="113"/>
    </row>
    <row r="1076" spans="1:20" ht="35" customHeight="1" thickBot="1" x14ac:dyDescent="0.25">
      <c r="A1076" s="112" t="s">
        <v>2742</v>
      </c>
      <c r="B1076" s="112"/>
      <c r="C1076" s="113" t="s">
        <v>2798</v>
      </c>
      <c r="D1076" s="113" t="s">
        <v>2820</v>
      </c>
      <c r="E1076" s="113" t="s">
        <v>2798</v>
      </c>
      <c r="F1076" s="113" t="s">
        <v>2798</v>
      </c>
      <c r="G1076" s="113" t="s">
        <v>2798</v>
      </c>
      <c r="H1076" s="113" t="s">
        <v>2820</v>
      </c>
      <c r="I1076" s="113" t="s">
        <v>2821</v>
      </c>
      <c r="J1076" s="113" t="s">
        <v>1976</v>
      </c>
      <c r="K1076" s="113"/>
      <c r="L1076" s="113" t="s">
        <v>1976</v>
      </c>
      <c r="M1076" s="113" t="s">
        <v>1976</v>
      </c>
      <c r="N1076" s="113" t="s">
        <v>1976</v>
      </c>
      <c r="O1076" s="113" t="s">
        <v>1976</v>
      </c>
      <c r="P1076" s="113" t="s">
        <v>1976</v>
      </c>
      <c r="Q1076" s="113"/>
      <c r="R1076" s="113"/>
      <c r="S1076" s="113"/>
      <c r="T1076" s="113"/>
    </row>
    <row r="1077" spans="1:20" ht="35" customHeight="1" thickBot="1" x14ac:dyDescent="0.25">
      <c r="A1077" s="112" t="s">
        <v>2744</v>
      </c>
      <c r="B1077" s="112"/>
      <c r="C1077" s="113"/>
      <c r="D1077" s="113" t="s">
        <v>1905</v>
      </c>
      <c r="E1077" s="113" t="s">
        <v>1905</v>
      </c>
      <c r="F1077" s="113"/>
      <c r="G1077" s="113"/>
      <c r="H1077" s="113" t="s">
        <v>1905</v>
      </c>
      <c r="I1077" s="113" t="s">
        <v>1905</v>
      </c>
      <c r="J1077" s="113"/>
      <c r="K1077" s="113"/>
      <c r="L1077" s="113" t="s">
        <v>1905</v>
      </c>
      <c r="M1077" s="113" t="s">
        <v>1905</v>
      </c>
      <c r="N1077" s="113" t="s">
        <v>1905</v>
      </c>
      <c r="O1077" s="113" t="s">
        <v>1905</v>
      </c>
      <c r="P1077" s="113" t="s">
        <v>1905</v>
      </c>
      <c r="Q1077" s="113"/>
      <c r="R1077" s="113"/>
      <c r="S1077" s="113"/>
      <c r="T1077" s="113"/>
    </row>
    <row r="1078" spans="1:20" ht="52" hidden="1" customHeight="1" thickBot="1" x14ac:dyDescent="0.25">
      <c r="A1078" s="112" t="s">
        <v>1851</v>
      </c>
      <c r="B1078" s="112"/>
      <c r="C1078" s="113"/>
      <c r="D1078" s="113"/>
      <c r="E1078" s="113"/>
      <c r="F1078" s="113"/>
      <c r="G1078" s="113"/>
      <c r="H1078" s="113"/>
      <c r="I1078" s="113"/>
      <c r="J1078" s="113"/>
      <c r="K1078" s="113"/>
      <c r="L1078" s="113"/>
      <c r="M1078" s="113"/>
      <c r="N1078" s="113"/>
      <c r="O1078" s="113"/>
      <c r="P1078" s="113"/>
      <c r="Q1078" s="113"/>
      <c r="R1078" s="113"/>
      <c r="S1078" s="113"/>
      <c r="T1078" s="113"/>
    </row>
    <row r="1079" spans="1:20" ht="52" customHeight="1" thickBot="1" x14ac:dyDescent="0.25">
      <c r="A1079" s="112" t="s">
        <v>2745</v>
      </c>
      <c r="B1079" s="112"/>
      <c r="C1079" s="113"/>
      <c r="D1079" s="113"/>
      <c r="E1079" s="113"/>
      <c r="F1079" s="113"/>
      <c r="G1079" s="113"/>
      <c r="H1079" s="113"/>
      <c r="I1079" s="113"/>
      <c r="J1079" s="113"/>
      <c r="K1079" s="113" t="s">
        <v>1942</v>
      </c>
      <c r="L1079" s="113"/>
      <c r="M1079" s="113"/>
      <c r="N1079" s="113"/>
      <c r="O1079" s="113"/>
      <c r="P1079" s="113"/>
      <c r="Q1079" s="113"/>
      <c r="R1079" s="113"/>
      <c r="S1079" s="113"/>
      <c r="T1079" s="113"/>
    </row>
    <row r="1080" spans="1:20" ht="52" customHeight="1" thickBot="1" x14ac:dyDescent="0.25">
      <c r="A1080" s="112" t="s">
        <v>2746</v>
      </c>
      <c r="B1080" s="112"/>
      <c r="C1080" s="113"/>
      <c r="D1080" s="113"/>
      <c r="E1080" s="113"/>
      <c r="F1080" s="113"/>
      <c r="G1080" s="113"/>
      <c r="H1080" s="113"/>
      <c r="I1080" s="113"/>
      <c r="J1080" s="113"/>
      <c r="K1080" s="113" t="s">
        <v>1976</v>
      </c>
      <c r="L1080" s="113"/>
      <c r="M1080" s="113"/>
      <c r="N1080" s="113"/>
      <c r="O1080" s="113"/>
      <c r="P1080" s="113"/>
      <c r="Q1080" s="113"/>
      <c r="R1080" s="113"/>
      <c r="S1080" s="113"/>
      <c r="T1080" s="113"/>
    </row>
    <row r="1081" spans="1:20" ht="52" customHeight="1" thickBot="1" x14ac:dyDescent="0.25">
      <c r="A1081" s="112" t="s">
        <v>2747</v>
      </c>
      <c r="B1081" s="112"/>
      <c r="C1081" s="113"/>
      <c r="D1081" s="113"/>
      <c r="E1081" s="113"/>
      <c r="F1081" s="113"/>
      <c r="G1081" s="113"/>
      <c r="H1081" s="113"/>
      <c r="I1081" s="113"/>
      <c r="J1081" s="113"/>
      <c r="K1081" s="113" t="s">
        <v>1905</v>
      </c>
      <c r="L1081" s="113"/>
      <c r="M1081" s="113"/>
      <c r="N1081" s="113"/>
      <c r="O1081" s="113"/>
      <c r="P1081" s="113"/>
      <c r="Q1081" s="113"/>
      <c r="R1081" s="113"/>
      <c r="S1081" s="113"/>
      <c r="T1081" s="113"/>
    </row>
    <row r="1082" spans="1:20" ht="18" customHeight="1" thickBot="1" x14ac:dyDescent="0.25">
      <c r="A1082" s="175" t="s">
        <v>2748</v>
      </c>
      <c r="B1082" s="176"/>
      <c r="C1082" s="177"/>
      <c r="D1082" s="177"/>
      <c r="E1082" s="177"/>
      <c r="F1082" s="177"/>
      <c r="G1082" s="177"/>
      <c r="H1082" s="177"/>
      <c r="I1082" s="177"/>
      <c r="J1082" s="177"/>
      <c r="K1082" s="177"/>
      <c r="L1082" s="177"/>
      <c r="M1082" s="177"/>
      <c r="N1082" s="177"/>
      <c r="O1082" s="177"/>
      <c r="P1082" s="177"/>
      <c r="Q1082" s="177"/>
      <c r="R1082" s="177"/>
      <c r="S1082" s="177"/>
      <c r="T1082" s="177"/>
    </row>
    <row r="1083" spans="1:20" ht="35" customHeight="1" thickBot="1" x14ac:dyDescent="0.25">
      <c r="A1083" s="112" t="s">
        <v>1854</v>
      </c>
      <c r="B1083" s="112"/>
      <c r="C1083" s="113"/>
      <c r="D1083" s="113"/>
      <c r="E1083" s="113"/>
      <c r="F1083" s="113"/>
      <c r="G1083" s="113"/>
      <c r="H1083" s="113" t="s">
        <v>2787</v>
      </c>
      <c r="I1083" s="113"/>
      <c r="J1083" s="113"/>
      <c r="K1083" s="113"/>
      <c r="L1083" s="113" t="s">
        <v>1889</v>
      </c>
      <c r="M1083" s="113"/>
      <c r="N1083" s="113"/>
      <c r="O1083" s="113"/>
      <c r="P1083" s="113" t="s">
        <v>2822</v>
      </c>
      <c r="Q1083" s="113"/>
      <c r="R1083" s="113"/>
      <c r="S1083" s="113"/>
      <c r="T1083" s="113"/>
    </row>
    <row r="1084" spans="1:20" ht="35" customHeight="1" thickBot="1" x14ac:dyDescent="0.25">
      <c r="A1084" s="112" t="s">
        <v>2749</v>
      </c>
      <c r="B1084" s="112"/>
      <c r="C1084" s="113"/>
      <c r="D1084" s="113"/>
      <c r="E1084" s="113"/>
      <c r="F1084" s="113"/>
      <c r="G1084" s="113"/>
      <c r="H1084" s="113" t="s">
        <v>1942</v>
      </c>
      <c r="I1084" s="113"/>
      <c r="J1084" s="113"/>
      <c r="K1084" s="113"/>
      <c r="L1084" s="113"/>
      <c r="M1084" s="113"/>
      <c r="N1084" s="113"/>
      <c r="O1084" s="113"/>
      <c r="P1084" s="113" t="s">
        <v>1942</v>
      </c>
      <c r="Q1084" s="113"/>
      <c r="R1084" s="113"/>
      <c r="S1084" s="113"/>
      <c r="T1084" s="113"/>
    </row>
    <row r="1085" spans="1:20" ht="35" customHeight="1" thickBot="1" x14ac:dyDescent="0.25">
      <c r="A1085" s="112" t="s">
        <v>2750</v>
      </c>
      <c r="B1085" s="112"/>
      <c r="C1085" s="113"/>
      <c r="D1085" s="113"/>
      <c r="E1085" s="113"/>
      <c r="F1085" s="113"/>
      <c r="G1085" s="113"/>
      <c r="H1085" s="113" t="s">
        <v>2823</v>
      </c>
      <c r="I1085" s="113"/>
      <c r="J1085" s="113"/>
      <c r="K1085" s="113"/>
      <c r="L1085" s="113"/>
      <c r="M1085" s="113"/>
      <c r="N1085" s="113"/>
      <c r="O1085" s="113"/>
      <c r="P1085" s="113" t="s">
        <v>2033</v>
      </c>
      <c r="Q1085" s="113"/>
      <c r="R1085" s="113"/>
      <c r="S1085" s="113"/>
      <c r="T1085" s="113"/>
    </row>
    <row r="1086" spans="1:20" ht="35" customHeight="1" thickBot="1" x14ac:dyDescent="0.25">
      <c r="A1086" s="112" t="s">
        <v>2751</v>
      </c>
      <c r="B1086" s="112"/>
      <c r="C1086" s="113"/>
      <c r="D1086" s="113"/>
      <c r="E1086" s="113"/>
      <c r="F1086" s="113"/>
      <c r="G1086" s="113"/>
      <c r="H1086" s="113" t="s">
        <v>1905</v>
      </c>
      <c r="I1086" s="113"/>
      <c r="J1086" s="113"/>
      <c r="K1086" s="113"/>
      <c r="L1086" s="113"/>
      <c r="M1086" s="113"/>
      <c r="N1086" s="113"/>
      <c r="O1086" s="113"/>
      <c r="P1086" s="113" t="s">
        <v>1905</v>
      </c>
      <c r="Q1086" s="113"/>
      <c r="R1086" s="113"/>
      <c r="S1086" s="113"/>
      <c r="T1086" s="113"/>
    </row>
    <row r="1087" spans="1:20" ht="35" hidden="1" customHeight="1" thickBot="1" x14ac:dyDescent="0.25">
      <c r="A1087" s="112" t="s">
        <v>1856</v>
      </c>
      <c r="B1087" s="112"/>
      <c r="C1087" s="113"/>
      <c r="D1087" s="113"/>
      <c r="E1087" s="113"/>
      <c r="F1087" s="113"/>
      <c r="G1087" s="113"/>
      <c r="H1087" s="113"/>
      <c r="I1087" s="113"/>
      <c r="J1087" s="113"/>
      <c r="K1087" s="113"/>
      <c r="L1087" s="113"/>
      <c r="M1087" s="113"/>
      <c r="N1087" s="113"/>
      <c r="O1087" s="113"/>
      <c r="P1087" s="113"/>
      <c r="Q1087" s="113"/>
      <c r="R1087" s="113"/>
      <c r="S1087" s="113"/>
      <c r="T1087" s="113"/>
    </row>
    <row r="1088" spans="1:20" ht="35" hidden="1" customHeight="1" thickBot="1" x14ac:dyDescent="0.25">
      <c r="A1088" s="112" t="s">
        <v>2752</v>
      </c>
      <c r="B1088" s="112"/>
      <c r="C1088" s="113"/>
      <c r="D1088" s="113"/>
      <c r="E1088" s="113"/>
      <c r="F1088" s="113"/>
      <c r="G1088" s="113"/>
      <c r="H1088" s="113"/>
      <c r="I1088" s="113"/>
      <c r="J1088" s="113"/>
      <c r="K1088" s="113"/>
      <c r="L1088" s="113"/>
      <c r="M1088" s="113"/>
      <c r="N1088" s="113"/>
      <c r="O1088" s="113"/>
      <c r="P1088" s="113"/>
      <c r="Q1088" s="113"/>
      <c r="R1088" s="113"/>
      <c r="S1088" s="113"/>
      <c r="T1088" s="113"/>
    </row>
    <row r="1089" spans="1:20" ht="35" hidden="1" customHeight="1" thickBot="1" x14ac:dyDescent="0.25">
      <c r="A1089" s="112" t="s">
        <v>2753</v>
      </c>
      <c r="B1089" s="112"/>
      <c r="C1089" s="113"/>
      <c r="D1089" s="113"/>
      <c r="E1089" s="113"/>
      <c r="F1089" s="113"/>
      <c r="G1089" s="113"/>
      <c r="H1089" s="113"/>
      <c r="I1089" s="113"/>
      <c r="J1089" s="113"/>
      <c r="K1089" s="113"/>
      <c r="L1089" s="113"/>
      <c r="M1089" s="113"/>
      <c r="N1089" s="113"/>
      <c r="O1089" s="113"/>
      <c r="P1089" s="113"/>
      <c r="Q1089" s="113"/>
      <c r="R1089" s="113"/>
      <c r="S1089" s="113"/>
      <c r="T1089" s="113"/>
    </row>
    <row r="1090" spans="1:20" ht="35" hidden="1" customHeight="1" thickBot="1" x14ac:dyDescent="0.25">
      <c r="A1090" s="112" t="s">
        <v>2754</v>
      </c>
      <c r="B1090" s="112"/>
      <c r="C1090" s="113"/>
      <c r="D1090" s="113"/>
      <c r="E1090" s="113"/>
      <c r="F1090" s="113"/>
      <c r="G1090" s="113"/>
      <c r="H1090" s="113"/>
      <c r="I1090" s="113"/>
      <c r="J1090" s="113"/>
      <c r="K1090" s="113"/>
      <c r="L1090" s="113"/>
      <c r="M1090" s="113"/>
      <c r="N1090" s="113"/>
      <c r="O1090" s="113"/>
      <c r="P1090" s="113"/>
      <c r="Q1090" s="113"/>
      <c r="R1090" s="113"/>
      <c r="S1090" s="113"/>
      <c r="T1090" s="113"/>
    </row>
    <row r="1091" spans="1:20" ht="35" hidden="1" customHeight="1" thickBot="1" x14ac:dyDescent="0.25">
      <c r="A1091" s="112" t="s">
        <v>1858</v>
      </c>
      <c r="B1091" s="112"/>
      <c r="C1091" s="113"/>
      <c r="D1091" s="113"/>
      <c r="E1091" s="113"/>
      <c r="F1091" s="113"/>
      <c r="G1091" s="113"/>
      <c r="H1091" s="113"/>
      <c r="I1091" s="113"/>
      <c r="J1091" s="113"/>
      <c r="K1091" s="113"/>
      <c r="L1091" s="113"/>
      <c r="M1091" s="113"/>
      <c r="N1091" s="113"/>
      <c r="O1091" s="113"/>
      <c r="P1091" s="113"/>
      <c r="Q1091" s="113"/>
      <c r="R1091" s="113"/>
      <c r="S1091" s="113"/>
      <c r="T1091" s="113"/>
    </row>
    <row r="1092" spans="1:20" ht="35" hidden="1" customHeight="1" thickBot="1" x14ac:dyDescent="0.25">
      <c r="A1092" s="112" t="s">
        <v>2755</v>
      </c>
      <c r="B1092" s="112"/>
      <c r="C1092" s="113"/>
      <c r="D1092" s="113"/>
      <c r="E1092" s="113"/>
      <c r="F1092" s="113"/>
      <c r="G1092" s="113"/>
      <c r="H1092" s="113"/>
      <c r="I1092" s="113"/>
      <c r="J1092" s="113"/>
      <c r="K1092" s="113"/>
      <c r="L1092" s="113"/>
      <c r="M1092" s="113"/>
      <c r="N1092" s="113"/>
      <c r="O1092" s="113"/>
      <c r="P1092" s="113"/>
      <c r="Q1092" s="113"/>
      <c r="R1092" s="113"/>
      <c r="S1092" s="113"/>
      <c r="T1092" s="113"/>
    </row>
    <row r="1093" spans="1:20" ht="35" hidden="1" customHeight="1" thickBot="1" x14ac:dyDescent="0.25">
      <c r="A1093" s="112" t="s">
        <v>2756</v>
      </c>
      <c r="B1093" s="112"/>
      <c r="C1093" s="113"/>
      <c r="D1093" s="113"/>
      <c r="E1093" s="113"/>
      <c r="F1093" s="113"/>
      <c r="G1093" s="113"/>
      <c r="H1093" s="113"/>
      <c r="I1093" s="113"/>
      <c r="J1093" s="113"/>
      <c r="K1093" s="113"/>
      <c r="L1093" s="113"/>
      <c r="M1093" s="113"/>
      <c r="N1093" s="113"/>
      <c r="O1093" s="113"/>
      <c r="P1093" s="113"/>
      <c r="Q1093" s="113"/>
      <c r="R1093" s="113"/>
      <c r="S1093" s="113"/>
      <c r="T1093" s="113"/>
    </row>
    <row r="1094" spans="1:20" ht="35" hidden="1" customHeight="1" thickBot="1" x14ac:dyDescent="0.25">
      <c r="A1094" s="112" t="s">
        <v>2757</v>
      </c>
      <c r="B1094" s="112"/>
      <c r="C1094" s="113"/>
      <c r="D1094" s="113"/>
      <c r="E1094" s="113"/>
      <c r="F1094" s="113"/>
      <c r="G1094" s="113"/>
      <c r="H1094" s="113"/>
      <c r="I1094" s="113"/>
      <c r="J1094" s="113"/>
      <c r="K1094" s="113"/>
      <c r="L1094" s="113"/>
      <c r="M1094" s="113"/>
      <c r="N1094" s="113"/>
      <c r="O1094" s="113"/>
      <c r="P1094" s="113"/>
      <c r="Q1094" s="113"/>
      <c r="R1094" s="113"/>
      <c r="S1094" s="113"/>
      <c r="T1094" s="113"/>
    </row>
    <row r="1095" spans="1:20" ht="35" hidden="1" customHeight="1" thickBot="1" x14ac:dyDescent="0.25">
      <c r="A1095" s="112" t="s">
        <v>1860</v>
      </c>
      <c r="B1095" s="112"/>
      <c r="C1095" s="113"/>
      <c r="D1095" s="113"/>
      <c r="E1095" s="113"/>
      <c r="F1095" s="113"/>
      <c r="G1095" s="113"/>
      <c r="H1095" s="113"/>
      <c r="I1095" s="113"/>
      <c r="J1095" s="113"/>
      <c r="K1095" s="113"/>
      <c r="L1095" s="113"/>
      <c r="M1095" s="113"/>
      <c r="N1095" s="113"/>
      <c r="O1095" s="113"/>
      <c r="P1095" s="113"/>
      <c r="Q1095" s="113"/>
      <c r="R1095" s="113"/>
      <c r="S1095" s="113"/>
      <c r="T1095" s="113"/>
    </row>
    <row r="1096" spans="1:20" ht="35" hidden="1" customHeight="1" thickBot="1" x14ac:dyDescent="0.25">
      <c r="A1096" s="112" t="s">
        <v>2758</v>
      </c>
      <c r="B1096" s="112"/>
      <c r="C1096" s="113"/>
      <c r="D1096" s="113"/>
      <c r="E1096" s="113"/>
      <c r="F1096" s="113"/>
      <c r="G1096" s="113"/>
      <c r="H1096" s="113"/>
      <c r="I1096" s="113"/>
      <c r="J1096" s="113"/>
      <c r="K1096" s="113"/>
      <c r="L1096" s="113"/>
      <c r="M1096" s="113"/>
      <c r="N1096" s="113"/>
      <c r="O1096" s="113"/>
      <c r="P1096" s="113"/>
      <c r="Q1096" s="113"/>
      <c r="R1096" s="113"/>
      <c r="S1096" s="113"/>
      <c r="T1096" s="113"/>
    </row>
    <row r="1097" spans="1:20" ht="35" hidden="1" customHeight="1" thickBot="1" x14ac:dyDescent="0.25">
      <c r="A1097" s="112" t="s">
        <v>2759</v>
      </c>
      <c r="B1097" s="112"/>
      <c r="C1097" s="113"/>
      <c r="D1097" s="113"/>
      <c r="E1097" s="113"/>
      <c r="F1097" s="113"/>
      <c r="G1097" s="113"/>
      <c r="H1097" s="113"/>
      <c r="I1097" s="113"/>
      <c r="J1097" s="113"/>
      <c r="K1097" s="113"/>
      <c r="L1097" s="113"/>
      <c r="M1097" s="113"/>
      <c r="N1097" s="113"/>
      <c r="O1097" s="113"/>
      <c r="P1097" s="113"/>
      <c r="Q1097" s="113"/>
      <c r="R1097" s="113"/>
      <c r="S1097" s="113"/>
      <c r="T1097" s="113"/>
    </row>
    <row r="1098" spans="1:20" ht="35" hidden="1" customHeight="1" thickBot="1" x14ac:dyDescent="0.25">
      <c r="A1098" s="112" t="s">
        <v>2760</v>
      </c>
      <c r="B1098" s="112"/>
      <c r="C1098" s="113"/>
      <c r="D1098" s="113"/>
      <c r="E1098" s="113"/>
      <c r="F1098" s="113"/>
      <c r="G1098" s="113"/>
      <c r="H1098" s="113"/>
      <c r="I1098" s="113"/>
      <c r="J1098" s="113"/>
      <c r="K1098" s="113"/>
      <c r="L1098" s="113"/>
      <c r="M1098" s="113"/>
      <c r="N1098" s="113"/>
      <c r="O1098" s="113"/>
      <c r="P1098" s="113"/>
      <c r="Q1098" s="113"/>
      <c r="R1098" s="113"/>
      <c r="S1098" s="113"/>
      <c r="T1098" s="113"/>
    </row>
    <row r="1099" spans="1:20" ht="35" hidden="1" customHeight="1" thickBot="1" x14ac:dyDescent="0.25">
      <c r="A1099" s="112" t="s">
        <v>1862</v>
      </c>
      <c r="B1099" s="112"/>
      <c r="C1099" s="113"/>
      <c r="D1099" s="113"/>
      <c r="E1099" s="113"/>
      <c r="F1099" s="113"/>
      <c r="G1099" s="113"/>
      <c r="H1099" s="113"/>
      <c r="I1099" s="113"/>
      <c r="J1099" s="113"/>
      <c r="K1099" s="113"/>
      <c r="L1099" s="113"/>
      <c r="M1099" s="113"/>
      <c r="N1099" s="113"/>
      <c r="O1099" s="113"/>
      <c r="P1099" s="113"/>
      <c r="Q1099" s="113"/>
      <c r="R1099" s="113"/>
      <c r="S1099" s="113"/>
      <c r="T1099" s="113"/>
    </row>
    <row r="1100" spans="1:20" ht="35" hidden="1" customHeight="1" thickBot="1" x14ac:dyDescent="0.25">
      <c r="A1100" s="112" t="s">
        <v>2761</v>
      </c>
      <c r="B1100" s="112"/>
      <c r="C1100" s="113"/>
      <c r="D1100" s="113"/>
      <c r="E1100" s="113"/>
      <c r="F1100" s="113"/>
      <c r="G1100" s="113"/>
      <c r="H1100" s="113"/>
      <c r="I1100" s="113"/>
      <c r="J1100" s="113"/>
      <c r="K1100" s="113"/>
      <c r="L1100" s="113"/>
      <c r="M1100" s="113"/>
      <c r="N1100" s="113"/>
      <c r="O1100" s="113"/>
      <c r="P1100" s="113"/>
      <c r="Q1100" s="113"/>
      <c r="R1100" s="113"/>
      <c r="S1100" s="113"/>
      <c r="T1100" s="113"/>
    </row>
    <row r="1101" spans="1:20" ht="35" hidden="1" customHeight="1" thickBot="1" x14ac:dyDescent="0.25">
      <c r="A1101" s="112" t="s">
        <v>2762</v>
      </c>
      <c r="B1101" s="112"/>
      <c r="C1101" s="113"/>
      <c r="D1101" s="113"/>
      <c r="E1101" s="113"/>
      <c r="F1101" s="113"/>
      <c r="G1101" s="113"/>
      <c r="H1101" s="113"/>
      <c r="I1101" s="113"/>
      <c r="J1101" s="113"/>
      <c r="K1101" s="113"/>
      <c r="L1101" s="113"/>
      <c r="M1101" s="113"/>
      <c r="N1101" s="113"/>
      <c r="O1101" s="113"/>
      <c r="P1101" s="113"/>
      <c r="Q1101" s="113"/>
      <c r="R1101" s="113"/>
      <c r="S1101" s="113"/>
      <c r="T1101" s="113"/>
    </row>
    <row r="1102" spans="1:20" ht="35" hidden="1" customHeight="1" thickBot="1" x14ac:dyDescent="0.25">
      <c r="A1102" s="112" t="s">
        <v>2763</v>
      </c>
      <c r="B1102" s="112"/>
      <c r="C1102" s="113"/>
      <c r="D1102" s="113"/>
      <c r="E1102" s="113"/>
      <c r="F1102" s="113"/>
      <c r="G1102" s="113"/>
      <c r="H1102" s="113"/>
      <c r="I1102" s="113"/>
      <c r="J1102" s="113"/>
      <c r="K1102" s="113"/>
      <c r="L1102" s="113"/>
      <c r="M1102" s="113"/>
      <c r="N1102" s="113"/>
      <c r="O1102" s="113"/>
      <c r="P1102" s="113"/>
      <c r="Q1102" s="113"/>
      <c r="R1102" s="113"/>
      <c r="S1102" s="113"/>
      <c r="T1102" s="113"/>
    </row>
    <row r="1103" spans="1:20" ht="35" hidden="1" customHeight="1" thickBot="1" x14ac:dyDescent="0.25">
      <c r="A1103" s="112" t="s">
        <v>1864</v>
      </c>
      <c r="B1103" s="112"/>
      <c r="C1103" s="113"/>
      <c r="D1103" s="113"/>
      <c r="E1103" s="113"/>
      <c r="F1103" s="113"/>
      <c r="G1103" s="113"/>
      <c r="H1103" s="113"/>
      <c r="I1103" s="113"/>
      <c r="J1103" s="113"/>
      <c r="K1103" s="113"/>
      <c r="L1103" s="113"/>
      <c r="M1103" s="113"/>
      <c r="N1103" s="113"/>
      <c r="O1103" s="113"/>
      <c r="P1103" s="113"/>
      <c r="Q1103" s="113"/>
      <c r="R1103" s="113"/>
      <c r="S1103" s="113"/>
      <c r="T1103" s="113"/>
    </row>
    <row r="1104" spans="1:20" ht="35" hidden="1" customHeight="1" thickBot="1" x14ac:dyDescent="0.25">
      <c r="A1104" s="112" t="s">
        <v>2764</v>
      </c>
      <c r="B1104" s="112"/>
      <c r="C1104" s="113"/>
      <c r="D1104" s="113"/>
      <c r="E1104" s="113"/>
      <c r="F1104" s="113"/>
      <c r="G1104" s="113"/>
      <c r="H1104" s="113"/>
      <c r="I1104" s="113"/>
      <c r="J1104" s="113"/>
      <c r="K1104" s="113"/>
      <c r="L1104" s="113"/>
      <c r="M1104" s="113"/>
      <c r="N1104" s="113"/>
      <c r="O1104" s="113"/>
      <c r="P1104" s="113"/>
      <c r="Q1104" s="113"/>
      <c r="R1104" s="113"/>
      <c r="S1104" s="113"/>
      <c r="T1104" s="113"/>
    </row>
    <row r="1105" spans="1:20" ht="35" hidden="1" customHeight="1" thickBot="1" x14ac:dyDescent="0.25">
      <c r="A1105" s="112" t="s">
        <v>2765</v>
      </c>
      <c r="B1105" s="112"/>
      <c r="C1105" s="113"/>
      <c r="D1105" s="113"/>
      <c r="E1105" s="113"/>
      <c r="F1105" s="113"/>
      <c r="G1105" s="113"/>
      <c r="H1105" s="113"/>
      <c r="I1105" s="113"/>
      <c r="J1105" s="113"/>
      <c r="K1105" s="113"/>
      <c r="L1105" s="113"/>
      <c r="M1105" s="113"/>
      <c r="N1105" s="113"/>
      <c r="O1105" s="113"/>
      <c r="P1105" s="113"/>
      <c r="Q1105" s="113"/>
      <c r="R1105" s="113"/>
      <c r="S1105" s="113"/>
      <c r="T1105" s="113"/>
    </row>
    <row r="1106" spans="1:20" ht="35" hidden="1" customHeight="1" thickBot="1" x14ac:dyDescent="0.25">
      <c r="A1106" s="112" t="s">
        <v>2766</v>
      </c>
      <c r="B1106" s="112"/>
      <c r="C1106" s="113"/>
      <c r="D1106" s="113"/>
      <c r="E1106" s="113"/>
      <c r="F1106" s="113"/>
      <c r="G1106" s="113"/>
      <c r="H1106" s="113"/>
      <c r="I1106" s="113"/>
      <c r="J1106" s="113"/>
      <c r="K1106" s="113"/>
      <c r="L1106" s="113"/>
      <c r="M1106" s="113"/>
      <c r="N1106" s="113"/>
      <c r="O1106" s="113"/>
      <c r="P1106" s="113"/>
      <c r="Q1106" s="113"/>
      <c r="R1106" s="113"/>
      <c r="S1106" s="113"/>
      <c r="T1106" s="113"/>
    </row>
    <row r="1107" spans="1:20" ht="35" hidden="1" customHeight="1" thickBot="1" x14ac:dyDescent="0.25">
      <c r="A1107" s="112" t="s">
        <v>1866</v>
      </c>
      <c r="B1107" s="112"/>
      <c r="C1107" s="113"/>
      <c r="D1107" s="113"/>
      <c r="E1107" s="113"/>
      <c r="F1107" s="113"/>
      <c r="G1107" s="113"/>
      <c r="H1107" s="113"/>
      <c r="I1107" s="113"/>
      <c r="J1107" s="113"/>
      <c r="K1107" s="113"/>
      <c r="L1107" s="113"/>
      <c r="M1107" s="113"/>
      <c r="N1107" s="113"/>
      <c r="O1107" s="113"/>
      <c r="P1107" s="113"/>
      <c r="Q1107" s="113"/>
      <c r="R1107" s="113"/>
      <c r="S1107" s="113"/>
      <c r="T1107" s="113"/>
    </row>
    <row r="1108" spans="1:20" ht="35" hidden="1" customHeight="1" thickBot="1" x14ac:dyDescent="0.25">
      <c r="A1108" s="112" t="s">
        <v>2767</v>
      </c>
      <c r="B1108" s="112"/>
      <c r="C1108" s="113"/>
      <c r="D1108" s="113"/>
      <c r="E1108" s="113"/>
      <c r="F1108" s="113"/>
      <c r="G1108" s="113"/>
      <c r="H1108" s="113"/>
      <c r="I1108" s="113"/>
      <c r="J1108" s="113"/>
      <c r="K1108" s="113"/>
      <c r="L1108" s="113"/>
      <c r="M1108" s="113"/>
      <c r="N1108" s="113"/>
      <c r="O1108" s="113"/>
      <c r="P1108" s="113"/>
      <c r="Q1108" s="113"/>
      <c r="R1108" s="113"/>
      <c r="S1108" s="113"/>
      <c r="T1108" s="113"/>
    </row>
    <row r="1109" spans="1:20" ht="35" hidden="1" customHeight="1" thickBot="1" x14ac:dyDescent="0.25">
      <c r="A1109" s="112" t="s">
        <v>2768</v>
      </c>
      <c r="B1109" s="112"/>
      <c r="C1109" s="113"/>
      <c r="D1109" s="113"/>
      <c r="E1109" s="113"/>
      <c r="F1109" s="113"/>
      <c r="G1109" s="113"/>
      <c r="H1109" s="113"/>
      <c r="I1109" s="113"/>
      <c r="J1109" s="113"/>
      <c r="K1109" s="113"/>
      <c r="L1109" s="113"/>
      <c r="M1109" s="113"/>
      <c r="N1109" s="113"/>
      <c r="O1109" s="113"/>
      <c r="P1109" s="113"/>
      <c r="Q1109" s="113"/>
      <c r="R1109" s="113"/>
      <c r="S1109" s="113"/>
      <c r="T1109" s="113"/>
    </row>
    <row r="1110" spans="1:20" ht="35" hidden="1" customHeight="1" thickBot="1" x14ac:dyDescent="0.25">
      <c r="A1110" s="112" t="s">
        <v>2769</v>
      </c>
      <c r="B1110" s="112"/>
      <c r="C1110" s="113"/>
      <c r="D1110" s="113"/>
      <c r="E1110" s="113"/>
      <c r="F1110" s="113"/>
      <c r="G1110" s="113"/>
      <c r="H1110" s="113"/>
      <c r="I1110" s="113"/>
      <c r="J1110" s="113"/>
      <c r="K1110" s="113"/>
      <c r="L1110" s="113"/>
      <c r="M1110" s="113"/>
      <c r="N1110" s="113"/>
      <c r="O1110" s="113"/>
      <c r="P1110" s="113"/>
      <c r="Q1110" s="113"/>
      <c r="R1110" s="113"/>
      <c r="S1110" s="113"/>
      <c r="T1110" s="113"/>
    </row>
    <row r="1111" spans="1:20" ht="35" hidden="1" customHeight="1" thickBot="1" x14ac:dyDescent="0.25">
      <c r="A1111" s="112" t="s">
        <v>1868</v>
      </c>
      <c r="B1111" s="112"/>
      <c r="C1111" s="113"/>
      <c r="D1111" s="113"/>
      <c r="E1111" s="113"/>
      <c r="F1111" s="113"/>
      <c r="G1111" s="113"/>
      <c r="H1111" s="113"/>
      <c r="I1111" s="113"/>
      <c r="J1111" s="113"/>
      <c r="K1111" s="113"/>
      <c r="L1111" s="113"/>
      <c r="M1111" s="113"/>
      <c r="N1111" s="113"/>
      <c r="O1111" s="113"/>
      <c r="P1111" s="113"/>
      <c r="Q1111" s="113"/>
      <c r="R1111" s="113"/>
      <c r="S1111" s="113"/>
      <c r="T1111" s="113"/>
    </row>
    <row r="1112" spans="1:20" ht="35" hidden="1" customHeight="1" thickBot="1" x14ac:dyDescent="0.25">
      <c r="A1112" s="112" t="s">
        <v>2770</v>
      </c>
      <c r="B1112" s="112"/>
      <c r="C1112" s="113"/>
      <c r="D1112" s="113"/>
      <c r="E1112" s="113"/>
      <c r="F1112" s="113"/>
      <c r="G1112" s="113"/>
      <c r="H1112" s="113"/>
      <c r="I1112" s="113"/>
      <c r="J1112" s="113"/>
      <c r="K1112" s="113"/>
      <c r="L1112" s="113"/>
      <c r="M1112" s="113"/>
      <c r="N1112" s="113"/>
      <c r="O1112" s="113"/>
      <c r="P1112" s="113"/>
      <c r="Q1112" s="113"/>
      <c r="R1112" s="113"/>
      <c r="S1112" s="113"/>
      <c r="T1112" s="113"/>
    </row>
    <row r="1113" spans="1:20" ht="35" hidden="1" customHeight="1" thickBot="1" x14ac:dyDescent="0.25">
      <c r="A1113" s="112" t="s">
        <v>2771</v>
      </c>
      <c r="B1113" s="112"/>
      <c r="C1113" s="113"/>
      <c r="D1113" s="113"/>
      <c r="E1113" s="113"/>
      <c r="F1113" s="113"/>
      <c r="G1113" s="113"/>
      <c r="H1113" s="113"/>
      <c r="I1113" s="113"/>
      <c r="J1113" s="113"/>
      <c r="K1113" s="113"/>
      <c r="L1113" s="113"/>
      <c r="M1113" s="113"/>
      <c r="N1113" s="113"/>
      <c r="O1113" s="113"/>
      <c r="P1113" s="113"/>
      <c r="Q1113" s="113"/>
      <c r="R1113" s="113"/>
      <c r="S1113" s="113"/>
      <c r="T1113" s="113"/>
    </row>
    <row r="1114" spans="1:20" ht="35" hidden="1" customHeight="1" thickBot="1" x14ac:dyDescent="0.25">
      <c r="A1114" s="112" t="s">
        <v>2772</v>
      </c>
      <c r="B1114" s="112"/>
      <c r="C1114" s="113"/>
      <c r="D1114" s="113"/>
      <c r="E1114" s="113"/>
      <c r="F1114" s="113"/>
      <c r="G1114" s="113"/>
      <c r="H1114" s="113"/>
      <c r="I1114" s="113"/>
      <c r="J1114" s="113"/>
      <c r="K1114" s="113"/>
      <c r="L1114" s="113"/>
      <c r="M1114" s="113"/>
      <c r="N1114" s="113"/>
      <c r="O1114" s="113"/>
      <c r="P1114" s="113"/>
      <c r="Q1114" s="113"/>
      <c r="R1114" s="113"/>
      <c r="S1114" s="113"/>
      <c r="T1114" s="113"/>
    </row>
    <row r="1115" spans="1:20" ht="35" hidden="1" customHeight="1" thickBot="1" x14ac:dyDescent="0.25">
      <c r="A1115" s="112" t="s">
        <v>1870</v>
      </c>
      <c r="B1115" s="112"/>
      <c r="C1115" s="113"/>
      <c r="D1115" s="113"/>
      <c r="E1115" s="113"/>
      <c r="F1115" s="113"/>
      <c r="G1115" s="113"/>
      <c r="H1115" s="113"/>
      <c r="I1115" s="113"/>
      <c r="J1115" s="113"/>
      <c r="K1115" s="113"/>
      <c r="L1115" s="113"/>
      <c r="M1115" s="113"/>
      <c r="N1115" s="113"/>
      <c r="O1115" s="113"/>
      <c r="P1115" s="113"/>
      <c r="Q1115" s="113"/>
      <c r="R1115" s="113"/>
      <c r="S1115" s="113"/>
      <c r="T1115" s="113"/>
    </row>
    <row r="1116" spans="1:20" ht="35" hidden="1" customHeight="1" thickBot="1" x14ac:dyDescent="0.25">
      <c r="A1116" s="112" t="s">
        <v>2773</v>
      </c>
      <c r="B1116" s="112"/>
      <c r="C1116" s="113"/>
      <c r="D1116" s="113"/>
      <c r="E1116" s="113"/>
      <c r="F1116" s="113"/>
      <c r="G1116" s="113"/>
      <c r="H1116" s="113"/>
      <c r="I1116" s="113"/>
      <c r="J1116" s="113"/>
      <c r="K1116" s="113"/>
      <c r="L1116" s="113"/>
      <c r="M1116" s="113"/>
      <c r="N1116" s="113"/>
      <c r="O1116" s="113"/>
      <c r="P1116" s="113"/>
      <c r="Q1116" s="113"/>
      <c r="R1116" s="113"/>
      <c r="S1116" s="113"/>
      <c r="T1116" s="113"/>
    </row>
    <row r="1117" spans="1:20" ht="35" hidden="1" customHeight="1" thickBot="1" x14ac:dyDescent="0.25">
      <c r="A1117" s="112" t="s">
        <v>2774</v>
      </c>
      <c r="B1117" s="112"/>
      <c r="C1117" s="113"/>
      <c r="D1117" s="113"/>
      <c r="E1117" s="113"/>
      <c r="F1117" s="113"/>
      <c r="G1117" s="113"/>
      <c r="H1117" s="113"/>
      <c r="I1117" s="113"/>
      <c r="J1117" s="113"/>
      <c r="K1117" s="113"/>
      <c r="L1117" s="113"/>
      <c r="M1117" s="113"/>
      <c r="N1117" s="113"/>
      <c r="O1117" s="113"/>
      <c r="P1117" s="113"/>
      <c r="Q1117" s="113"/>
      <c r="R1117" s="113"/>
      <c r="S1117" s="113"/>
      <c r="T1117" s="113"/>
    </row>
    <row r="1118" spans="1:20" ht="35" hidden="1" customHeight="1" thickBot="1" x14ac:dyDescent="0.25">
      <c r="A1118" s="112" t="s">
        <v>2775</v>
      </c>
      <c r="B1118" s="112"/>
      <c r="C1118" s="113"/>
      <c r="D1118" s="113"/>
      <c r="E1118" s="113"/>
      <c r="F1118" s="113"/>
      <c r="G1118" s="113"/>
      <c r="H1118" s="113"/>
      <c r="I1118" s="113"/>
      <c r="J1118" s="113"/>
      <c r="K1118" s="113"/>
      <c r="L1118" s="113"/>
      <c r="M1118" s="113"/>
      <c r="N1118" s="113"/>
      <c r="O1118" s="113"/>
      <c r="P1118" s="113"/>
      <c r="Q1118" s="113"/>
      <c r="R1118" s="113"/>
      <c r="S1118" s="113"/>
      <c r="T1118" s="113"/>
    </row>
    <row r="1119" spans="1:20" ht="35" hidden="1" customHeight="1" thickBot="1" x14ac:dyDescent="0.25">
      <c r="A1119" s="112" t="s">
        <v>1872</v>
      </c>
      <c r="B1119" s="112"/>
      <c r="C1119" s="113"/>
      <c r="D1119" s="113"/>
      <c r="E1119" s="113"/>
      <c r="F1119" s="113"/>
      <c r="G1119" s="113"/>
      <c r="H1119" s="113"/>
      <c r="I1119" s="113"/>
      <c r="J1119" s="113"/>
      <c r="K1119" s="113"/>
      <c r="L1119" s="113"/>
      <c r="M1119" s="113"/>
      <c r="N1119" s="113"/>
      <c r="O1119" s="113"/>
      <c r="P1119" s="113"/>
      <c r="Q1119" s="113"/>
      <c r="R1119" s="113"/>
      <c r="S1119" s="113"/>
      <c r="T1119" s="113"/>
    </row>
    <row r="1120" spans="1:20" ht="35" hidden="1" customHeight="1" thickBot="1" x14ac:dyDescent="0.25">
      <c r="A1120" s="112" t="s">
        <v>2776</v>
      </c>
      <c r="B1120" s="112"/>
      <c r="C1120" s="113"/>
      <c r="D1120" s="113"/>
      <c r="E1120" s="113"/>
      <c r="F1120" s="113"/>
      <c r="G1120" s="113"/>
      <c r="H1120" s="113"/>
      <c r="I1120" s="113"/>
      <c r="J1120" s="113"/>
      <c r="K1120" s="113"/>
      <c r="L1120" s="113"/>
      <c r="M1120" s="113"/>
      <c r="N1120" s="113"/>
      <c r="O1120" s="113"/>
      <c r="P1120" s="113"/>
      <c r="Q1120" s="113"/>
      <c r="R1120" s="113"/>
      <c r="S1120" s="113"/>
      <c r="T1120" s="113"/>
    </row>
    <row r="1121" spans="1:20" ht="35" hidden="1" customHeight="1" thickBot="1" x14ac:dyDescent="0.25">
      <c r="A1121" s="112" t="s">
        <v>2777</v>
      </c>
      <c r="B1121" s="112"/>
      <c r="C1121" s="113"/>
      <c r="D1121" s="113"/>
      <c r="E1121" s="113"/>
      <c r="F1121" s="113"/>
      <c r="G1121" s="113"/>
      <c r="H1121" s="113"/>
      <c r="I1121" s="113"/>
      <c r="J1121" s="113"/>
      <c r="K1121" s="113"/>
      <c r="L1121" s="113"/>
      <c r="M1121" s="113"/>
      <c r="N1121" s="113"/>
      <c r="O1121" s="113"/>
      <c r="P1121" s="113"/>
      <c r="Q1121" s="113"/>
      <c r="R1121" s="113"/>
      <c r="S1121" s="113"/>
      <c r="T1121" s="113"/>
    </row>
    <row r="1122" spans="1:20" ht="35" hidden="1" customHeight="1" thickBot="1" x14ac:dyDescent="0.25">
      <c r="A1122" s="112" t="s">
        <v>2778</v>
      </c>
      <c r="B1122" s="112"/>
      <c r="C1122" s="113"/>
      <c r="D1122" s="113"/>
      <c r="E1122" s="113"/>
      <c r="F1122" s="113"/>
      <c r="G1122" s="113"/>
      <c r="H1122" s="113"/>
      <c r="I1122" s="113"/>
      <c r="J1122" s="113"/>
      <c r="K1122" s="113"/>
      <c r="L1122" s="113"/>
      <c r="M1122" s="113"/>
      <c r="N1122" s="113"/>
      <c r="O1122" s="113"/>
      <c r="P1122" s="113"/>
      <c r="Q1122" s="113"/>
      <c r="R1122" s="113"/>
      <c r="S1122" s="113"/>
      <c r="T1122" s="113"/>
    </row>
    <row r="1123" spans="1:20" ht="35" hidden="1" customHeight="1" thickBot="1" x14ac:dyDescent="0.25">
      <c r="A1123" s="112" t="s">
        <v>1874</v>
      </c>
      <c r="B1123" s="112"/>
      <c r="C1123" s="113"/>
      <c r="D1123" s="113"/>
      <c r="E1123" s="113"/>
      <c r="F1123" s="113"/>
      <c r="G1123" s="113"/>
      <c r="H1123" s="113"/>
      <c r="I1123" s="113"/>
      <c r="J1123" s="113"/>
      <c r="K1123" s="113"/>
      <c r="L1123" s="113"/>
      <c r="M1123" s="113"/>
      <c r="N1123" s="113"/>
      <c r="O1123" s="113"/>
      <c r="P1123" s="113"/>
      <c r="Q1123" s="113"/>
      <c r="R1123" s="113"/>
      <c r="S1123" s="113"/>
      <c r="T1123" s="113"/>
    </row>
    <row r="1124" spans="1:20" ht="35" hidden="1" customHeight="1" thickBot="1" x14ac:dyDescent="0.25">
      <c r="A1124" s="112" t="s">
        <v>2780</v>
      </c>
      <c r="B1124" s="112"/>
      <c r="C1124" s="113"/>
      <c r="D1124" s="113"/>
      <c r="E1124" s="113"/>
      <c r="F1124" s="113"/>
      <c r="G1124" s="113"/>
      <c r="H1124" s="113"/>
      <c r="I1124" s="113"/>
      <c r="J1124" s="113"/>
      <c r="K1124" s="113"/>
      <c r="L1124" s="113"/>
      <c r="M1124" s="113"/>
      <c r="N1124" s="113"/>
      <c r="O1124" s="113"/>
      <c r="P1124" s="113"/>
      <c r="Q1124" s="113"/>
      <c r="R1124" s="113"/>
      <c r="S1124" s="113"/>
      <c r="T1124" s="113"/>
    </row>
    <row r="1125" spans="1:20" ht="35" hidden="1" customHeight="1" thickBot="1" x14ac:dyDescent="0.25">
      <c r="A1125" s="112" t="s">
        <v>2781</v>
      </c>
      <c r="B1125" s="112"/>
      <c r="C1125" s="113"/>
      <c r="D1125" s="113"/>
      <c r="E1125" s="113"/>
      <c r="F1125" s="113"/>
      <c r="G1125" s="113"/>
      <c r="H1125" s="113"/>
      <c r="I1125" s="113"/>
      <c r="J1125" s="113"/>
      <c r="K1125" s="113"/>
      <c r="L1125" s="113"/>
      <c r="M1125" s="113"/>
      <c r="N1125" s="113"/>
      <c r="O1125" s="113"/>
      <c r="P1125" s="113"/>
      <c r="Q1125" s="113"/>
      <c r="R1125" s="113"/>
      <c r="S1125" s="113"/>
      <c r="T1125" s="113"/>
    </row>
    <row r="1126" spans="1:20" ht="35" hidden="1" customHeight="1" thickBot="1" x14ac:dyDescent="0.25">
      <c r="A1126" s="112" t="s">
        <v>2782</v>
      </c>
      <c r="B1126" s="112"/>
      <c r="C1126" s="113"/>
      <c r="D1126" s="113"/>
      <c r="E1126" s="113"/>
      <c r="F1126" s="113"/>
      <c r="G1126" s="113"/>
      <c r="H1126" s="113"/>
      <c r="I1126" s="113"/>
      <c r="J1126" s="113"/>
      <c r="K1126" s="113"/>
      <c r="L1126" s="113"/>
      <c r="M1126" s="113"/>
      <c r="N1126" s="113"/>
      <c r="O1126" s="113"/>
      <c r="P1126" s="113"/>
      <c r="Q1126" s="113"/>
      <c r="R1126" s="113"/>
      <c r="S1126" s="113"/>
      <c r="T1126" s="113"/>
    </row>
    <row r="1127" spans="1:20" ht="52" hidden="1" customHeight="1" thickBot="1" x14ac:dyDescent="0.25">
      <c r="A1127" s="112" t="s">
        <v>1876</v>
      </c>
      <c r="B1127" s="112"/>
      <c r="C1127" s="113"/>
      <c r="D1127" s="113"/>
      <c r="E1127" s="113"/>
      <c r="F1127" s="113"/>
      <c r="G1127" s="113"/>
      <c r="H1127" s="113"/>
      <c r="I1127" s="113"/>
      <c r="J1127" s="113"/>
      <c r="K1127" s="113"/>
      <c r="L1127" s="113"/>
      <c r="M1127" s="113"/>
      <c r="N1127" s="113"/>
      <c r="O1127" s="113"/>
      <c r="P1127" s="113"/>
      <c r="Q1127" s="113"/>
      <c r="R1127" s="113"/>
      <c r="S1127" s="113"/>
      <c r="T1127" s="113"/>
    </row>
    <row r="1128" spans="1:20" ht="52" hidden="1" customHeight="1" thickBot="1" x14ac:dyDescent="0.25">
      <c r="A1128" s="112" t="s">
        <v>2783</v>
      </c>
      <c r="B1128" s="112"/>
      <c r="C1128" s="113"/>
      <c r="D1128" s="113"/>
      <c r="E1128" s="113"/>
      <c r="F1128" s="113"/>
      <c r="G1128" s="113"/>
      <c r="H1128" s="113"/>
      <c r="I1128" s="113"/>
      <c r="J1128" s="113"/>
      <c r="K1128" s="113"/>
      <c r="L1128" s="113"/>
      <c r="M1128" s="113"/>
      <c r="N1128" s="113"/>
      <c r="O1128" s="113"/>
      <c r="P1128" s="113"/>
      <c r="Q1128" s="113"/>
      <c r="R1128" s="113"/>
      <c r="S1128" s="113"/>
      <c r="T1128" s="113"/>
    </row>
    <row r="1129" spans="1:20" ht="52" hidden="1" customHeight="1" thickBot="1" x14ac:dyDescent="0.25">
      <c r="A1129" s="112" t="s">
        <v>2784</v>
      </c>
      <c r="B1129" s="112"/>
      <c r="C1129" s="113"/>
      <c r="D1129" s="113"/>
      <c r="E1129" s="113"/>
      <c r="F1129" s="113"/>
      <c r="G1129" s="113"/>
      <c r="H1129" s="113"/>
      <c r="I1129" s="113"/>
      <c r="J1129" s="113"/>
      <c r="K1129" s="113"/>
      <c r="L1129" s="113"/>
      <c r="M1129" s="113"/>
      <c r="N1129" s="113"/>
      <c r="O1129" s="113"/>
      <c r="P1129" s="113"/>
      <c r="Q1129" s="113"/>
      <c r="R1129" s="113"/>
      <c r="S1129" s="113"/>
      <c r="T1129" s="113"/>
    </row>
    <row r="1130" spans="1:20" ht="52" hidden="1" customHeight="1" thickBot="1" x14ac:dyDescent="0.25">
      <c r="A1130" s="112" t="s">
        <v>2785</v>
      </c>
      <c r="B1130" s="112"/>
      <c r="C1130" s="113"/>
      <c r="D1130" s="113"/>
      <c r="E1130" s="113"/>
      <c r="F1130" s="113"/>
      <c r="G1130" s="113"/>
      <c r="H1130" s="113"/>
      <c r="I1130" s="113"/>
      <c r="J1130" s="113"/>
      <c r="K1130" s="113"/>
      <c r="L1130" s="113"/>
      <c r="M1130" s="113"/>
      <c r="N1130" s="113"/>
      <c r="O1130" s="113"/>
      <c r="P1130" s="113"/>
      <c r="Q1130" s="113"/>
      <c r="R1130" s="113"/>
      <c r="S1130" s="113"/>
      <c r="T1130" s="113"/>
    </row>
  </sheetData>
  <dataValidations count="1">
    <dataValidation type="textLength" operator="greaterThan" allowBlank="1" showInputMessage="1" showErrorMessage="1" errorTitle="Invalid Data Type" error="Please input data in String Data Type" sqref="C5:T5 L7:T7 L9:T9 L11:T11 L13:T13 L15:T15 L17:T17 L19:T19 L21:T21 L23:T23 L25:T25 L27:T27 L29:T29 L31:T31 L33:T33 L35:T35 L37:T37 L39:T39 L41:T41 L43:T43 L45:T45 L47:T47 L49:T49 L51:T51 L54:T54 L56:T56 L58:T58 L60:T60 L62:T62 L64:T64 L66:T66 L68:T68 L70:T70 L72:T72 L74:T74 L76:T76 L78:T78 L80:T80 L82:T82 L84:T84 L86:T86 L88:T88 L90:T90 L92:T92 L94:T94 L96:T96 L98:T98 L100:T100 L648:T648 L105:T105 L107:T107 L109:T109 L111:T111 L113:T113 L115:T115 L117:T117 L119:T119 L121:T121 L123:T123 L125:T125 L127:T127 L129:T129 L131:T131 L133:T133 L135:T135 L137:T137 L139:T139 L141:T141 L143:T143 L145:T145 L147:T147 L149:T149 L152:T152 L154:T154 L156:T156 L158:T158 L160:T160 L162:T162 L164:T164 L166:T166 L168:T168 L170:T170 L172:T172 L174:T174 L176:T176 L178:T178 L180:T180 L182:T182 L184:T184 L186:T186 L188:T188 L190:T190 L192:T192 L194:T194 L196:T196 L198:T198 L201:T201 L203:T203 L205:T205 L207:T207 L209:T209 L211:T211 L213:T213 L215:T215 L217:T217 L219:T219 L221:T221 L223:T223 L225:T225 L227:T227 L229:T229 L231:T231 L233:T233 L235:T235 L237:T237 L239:T239 L241:T241 L243:T243 L245:T245 L247:T247 L250:T250 L252:T252 L254:T254 L256:T256 L258:T258 L260:T260 L262:T262 L264:T264 L266:T266 L268:T268 L270:T270 L272:T272 L274:T274 L276:T276 L278:T278 L280:T280 L282:T282 L284:T284 L286:T286 L288:T288 L290:T290 L292:T292 L294:T294 L296:T296 L299:T299 L301:T301 L303:T303 L305:T305 L307:T307 L309:T309 L311:T311 L313:T313 L315:T315 L317:T317 L319:T319 L321:T321 L323:T323 L325:T325 L327:T327 L329:T329 L331:T331 L333:T333 L335:T335 L337:T337 L339:T339 L341:T341 L343:T343 L345:T345 L348:T348 L350:T350 L352:T352 L354:T354 L356:T356 L358:T358 L360:T360 L362:T362 L364:T364 L366:T366 L368:T368 L370:T370 L372:T372 L374:T374 L376:T376 L378:T378 L380:T380 L382:T382 L384:T384 L386:T386 L388:T388 L390:T390 L392:T392 L394:T394 L397:T397 L399:T399 L401:T401 L403:T403 L405:T405 L407:T407 L409:T409 L411:T411 L413:T413 L415:T415 L417:T417 L419:T419 L421:T421 L423:T423 L425:T425 L427:T427 L429:T429 L431:T431 L433:T433 L435:T435 L437:T437 L439:T439 L441:T441 L443:T443 L446:T446 L448:T448 L450:T450 L452:T452 L454:T454 L456:T456 L458:T458 L460:T460 L462:T462 L464:T464 L466:T466 L468:T468 L470:T470 L472:T472 L474:T474 L476:T476 L478:T478 L480:T480 L482:T482 L484:T484 L486:T486 L488:T488 L490:T490 L492:T492 L495:T495 L497:T497 L499:T499 L501:T501 L503:T503 L505:T505 L507:T507 L509:T509 L511:T511 L513:T513 L515:T515 L517:T517 L519:T519 L521:T521 L523:T523 L525:T525 L527:T527 L529:T529 L531:T531 L533:T533 L535:T535 L537:T537 L539:T539 L541:T541 L544:T544 L546:T546 L548:T548 L550:T550 L552:T552 L554:T554 L556:T556 L558:T558 L560:T560 L562:T562 L564:T564 L566:T566 L568:T568 L570:T570 L572:T572 L574:T574 L576:T576 L578:T578 L580:T580 L582:T582 L584:T584 L586:T586 L588:T588 L590:T590 L593:T593 L595:T595 L597:T597 L599:T599 L601:T601 L603:T603 L605:T605 L607:T607 L609:T609 L611:T611 L613:T613 L615:T615 L617:T617 L619:T619 L621:T621 L623:T623 L625:T625 L627:T627 L629:T629 L631:T631 L633:T633 L635:T635 L637:T637 L639:T639 L642:T642 L644:T644 L646:T646" xr:uid="{00000000-0002-0000-1E00-000000000000}">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C5"/>
  <sheetViews>
    <sheetView showGridLines="0"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x14ac:dyDescent="0.2"/>
  <cols>
    <col min="1" max="1" width="41.796875" style="105" bestFit="1" customWidth="1" collapsed="1"/>
    <col min="2" max="2" width="26" style="105" customWidth="1"/>
    <col min="3" max="29" width="26" style="105" customWidth="1" collapsed="1"/>
    <col min="30" max="30" width="9.3984375" style="105" customWidth="1" collapsed="1"/>
    <col min="31" max="16384" width="9.3984375" style="105" collapsed="1"/>
  </cols>
  <sheetData>
    <row r="1" spans="1:29" ht="34.5" customHeight="1" x14ac:dyDescent="0.2">
      <c r="A1" s="107" t="s">
        <v>2824</v>
      </c>
      <c r="B1" s="107"/>
    </row>
    <row r="2" spans="1:29" x14ac:dyDescent="0.2">
      <c r="A2" s="106">
        <v>1</v>
      </c>
      <c r="B2" s="106"/>
    </row>
    <row r="3" spans="1:29" ht="17" customHeight="1" x14ac:dyDescent="0.2">
      <c r="A3" s="108" t="s">
        <v>22</v>
      </c>
      <c r="B3" s="108"/>
      <c r="C3" s="109" t="s">
        <v>38</v>
      </c>
      <c r="D3" s="109" t="s">
        <v>39</v>
      </c>
      <c r="E3" s="109" t="s">
        <v>40</v>
      </c>
      <c r="F3" s="109" t="s">
        <v>41</v>
      </c>
      <c r="G3" s="109" t="s">
        <v>42</v>
      </c>
      <c r="H3" s="109" t="s">
        <v>43</v>
      </c>
      <c r="I3" s="109" t="s">
        <v>44</v>
      </c>
      <c r="J3" s="109" t="s">
        <v>45</v>
      </c>
      <c r="K3" s="109" t="s">
        <v>46</v>
      </c>
      <c r="L3" s="109"/>
      <c r="M3" s="109"/>
      <c r="N3" s="109"/>
      <c r="O3" s="109"/>
      <c r="P3" s="109"/>
      <c r="Q3" s="109"/>
      <c r="R3" s="109"/>
      <c r="S3" s="109"/>
      <c r="T3" s="109"/>
      <c r="U3" s="109"/>
      <c r="V3" s="109"/>
      <c r="W3" s="109"/>
      <c r="X3" s="109"/>
      <c r="Y3" s="109"/>
      <c r="Z3" s="109"/>
      <c r="AA3" s="109"/>
      <c r="AB3" s="109"/>
      <c r="AC3" s="109"/>
    </row>
    <row r="4" spans="1:29" ht="18" customHeight="1" thickBot="1" x14ac:dyDescent="0.25">
      <c r="A4" s="110" t="s">
        <v>961</v>
      </c>
      <c r="B4" s="110"/>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row>
    <row r="5" spans="1:29" ht="75" customHeight="1" thickBot="1" x14ac:dyDescent="0.25">
      <c r="A5" s="112" t="s">
        <v>2825</v>
      </c>
      <c r="B5" s="112"/>
      <c r="C5" s="113" t="s">
        <v>2826</v>
      </c>
      <c r="D5" s="113" t="s">
        <v>2827</v>
      </c>
      <c r="E5" s="113" t="s">
        <v>2828</v>
      </c>
      <c r="F5" s="113" t="s">
        <v>2829</v>
      </c>
      <c r="G5" s="113"/>
      <c r="H5" s="113" t="s">
        <v>2830</v>
      </c>
      <c r="I5" s="113" t="s">
        <v>2831</v>
      </c>
      <c r="J5" s="113" t="s">
        <v>2832</v>
      </c>
      <c r="K5" s="113" t="s">
        <v>2833</v>
      </c>
      <c r="L5" s="113"/>
      <c r="M5" s="113"/>
      <c r="N5" s="113"/>
      <c r="O5" s="113"/>
      <c r="P5" s="113"/>
      <c r="Q5" s="113"/>
      <c r="R5" s="113"/>
      <c r="S5" s="113"/>
      <c r="T5" s="113"/>
      <c r="U5" s="113"/>
      <c r="V5" s="113"/>
      <c r="W5" s="113"/>
      <c r="X5" s="113"/>
      <c r="Y5" s="113"/>
      <c r="Z5" s="113"/>
      <c r="AA5" s="113"/>
      <c r="AB5" s="113"/>
      <c r="AC5" s="113"/>
    </row>
  </sheetData>
  <dataValidations count="1">
    <dataValidation type="textLength" operator="greaterThan" allowBlank="1" showInputMessage="1" showErrorMessage="1" errorTitle="Invalid Data Type" error="Please input data in String Data Type" sqref="C5:AC5" xr:uid="{00000000-0002-0000-1F00-000000000000}">
      <formula1>0</formula1>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T129"/>
  <sheetViews>
    <sheetView workbookViewId="0"/>
  </sheetViews>
  <sheetFormatPr baseColWidth="10" defaultColWidth="9" defaultRowHeight="12" x14ac:dyDescent="0.15"/>
  <sheetData>
    <row r="1" spans="1:20" x14ac:dyDescent="0.15">
      <c r="A1" t="s">
        <v>2834</v>
      </c>
      <c r="B1" t="s">
        <v>121</v>
      </c>
      <c r="C1" t="s">
        <v>121</v>
      </c>
      <c r="D1" t="s">
        <v>112</v>
      </c>
      <c r="E1" t="s">
        <v>73</v>
      </c>
      <c r="F1" t="s">
        <v>71</v>
      </c>
      <c r="G1" t="s">
        <v>75</v>
      </c>
      <c r="H1" t="s">
        <v>117</v>
      </c>
      <c r="I1" t="s">
        <v>57</v>
      </c>
      <c r="J1" t="s">
        <v>124</v>
      </c>
      <c r="K1" t="s">
        <v>2835</v>
      </c>
      <c r="L1" t="s">
        <v>2836</v>
      </c>
      <c r="M1" t="s">
        <v>2837</v>
      </c>
      <c r="N1" t="s">
        <v>2838</v>
      </c>
      <c r="O1" t="s">
        <v>79</v>
      </c>
      <c r="P1" t="s">
        <v>121</v>
      </c>
      <c r="Q1" t="s">
        <v>2839</v>
      </c>
      <c r="R1" t="s">
        <v>2840</v>
      </c>
      <c r="S1" t="s">
        <v>107</v>
      </c>
      <c r="T1" t="s">
        <v>2841</v>
      </c>
    </row>
    <row r="2" spans="1:20" x14ac:dyDescent="0.15">
      <c r="A2" t="s">
        <v>77</v>
      </c>
      <c r="B2" t="s">
        <v>122</v>
      </c>
      <c r="C2" t="s">
        <v>122</v>
      </c>
      <c r="D2" t="s">
        <v>113</v>
      </c>
      <c r="E2" t="s">
        <v>2842</v>
      </c>
      <c r="F2" t="s">
        <v>2843</v>
      </c>
      <c r="G2" t="s">
        <v>2844</v>
      </c>
      <c r="H2" t="s">
        <v>2845</v>
      </c>
      <c r="I2" t="s">
        <v>2846</v>
      </c>
      <c r="J2" t="s">
        <v>2847</v>
      </c>
      <c r="K2" t="s">
        <v>2848</v>
      </c>
      <c r="L2" t="s">
        <v>2849</v>
      </c>
      <c r="M2" t="s">
        <v>2850</v>
      </c>
      <c r="N2" t="s">
        <v>2851</v>
      </c>
      <c r="O2" t="s">
        <v>80</v>
      </c>
      <c r="P2" t="s">
        <v>122</v>
      </c>
      <c r="Q2" t="s">
        <v>2852</v>
      </c>
      <c r="R2" t="s">
        <v>2853</v>
      </c>
      <c r="S2" t="s">
        <v>2854</v>
      </c>
      <c r="T2" t="s">
        <v>2855</v>
      </c>
    </row>
    <row r="3" spans="1:20" x14ac:dyDescent="0.15">
      <c r="D3" t="s">
        <v>114</v>
      </c>
      <c r="E3" t="s">
        <v>2856</v>
      </c>
      <c r="F3" t="s">
        <v>2857</v>
      </c>
      <c r="G3" t="s">
        <v>2858</v>
      </c>
      <c r="H3" t="s">
        <v>2859</v>
      </c>
      <c r="J3" t="s">
        <v>150</v>
      </c>
      <c r="K3" t="s">
        <v>2860</v>
      </c>
      <c r="L3" t="s">
        <v>2861</v>
      </c>
      <c r="M3" t="s">
        <v>2862</v>
      </c>
      <c r="N3" t="s">
        <v>60</v>
      </c>
      <c r="O3" t="s">
        <v>81</v>
      </c>
      <c r="Q3" t="s">
        <v>110</v>
      </c>
      <c r="R3" t="s">
        <v>2863</v>
      </c>
      <c r="T3" t="s">
        <v>2864</v>
      </c>
    </row>
    <row r="4" spans="1:20" x14ac:dyDescent="0.15">
      <c r="E4" t="s">
        <v>2865</v>
      </c>
      <c r="F4" t="s">
        <v>2866</v>
      </c>
      <c r="G4" t="s">
        <v>2867</v>
      </c>
      <c r="H4" t="s">
        <v>2868</v>
      </c>
      <c r="J4" t="s">
        <v>151</v>
      </c>
      <c r="K4" t="s">
        <v>2869</v>
      </c>
      <c r="L4" t="s">
        <v>2870</v>
      </c>
      <c r="M4" t="s">
        <v>63</v>
      </c>
      <c r="N4" t="s">
        <v>2871</v>
      </c>
      <c r="O4" t="s">
        <v>82</v>
      </c>
      <c r="Q4" t="s">
        <v>2872</v>
      </c>
      <c r="R4" t="s">
        <v>2873</v>
      </c>
      <c r="T4" t="s">
        <v>2874</v>
      </c>
    </row>
    <row r="5" spans="1:20" x14ac:dyDescent="0.15">
      <c r="E5" t="s">
        <v>2875</v>
      </c>
      <c r="G5" t="s">
        <v>2876</v>
      </c>
      <c r="J5" t="s">
        <v>2877</v>
      </c>
      <c r="K5" t="s">
        <v>2878</v>
      </c>
      <c r="L5" t="s">
        <v>2879</v>
      </c>
      <c r="M5" t="s">
        <v>2880</v>
      </c>
      <c r="N5" t="s">
        <v>2881</v>
      </c>
      <c r="R5" t="s">
        <v>2882</v>
      </c>
      <c r="T5" t="s">
        <v>69</v>
      </c>
    </row>
    <row r="6" spans="1:20" x14ac:dyDescent="0.15">
      <c r="E6" t="s">
        <v>2883</v>
      </c>
      <c r="G6" t="s">
        <v>2884</v>
      </c>
      <c r="K6" t="s">
        <v>2885</v>
      </c>
      <c r="L6" t="s">
        <v>2886</v>
      </c>
      <c r="M6" t="s">
        <v>2887</v>
      </c>
      <c r="N6" t="s">
        <v>2888</v>
      </c>
      <c r="R6" t="s">
        <v>2889</v>
      </c>
      <c r="T6" t="s">
        <v>2890</v>
      </c>
    </row>
    <row r="7" spans="1:20" x14ac:dyDescent="0.15">
      <c r="K7" t="s">
        <v>2891</v>
      </c>
      <c r="L7" t="s">
        <v>2892</v>
      </c>
      <c r="M7" t="s">
        <v>2893</v>
      </c>
      <c r="N7" t="s">
        <v>2894</v>
      </c>
      <c r="R7" t="s">
        <v>2895</v>
      </c>
      <c r="T7" t="s">
        <v>2896</v>
      </c>
    </row>
    <row r="8" spans="1:20" x14ac:dyDescent="0.15">
      <c r="K8" t="s">
        <v>2897</v>
      </c>
      <c r="L8" t="s">
        <v>2898</v>
      </c>
      <c r="M8" t="s">
        <v>2899</v>
      </c>
      <c r="N8" t="s">
        <v>2900</v>
      </c>
      <c r="R8" t="s">
        <v>55</v>
      </c>
      <c r="T8" t="s">
        <v>2901</v>
      </c>
    </row>
    <row r="9" spans="1:20" x14ac:dyDescent="0.15">
      <c r="K9" t="s">
        <v>2902</v>
      </c>
      <c r="L9" t="s">
        <v>2903</v>
      </c>
      <c r="M9" t="s">
        <v>2904</v>
      </c>
      <c r="N9" t="s">
        <v>2905</v>
      </c>
    </row>
    <row r="10" spans="1:20" x14ac:dyDescent="0.15">
      <c r="K10" t="s">
        <v>2906</v>
      </c>
      <c r="L10" t="s">
        <v>2907</v>
      </c>
      <c r="M10" t="s">
        <v>2908</v>
      </c>
      <c r="N10" t="s">
        <v>2909</v>
      </c>
    </row>
    <row r="11" spans="1:20" x14ac:dyDescent="0.15">
      <c r="K11" t="s">
        <v>2910</v>
      </c>
      <c r="L11" t="s">
        <v>2911</v>
      </c>
      <c r="M11" t="s">
        <v>2912</v>
      </c>
      <c r="N11" t="s">
        <v>2913</v>
      </c>
    </row>
    <row r="12" spans="1:20" x14ac:dyDescent="0.15">
      <c r="K12" t="s">
        <v>2914</v>
      </c>
      <c r="L12" t="s">
        <v>2915</v>
      </c>
      <c r="M12" t="s">
        <v>2916</v>
      </c>
      <c r="N12" t="s">
        <v>2917</v>
      </c>
    </row>
    <row r="13" spans="1:20" x14ac:dyDescent="0.15">
      <c r="K13" t="s">
        <v>2918</v>
      </c>
      <c r="L13" t="s">
        <v>2919</v>
      </c>
      <c r="M13" t="s">
        <v>2920</v>
      </c>
    </row>
    <row r="14" spans="1:20" x14ac:dyDescent="0.15">
      <c r="K14" t="s">
        <v>2921</v>
      </c>
      <c r="L14" t="s">
        <v>65</v>
      </c>
      <c r="M14" t="s">
        <v>2922</v>
      </c>
    </row>
    <row r="15" spans="1:20" x14ac:dyDescent="0.15">
      <c r="K15" t="s">
        <v>2923</v>
      </c>
      <c r="L15" t="s">
        <v>2924</v>
      </c>
      <c r="M15" t="s">
        <v>2925</v>
      </c>
    </row>
    <row r="16" spans="1:20" x14ac:dyDescent="0.15">
      <c r="K16" t="s">
        <v>2926</v>
      </c>
      <c r="L16" t="s">
        <v>2927</v>
      </c>
      <c r="M16" t="s">
        <v>2928</v>
      </c>
    </row>
    <row r="17" spans="11:13" x14ac:dyDescent="0.15">
      <c r="K17" t="s">
        <v>2929</v>
      </c>
      <c r="L17" t="s">
        <v>2930</v>
      </c>
      <c r="M17" t="s">
        <v>2931</v>
      </c>
    </row>
    <row r="18" spans="11:13" x14ac:dyDescent="0.15">
      <c r="K18" t="s">
        <v>2932</v>
      </c>
      <c r="L18" t="s">
        <v>2933</v>
      </c>
      <c r="M18" t="s">
        <v>2934</v>
      </c>
    </row>
    <row r="19" spans="11:13" x14ac:dyDescent="0.15">
      <c r="K19" t="s">
        <v>2935</v>
      </c>
      <c r="L19" t="s">
        <v>2936</v>
      </c>
      <c r="M19" t="s">
        <v>2937</v>
      </c>
    </row>
    <row r="20" spans="11:13" x14ac:dyDescent="0.15">
      <c r="K20" t="s">
        <v>2938</v>
      </c>
      <c r="L20" t="s">
        <v>2939</v>
      </c>
      <c r="M20" t="s">
        <v>2940</v>
      </c>
    </row>
    <row r="21" spans="11:13" x14ac:dyDescent="0.15">
      <c r="K21" t="s">
        <v>2941</v>
      </c>
      <c r="L21" t="s">
        <v>2942</v>
      </c>
      <c r="M21" t="s">
        <v>2943</v>
      </c>
    </row>
    <row r="22" spans="11:13" x14ac:dyDescent="0.15">
      <c r="K22" t="s">
        <v>2944</v>
      </c>
      <c r="L22" t="s">
        <v>2945</v>
      </c>
      <c r="M22" t="s">
        <v>2946</v>
      </c>
    </row>
    <row r="23" spans="11:13" x14ac:dyDescent="0.15">
      <c r="K23" t="s">
        <v>2947</v>
      </c>
      <c r="L23" t="s">
        <v>2948</v>
      </c>
      <c r="M23" t="s">
        <v>2949</v>
      </c>
    </row>
    <row r="24" spans="11:13" x14ac:dyDescent="0.15">
      <c r="K24" t="s">
        <v>2950</v>
      </c>
      <c r="L24" t="s">
        <v>2951</v>
      </c>
      <c r="M24" t="s">
        <v>2952</v>
      </c>
    </row>
    <row r="25" spans="11:13" x14ac:dyDescent="0.15">
      <c r="K25" t="s">
        <v>2953</v>
      </c>
      <c r="L25" t="s">
        <v>2954</v>
      </c>
      <c r="M25" t="s">
        <v>2955</v>
      </c>
    </row>
    <row r="26" spans="11:13" x14ac:dyDescent="0.15">
      <c r="K26" t="s">
        <v>2956</v>
      </c>
      <c r="L26" t="s">
        <v>2957</v>
      </c>
      <c r="M26" t="s">
        <v>2958</v>
      </c>
    </row>
    <row r="27" spans="11:13" x14ac:dyDescent="0.15">
      <c r="K27" t="s">
        <v>2959</v>
      </c>
      <c r="L27" t="s">
        <v>2960</v>
      </c>
      <c r="M27" t="s">
        <v>2961</v>
      </c>
    </row>
    <row r="28" spans="11:13" x14ac:dyDescent="0.15">
      <c r="K28" t="s">
        <v>67</v>
      </c>
      <c r="L28" t="s">
        <v>2962</v>
      </c>
      <c r="M28" t="s">
        <v>2963</v>
      </c>
    </row>
    <row r="29" spans="11:13" x14ac:dyDescent="0.15">
      <c r="K29" t="s">
        <v>2964</v>
      </c>
      <c r="L29" t="s">
        <v>2965</v>
      </c>
      <c r="M29" t="s">
        <v>2966</v>
      </c>
    </row>
    <row r="30" spans="11:13" x14ac:dyDescent="0.15">
      <c r="K30" t="s">
        <v>2967</v>
      </c>
      <c r="L30" t="s">
        <v>2968</v>
      </c>
      <c r="M30" t="s">
        <v>2969</v>
      </c>
    </row>
    <row r="31" spans="11:13" x14ac:dyDescent="0.15">
      <c r="K31" t="s">
        <v>2970</v>
      </c>
      <c r="L31" t="s">
        <v>2971</v>
      </c>
      <c r="M31" t="s">
        <v>2972</v>
      </c>
    </row>
    <row r="32" spans="11:13" x14ac:dyDescent="0.15">
      <c r="K32" t="s">
        <v>2973</v>
      </c>
      <c r="L32" t="s">
        <v>2974</v>
      </c>
      <c r="M32" t="s">
        <v>2975</v>
      </c>
    </row>
    <row r="33" spans="11:13" x14ac:dyDescent="0.15">
      <c r="K33" t="s">
        <v>2976</v>
      </c>
      <c r="L33" t="s">
        <v>2977</v>
      </c>
      <c r="M33" t="s">
        <v>2978</v>
      </c>
    </row>
    <row r="34" spans="11:13" x14ac:dyDescent="0.15">
      <c r="K34" t="s">
        <v>2979</v>
      </c>
      <c r="L34" t="s">
        <v>2980</v>
      </c>
      <c r="M34" t="s">
        <v>2981</v>
      </c>
    </row>
    <row r="35" spans="11:13" x14ac:dyDescent="0.15">
      <c r="K35" t="s">
        <v>2982</v>
      </c>
      <c r="L35" t="s">
        <v>2983</v>
      </c>
      <c r="M35" t="s">
        <v>2984</v>
      </c>
    </row>
    <row r="36" spans="11:13" x14ac:dyDescent="0.15">
      <c r="K36" t="s">
        <v>2985</v>
      </c>
      <c r="L36" t="s">
        <v>2986</v>
      </c>
    </row>
    <row r="37" spans="11:13" x14ac:dyDescent="0.15">
      <c r="K37" t="s">
        <v>2987</v>
      </c>
      <c r="L37" t="s">
        <v>2988</v>
      </c>
    </row>
    <row r="38" spans="11:13" x14ac:dyDescent="0.15">
      <c r="K38" t="s">
        <v>2989</v>
      </c>
      <c r="L38" t="s">
        <v>2990</v>
      </c>
    </row>
    <row r="39" spans="11:13" x14ac:dyDescent="0.15">
      <c r="K39" t="s">
        <v>2991</v>
      </c>
      <c r="L39" t="s">
        <v>2992</v>
      </c>
    </row>
    <row r="40" spans="11:13" x14ac:dyDescent="0.15">
      <c r="K40" t="s">
        <v>2993</v>
      </c>
      <c r="L40" t="s">
        <v>2994</v>
      </c>
    </row>
    <row r="41" spans="11:13" x14ac:dyDescent="0.15">
      <c r="K41" t="s">
        <v>2995</v>
      </c>
      <c r="L41" t="s">
        <v>2996</v>
      </c>
    </row>
    <row r="42" spans="11:13" x14ac:dyDescent="0.15">
      <c r="K42" t="s">
        <v>2997</v>
      </c>
      <c r="L42" t="s">
        <v>2998</v>
      </c>
    </row>
    <row r="43" spans="11:13" x14ac:dyDescent="0.15">
      <c r="K43" t="s">
        <v>2999</v>
      </c>
      <c r="L43" t="s">
        <v>3000</v>
      </c>
    </row>
    <row r="44" spans="11:13" x14ac:dyDescent="0.15">
      <c r="K44" t="s">
        <v>3001</v>
      </c>
      <c r="L44" t="s">
        <v>3002</v>
      </c>
    </row>
    <row r="45" spans="11:13" x14ac:dyDescent="0.15">
      <c r="K45" t="s">
        <v>3003</v>
      </c>
      <c r="L45" t="s">
        <v>3004</v>
      </c>
    </row>
    <row r="46" spans="11:13" x14ac:dyDescent="0.15">
      <c r="K46" t="s">
        <v>3005</v>
      </c>
      <c r="L46" t="s">
        <v>3006</v>
      </c>
    </row>
    <row r="47" spans="11:13" x14ac:dyDescent="0.15">
      <c r="K47" t="s">
        <v>3007</v>
      </c>
      <c r="L47" t="s">
        <v>3008</v>
      </c>
    </row>
    <row r="48" spans="11:13" x14ac:dyDescent="0.15">
      <c r="K48" t="s">
        <v>3009</v>
      </c>
      <c r="L48" t="s">
        <v>3010</v>
      </c>
    </row>
    <row r="49" spans="11:12" x14ac:dyDescent="0.15">
      <c r="K49" t="s">
        <v>3011</v>
      </c>
      <c r="L49" t="s">
        <v>3012</v>
      </c>
    </row>
    <row r="50" spans="11:12" x14ac:dyDescent="0.15">
      <c r="K50" t="s">
        <v>3013</v>
      </c>
      <c r="L50" t="s">
        <v>3014</v>
      </c>
    </row>
    <row r="51" spans="11:12" x14ac:dyDescent="0.15">
      <c r="K51" t="s">
        <v>3015</v>
      </c>
      <c r="L51" t="s">
        <v>3016</v>
      </c>
    </row>
    <row r="52" spans="11:12" x14ac:dyDescent="0.15">
      <c r="K52" t="s">
        <v>3017</v>
      </c>
      <c r="L52" t="s">
        <v>3018</v>
      </c>
    </row>
    <row r="53" spans="11:12" x14ac:dyDescent="0.15">
      <c r="K53" t="s">
        <v>3019</v>
      </c>
      <c r="L53" t="s">
        <v>3020</v>
      </c>
    </row>
    <row r="54" spans="11:12" x14ac:dyDescent="0.15">
      <c r="K54" t="s">
        <v>3021</v>
      </c>
      <c r="L54" t="s">
        <v>3022</v>
      </c>
    </row>
    <row r="55" spans="11:12" x14ac:dyDescent="0.15">
      <c r="K55" t="s">
        <v>3023</v>
      </c>
      <c r="L55" t="s">
        <v>3024</v>
      </c>
    </row>
    <row r="56" spans="11:12" x14ac:dyDescent="0.15">
      <c r="K56" t="s">
        <v>3025</v>
      </c>
      <c r="L56" t="s">
        <v>3026</v>
      </c>
    </row>
    <row r="57" spans="11:12" x14ac:dyDescent="0.15">
      <c r="K57" t="s">
        <v>3027</v>
      </c>
      <c r="L57" t="s">
        <v>3028</v>
      </c>
    </row>
    <row r="58" spans="11:12" x14ac:dyDescent="0.15">
      <c r="K58" t="s">
        <v>3029</v>
      </c>
      <c r="L58" t="s">
        <v>3030</v>
      </c>
    </row>
    <row r="59" spans="11:12" x14ac:dyDescent="0.15">
      <c r="K59" t="s">
        <v>3031</v>
      </c>
      <c r="L59" t="s">
        <v>3032</v>
      </c>
    </row>
    <row r="60" spans="11:12" x14ac:dyDescent="0.15">
      <c r="K60" t="s">
        <v>3033</v>
      </c>
      <c r="L60" t="s">
        <v>3034</v>
      </c>
    </row>
    <row r="61" spans="11:12" x14ac:dyDescent="0.15">
      <c r="K61" t="s">
        <v>3035</v>
      </c>
      <c r="L61" t="s">
        <v>3036</v>
      </c>
    </row>
    <row r="62" spans="11:12" x14ac:dyDescent="0.15">
      <c r="K62" t="s">
        <v>3037</v>
      </c>
      <c r="L62" t="s">
        <v>3038</v>
      </c>
    </row>
    <row r="63" spans="11:12" x14ac:dyDescent="0.15">
      <c r="K63" t="s">
        <v>3039</v>
      </c>
      <c r="L63" t="s">
        <v>3040</v>
      </c>
    </row>
    <row r="64" spans="11:12" x14ac:dyDescent="0.15">
      <c r="K64" t="s">
        <v>3041</v>
      </c>
      <c r="L64" t="s">
        <v>3042</v>
      </c>
    </row>
    <row r="65" spans="11:12" x14ac:dyDescent="0.15">
      <c r="K65" t="s">
        <v>3043</v>
      </c>
      <c r="L65" t="s">
        <v>3044</v>
      </c>
    </row>
    <row r="66" spans="11:12" x14ac:dyDescent="0.15">
      <c r="K66" t="s">
        <v>3045</v>
      </c>
      <c r="L66" t="s">
        <v>3046</v>
      </c>
    </row>
    <row r="67" spans="11:12" x14ac:dyDescent="0.15">
      <c r="K67" t="s">
        <v>3047</v>
      </c>
      <c r="L67" t="s">
        <v>3048</v>
      </c>
    </row>
    <row r="68" spans="11:12" x14ac:dyDescent="0.15">
      <c r="K68" t="s">
        <v>3049</v>
      </c>
      <c r="L68" t="s">
        <v>3050</v>
      </c>
    </row>
    <row r="69" spans="11:12" x14ac:dyDescent="0.15">
      <c r="K69" t="s">
        <v>3051</v>
      </c>
      <c r="L69" t="s">
        <v>3052</v>
      </c>
    </row>
    <row r="70" spans="11:12" x14ac:dyDescent="0.15">
      <c r="K70" t="s">
        <v>3053</v>
      </c>
    </row>
    <row r="71" spans="11:12" x14ac:dyDescent="0.15">
      <c r="K71" t="s">
        <v>3054</v>
      </c>
    </row>
    <row r="72" spans="11:12" x14ac:dyDescent="0.15">
      <c r="K72" t="s">
        <v>3055</v>
      </c>
    </row>
    <row r="73" spans="11:12" x14ac:dyDescent="0.15">
      <c r="K73" t="s">
        <v>3056</v>
      </c>
    </row>
    <row r="74" spans="11:12" x14ac:dyDescent="0.15">
      <c r="K74" t="s">
        <v>3057</v>
      </c>
    </row>
    <row r="75" spans="11:12" x14ac:dyDescent="0.15">
      <c r="K75" t="s">
        <v>3058</v>
      </c>
    </row>
    <row r="76" spans="11:12" x14ac:dyDescent="0.15">
      <c r="K76" t="s">
        <v>3059</v>
      </c>
    </row>
    <row r="77" spans="11:12" x14ac:dyDescent="0.15">
      <c r="K77" t="s">
        <v>3060</v>
      </c>
    </row>
    <row r="78" spans="11:12" x14ac:dyDescent="0.15">
      <c r="K78" t="s">
        <v>3061</v>
      </c>
    </row>
    <row r="79" spans="11:12" x14ac:dyDescent="0.15">
      <c r="K79" t="s">
        <v>3062</v>
      </c>
    </row>
    <row r="80" spans="11:12" x14ac:dyDescent="0.15">
      <c r="K80" t="s">
        <v>3063</v>
      </c>
    </row>
    <row r="81" spans="11:11" x14ac:dyDescent="0.15">
      <c r="K81" t="s">
        <v>3064</v>
      </c>
    </row>
    <row r="82" spans="11:11" x14ac:dyDescent="0.15">
      <c r="K82" t="s">
        <v>3065</v>
      </c>
    </row>
    <row r="83" spans="11:11" x14ac:dyDescent="0.15">
      <c r="K83" t="s">
        <v>3066</v>
      </c>
    </row>
    <row r="84" spans="11:11" x14ac:dyDescent="0.15">
      <c r="K84" t="s">
        <v>3067</v>
      </c>
    </row>
    <row r="85" spans="11:11" x14ac:dyDescent="0.15">
      <c r="K85" t="s">
        <v>3068</v>
      </c>
    </row>
    <row r="86" spans="11:11" x14ac:dyDescent="0.15">
      <c r="K86" t="s">
        <v>3069</v>
      </c>
    </row>
    <row r="87" spans="11:11" x14ac:dyDescent="0.15">
      <c r="K87" t="s">
        <v>3070</v>
      </c>
    </row>
    <row r="88" spans="11:11" x14ac:dyDescent="0.15">
      <c r="K88" t="s">
        <v>3071</v>
      </c>
    </row>
    <row r="89" spans="11:11" x14ac:dyDescent="0.15">
      <c r="K89" t="s">
        <v>3072</v>
      </c>
    </row>
    <row r="90" spans="11:11" x14ac:dyDescent="0.15">
      <c r="K90" t="s">
        <v>3073</v>
      </c>
    </row>
    <row r="91" spans="11:11" x14ac:dyDescent="0.15">
      <c r="K91" t="s">
        <v>3074</v>
      </c>
    </row>
    <row r="92" spans="11:11" x14ac:dyDescent="0.15">
      <c r="K92" t="s">
        <v>3075</v>
      </c>
    </row>
    <row r="93" spans="11:11" x14ac:dyDescent="0.15">
      <c r="K93" t="s">
        <v>3076</v>
      </c>
    </row>
    <row r="94" spans="11:11" x14ac:dyDescent="0.15">
      <c r="K94" t="s">
        <v>3077</v>
      </c>
    </row>
    <row r="95" spans="11:11" x14ac:dyDescent="0.15">
      <c r="K95" t="s">
        <v>3078</v>
      </c>
    </row>
    <row r="96" spans="11:11" x14ac:dyDescent="0.15">
      <c r="K96" t="s">
        <v>3079</v>
      </c>
    </row>
    <row r="97" spans="11:11" x14ac:dyDescent="0.15">
      <c r="K97" t="s">
        <v>3080</v>
      </c>
    </row>
    <row r="98" spans="11:11" x14ac:dyDescent="0.15">
      <c r="K98" t="s">
        <v>3081</v>
      </c>
    </row>
    <row r="99" spans="11:11" x14ac:dyDescent="0.15">
      <c r="K99" t="s">
        <v>3082</v>
      </c>
    </row>
    <row r="100" spans="11:11" x14ac:dyDescent="0.15">
      <c r="K100" t="s">
        <v>3083</v>
      </c>
    </row>
    <row r="101" spans="11:11" x14ac:dyDescent="0.15">
      <c r="K101" t="s">
        <v>3084</v>
      </c>
    </row>
    <row r="102" spans="11:11" x14ac:dyDescent="0.15">
      <c r="K102" t="s">
        <v>3085</v>
      </c>
    </row>
    <row r="103" spans="11:11" x14ac:dyDescent="0.15">
      <c r="K103" t="s">
        <v>3086</v>
      </c>
    </row>
    <row r="104" spans="11:11" x14ac:dyDescent="0.15">
      <c r="K104" t="s">
        <v>3087</v>
      </c>
    </row>
    <row r="105" spans="11:11" x14ac:dyDescent="0.15">
      <c r="K105" t="s">
        <v>3088</v>
      </c>
    </row>
    <row r="106" spans="11:11" x14ac:dyDescent="0.15">
      <c r="K106" t="s">
        <v>3089</v>
      </c>
    </row>
    <row r="107" spans="11:11" x14ac:dyDescent="0.15">
      <c r="K107" t="s">
        <v>3090</v>
      </c>
    </row>
    <row r="108" spans="11:11" x14ac:dyDescent="0.15">
      <c r="K108" t="s">
        <v>3091</v>
      </c>
    </row>
    <row r="109" spans="11:11" x14ac:dyDescent="0.15">
      <c r="K109" t="s">
        <v>3092</v>
      </c>
    </row>
    <row r="110" spans="11:11" x14ac:dyDescent="0.15">
      <c r="K110" t="s">
        <v>3093</v>
      </c>
    </row>
    <row r="111" spans="11:11" x14ac:dyDescent="0.15">
      <c r="K111" t="s">
        <v>3094</v>
      </c>
    </row>
    <row r="112" spans="11:11" x14ac:dyDescent="0.15">
      <c r="K112" t="s">
        <v>3095</v>
      </c>
    </row>
    <row r="113" spans="11:11" x14ac:dyDescent="0.15">
      <c r="K113" t="s">
        <v>3096</v>
      </c>
    </row>
    <row r="114" spans="11:11" x14ac:dyDescent="0.15">
      <c r="K114" t="s">
        <v>3097</v>
      </c>
    </row>
    <row r="115" spans="11:11" x14ac:dyDescent="0.15">
      <c r="K115" t="s">
        <v>3098</v>
      </c>
    </row>
    <row r="116" spans="11:11" x14ac:dyDescent="0.15">
      <c r="K116" t="s">
        <v>3099</v>
      </c>
    </row>
    <row r="117" spans="11:11" x14ac:dyDescent="0.15">
      <c r="K117" t="s">
        <v>3100</v>
      </c>
    </row>
    <row r="118" spans="11:11" x14ac:dyDescent="0.15">
      <c r="K118" t="s">
        <v>3101</v>
      </c>
    </row>
    <row r="119" spans="11:11" x14ac:dyDescent="0.15">
      <c r="K119" t="s">
        <v>3102</v>
      </c>
    </row>
    <row r="120" spans="11:11" x14ac:dyDescent="0.15">
      <c r="K120" t="s">
        <v>3103</v>
      </c>
    </row>
    <row r="121" spans="11:11" x14ac:dyDescent="0.15">
      <c r="K121" t="s">
        <v>3104</v>
      </c>
    </row>
    <row r="122" spans="11:11" x14ac:dyDescent="0.15">
      <c r="K122" t="s">
        <v>3105</v>
      </c>
    </row>
    <row r="123" spans="11:11" x14ac:dyDescent="0.15">
      <c r="K123" t="s">
        <v>3106</v>
      </c>
    </row>
    <row r="124" spans="11:11" x14ac:dyDescent="0.15">
      <c r="K124" t="s">
        <v>3107</v>
      </c>
    </row>
    <row r="125" spans="11:11" x14ac:dyDescent="0.15">
      <c r="K125" t="s">
        <v>3108</v>
      </c>
    </row>
    <row r="126" spans="11:11" x14ac:dyDescent="0.15">
      <c r="K126" t="s">
        <v>3109</v>
      </c>
    </row>
    <row r="127" spans="11:11" x14ac:dyDescent="0.15">
      <c r="K127" t="s">
        <v>3110</v>
      </c>
    </row>
    <row r="128" spans="11:11" x14ac:dyDescent="0.15">
      <c r="K128" t="s">
        <v>3111</v>
      </c>
    </row>
    <row r="129" spans="11:11" x14ac:dyDescent="0.15">
      <c r="K129" t="s">
        <v>3112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
  <sheetViews>
    <sheetView workbookViewId="0"/>
  </sheetViews>
  <sheetFormatPr baseColWidth="10" defaultColWidth="9" defaultRowHeight="12" x14ac:dyDescent="0.15"/>
  <sheetData>
    <row r="1" spans="1:1" x14ac:dyDescent="0.15">
      <c r="A1" t="s">
        <v>3113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2"/>
  <sheetViews>
    <sheetView showGridLines="0" workbookViewId="0">
      <pane xSplit="2" ySplit="3" topLeftCell="H48" activePane="bottomRight" state="frozen"/>
      <selection pane="topRight"/>
      <selection pane="bottomLeft"/>
      <selection pane="bottomRight" activeCell="Y1" sqref="Y1:AA1048576"/>
    </sheetView>
  </sheetViews>
  <sheetFormatPr baseColWidth="10" defaultColWidth="9.3984375" defaultRowHeight="15" x14ac:dyDescent="0.2"/>
  <cols>
    <col min="1" max="1" width="42.59765625" style="80" bestFit="1" customWidth="1" collapsed="1"/>
    <col min="2" max="2" width="26" style="80" customWidth="1"/>
    <col min="3" max="27" width="36" style="80" customWidth="1" collapsed="1"/>
    <col min="28" max="28" width="9.3984375" style="80" customWidth="1" collapsed="1"/>
    <col min="29" max="16384" width="9.3984375" style="80" collapsed="1"/>
  </cols>
  <sheetData>
    <row r="1" spans="1:27" ht="38" customHeight="1" x14ac:dyDescent="0.2">
      <c r="A1" s="79" t="s">
        <v>163</v>
      </c>
      <c r="B1" s="79"/>
    </row>
    <row r="2" spans="1:27" x14ac:dyDescent="0.2">
      <c r="A2" s="81">
        <v>1</v>
      </c>
      <c r="B2" s="81"/>
    </row>
    <row r="3" spans="1:27" ht="17" customHeight="1" x14ac:dyDescent="0.2">
      <c r="A3" s="82" t="s">
        <v>22</v>
      </c>
      <c r="B3" s="83"/>
      <c r="C3" s="88" t="s">
        <v>38</v>
      </c>
      <c r="D3" s="88" t="s">
        <v>39</v>
      </c>
      <c r="E3" s="88" t="s">
        <v>40</v>
      </c>
      <c r="F3" s="88" t="s">
        <v>41</v>
      </c>
      <c r="G3" s="88" t="s">
        <v>42</v>
      </c>
      <c r="H3" s="88" t="s">
        <v>43</v>
      </c>
      <c r="I3" s="88" t="s">
        <v>44</v>
      </c>
      <c r="J3" s="88" t="s">
        <v>45</v>
      </c>
      <c r="K3" s="88" t="s">
        <v>46</v>
      </c>
      <c r="L3" s="88"/>
      <c r="M3" s="88"/>
      <c r="N3" s="88"/>
      <c r="O3" s="88"/>
      <c r="P3" s="88"/>
      <c r="Q3" s="88"/>
      <c r="R3" s="88"/>
      <c r="S3" s="88"/>
      <c r="T3" s="88"/>
      <c r="U3" s="88"/>
      <c r="V3" s="88"/>
      <c r="W3" s="88"/>
      <c r="X3" s="88"/>
      <c r="Y3" s="88"/>
      <c r="Z3" s="88"/>
      <c r="AA3" s="88"/>
    </row>
    <row r="4" spans="1:27" ht="18" customHeight="1" thickBot="1" x14ac:dyDescent="0.25">
      <c r="A4" s="84" t="s">
        <v>163</v>
      </c>
      <c r="B4" s="84"/>
      <c r="C4" s="85"/>
      <c r="D4" s="85"/>
      <c r="E4" s="85"/>
      <c r="F4" s="85"/>
      <c r="G4" s="85"/>
      <c r="H4" s="85"/>
      <c r="I4" s="85"/>
      <c r="J4" s="85"/>
      <c r="K4" s="85"/>
      <c r="L4" s="85"/>
      <c r="M4" s="85"/>
      <c r="N4" s="85"/>
      <c r="O4" s="85"/>
      <c r="P4" s="85"/>
      <c r="Q4" s="85"/>
      <c r="R4" s="85"/>
      <c r="S4" s="85"/>
      <c r="T4" s="85"/>
      <c r="U4" s="85"/>
      <c r="V4" s="85"/>
      <c r="W4" s="85"/>
      <c r="X4" s="85"/>
      <c r="Y4" s="85"/>
      <c r="Z4" s="85"/>
      <c r="AA4" s="85"/>
    </row>
    <row r="5" spans="1:27" ht="75" customHeight="1" thickBot="1" x14ac:dyDescent="0.25">
      <c r="A5" s="86" t="s">
        <v>164</v>
      </c>
      <c r="B5" s="86"/>
      <c r="C5" s="87" t="s">
        <v>165</v>
      </c>
      <c r="D5" s="87" t="s">
        <v>166</v>
      </c>
      <c r="E5" s="87" t="s">
        <v>167</v>
      </c>
      <c r="F5" s="87" t="s">
        <v>168</v>
      </c>
      <c r="G5" s="87"/>
      <c r="H5" s="87" t="s">
        <v>169</v>
      </c>
      <c r="I5" s="87" t="s">
        <v>170</v>
      </c>
      <c r="J5" s="87" t="s">
        <v>171</v>
      </c>
      <c r="K5" s="87" t="s">
        <v>172</v>
      </c>
      <c r="L5" s="87"/>
      <c r="M5" s="87"/>
      <c r="N5" s="87"/>
      <c r="O5" s="87"/>
      <c r="P5" s="87"/>
      <c r="Q5" s="87"/>
      <c r="R5" s="87"/>
      <c r="S5" s="87"/>
      <c r="T5" s="87"/>
      <c r="U5" s="87"/>
      <c r="V5" s="87"/>
      <c r="W5" s="87"/>
      <c r="X5" s="87"/>
      <c r="Y5" s="87"/>
      <c r="Z5" s="87"/>
      <c r="AA5" s="87"/>
    </row>
    <row r="6" spans="1:27" ht="75" customHeight="1" thickBot="1" x14ac:dyDescent="0.25">
      <c r="A6" s="86" t="s">
        <v>173</v>
      </c>
      <c r="B6" s="86"/>
      <c r="C6" s="87" t="s">
        <v>174</v>
      </c>
      <c r="D6" s="87" t="s">
        <v>174</v>
      </c>
      <c r="E6" s="87" t="s">
        <v>175</v>
      </c>
      <c r="F6" s="87" t="s">
        <v>175</v>
      </c>
      <c r="G6" s="87"/>
      <c r="H6" s="87" t="s">
        <v>176</v>
      </c>
      <c r="I6" s="87" t="s">
        <v>176</v>
      </c>
      <c r="J6" s="87" t="s">
        <v>177</v>
      </c>
      <c r="K6" s="87" t="s">
        <v>178</v>
      </c>
      <c r="L6" s="87"/>
      <c r="M6" s="87"/>
      <c r="N6" s="87"/>
      <c r="O6" s="87"/>
      <c r="P6" s="87"/>
      <c r="Q6" s="87"/>
      <c r="R6" s="87"/>
      <c r="S6" s="87"/>
      <c r="T6" s="87"/>
      <c r="U6" s="87"/>
      <c r="V6" s="87"/>
      <c r="W6" s="87"/>
      <c r="X6" s="87"/>
      <c r="Y6" s="87"/>
      <c r="Z6" s="87"/>
      <c r="AA6" s="87"/>
    </row>
    <row r="7" spans="1:27" ht="75" customHeight="1" thickBot="1" x14ac:dyDescent="0.25">
      <c r="A7" s="86" t="s">
        <v>179</v>
      </c>
      <c r="B7" s="86"/>
      <c r="C7" s="87" t="s">
        <v>180</v>
      </c>
      <c r="D7" s="87" t="s">
        <v>180</v>
      </c>
      <c r="E7" s="87" t="s">
        <v>181</v>
      </c>
      <c r="F7" s="87" t="s">
        <v>182</v>
      </c>
      <c r="G7" s="87"/>
      <c r="H7" s="87" t="s">
        <v>183</v>
      </c>
      <c r="I7" s="87" t="s">
        <v>183</v>
      </c>
      <c r="J7" s="87" t="s">
        <v>184</v>
      </c>
      <c r="K7" s="87" t="s">
        <v>185</v>
      </c>
      <c r="L7" s="87"/>
      <c r="M7" s="87"/>
      <c r="N7" s="87"/>
      <c r="O7" s="87"/>
      <c r="P7" s="87"/>
      <c r="Q7" s="87"/>
      <c r="R7" s="87"/>
      <c r="S7" s="87"/>
      <c r="T7" s="87"/>
      <c r="U7" s="87"/>
      <c r="V7" s="87"/>
      <c r="W7" s="87"/>
      <c r="X7" s="87"/>
      <c r="Y7" s="87"/>
      <c r="Z7" s="87"/>
      <c r="AA7" s="87"/>
    </row>
    <row r="8" spans="1:27" ht="75" customHeight="1" thickBot="1" x14ac:dyDescent="0.25">
      <c r="A8" s="86" t="s">
        <v>186</v>
      </c>
      <c r="B8" s="86"/>
      <c r="C8" s="87" t="s">
        <v>187</v>
      </c>
      <c r="D8" s="87" t="s">
        <v>187</v>
      </c>
      <c r="E8" s="87" t="s">
        <v>188</v>
      </c>
      <c r="F8" s="87" t="s">
        <v>188</v>
      </c>
      <c r="G8" s="87"/>
      <c r="H8" s="87" t="s">
        <v>189</v>
      </c>
      <c r="I8" s="87" t="s">
        <v>189</v>
      </c>
      <c r="J8" s="87" t="s">
        <v>190</v>
      </c>
      <c r="K8" s="87" t="s">
        <v>191</v>
      </c>
      <c r="L8" s="87"/>
      <c r="M8" s="87"/>
      <c r="N8" s="87"/>
      <c r="O8" s="87"/>
      <c r="P8" s="87"/>
      <c r="Q8" s="87"/>
      <c r="R8" s="87"/>
      <c r="S8" s="87"/>
      <c r="T8" s="87"/>
      <c r="U8" s="87"/>
      <c r="V8" s="87"/>
      <c r="W8" s="87"/>
      <c r="X8" s="87"/>
      <c r="Y8" s="87"/>
      <c r="Z8" s="87"/>
      <c r="AA8" s="87"/>
    </row>
    <row r="9" spans="1:27" ht="75" customHeight="1" thickBot="1" x14ac:dyDescent="0.25">
      <c r="A9" s="86" t="s">
        <v>192</v>
      </c>
      <c r="B9" s="86"/>
      <c r="C9" s="87" t="s">
        <v>193</v>
      </c>
      <c r="D9" s="87" t="s">
        <v>193</v>
      </c>
      <c r="E9" s="87" t="s">
        <v>194</v>
      </c>
      <c r="F9" s="87" t="s">
        <v>194</v>
      </c>
      <c r="G9" s="87"/>
      <c r="H9" s="87" t="s">
        <v>195</v>
      </c>
      <c r="I9" s="87" t="s">
        <v>195</v>
      </c>
      <c r="J9" s="87" t="s">
        <v>196</v>
      </c>
      <c r="K9" s="87" t="s">
        <v>197</v>
      </c>
      <c r="L9" s="87"/>
      <c r="M9" s="87"/>
      <c r="N9" s="87"/>
      <c r="O9" s="87"/>
      <c r="P9" s="87"/>
      <c r="Q9" s="87"/>
      <c r="R9" s="87"/>
      <c r="S9" s="87"/>
      <c r="T9" s="87"/>
      <c r="U9" s="87"/>
      <c r="V9" s="87"/>
      <c r="W9" s="87"/>
      <c r="X9" s="87"/>
      <c r="Y9" s="87"/>
      <c r="Z9" s="87"/>
      <c r="AA9" s="87"/>
    </row>
    <row r="10" spans="1:27" ht="75" hidden="1" customHeight="1" thickBot="1" x14ac:dyDescent="0.25">
      <c r="A10" s="86" t="s">
        <v>198</v>
      </c>
      <c r="B10" s="86"/>
      <c r="C10" s="87"/>
      <c r="D10" s="87"/>
      <c r="E10" s="87"/>
      <c r="F10" s="87"/>
      <c r="G10" s="87"/>
      <c r="H10" s="87"/>
      <c r="I10" s="87"/>
      <c r="J10" s="87"/>
      <c r="K10" s="87"/>
      <c r="L10" s="87"/>
      <c r="M10" s="87"/>
      <c r="N10" s="87"/>
      <c r="O10" s="87"/>
      <c r="P10" s="87"/>
      <c r="Q10" s="87"/>
      <c r="R10" s="87"/>
      <c r="S10" s="87"/>
      <c r="T10" s="87"/>
      <c r="U10" s="87"/>
      <c r="V10" s="87"/>
      <c r="W10" s="87"/>
      <c r="X10" s="87"/>
      <c r="Y10" s="87"/>
      <c r="Z10" s="87"/>
      <c r="AA10" s="87"/>
    </row>
    <row r="11" spans="1:27" ht="75" customHeight="1" thickBot="1" x14ac:dyDescent="0.25">
      <c r="A11" s="86" t="s">
        <v>199</v>
      </c>
      <c r="B11" s="86"/>
      <c r="C11" s="87" t="s">
        <v>200</v>
      </c>
      <c r="D11" s="87" t="s">
        <v>200</v>
      </c>
      <c r="E11" s="87" t="s">
        <v>201</v>
      </c>
      <c r="F11" s="87" t="s">
        <v>201</v>
      </c>
      <c r="G11" s="87"/>
      <c r="H11" s="87" t="s">
        <v>202</v>
      </c>
      <c r="I11" s="87" t="s">
        <v>202</v>
      </c>
      <c r="J11" s="87" t="s">
        <v>203</v>
      </c>
      <c r="K11" s="87" t="s">
        <v>204</v>
      </c>
      <c r="L11" s="87"/>
      <c r="M11" s="87"/>
      <c r="N11" s="87"/>
      <c r="O11" s="87"/>
      <c r="P11" s="87"/>
      <c r="Q11" s="87"/>
      <c r="R11" s="87"/>
      <c r="S11" s="87"/>
      <c r="T11" s="87"/>
      <c r="U11" s="87"/>
      <c r="V11" s="87"/>
      <c r="W11" s="87"/>
      <c r="X11" s="87"/>
      <c r="Y11" s="87"/>
      <c r="Z11" s="87"/>
      <c r="AA11" s="87"/>
    </row>
    <row r="12" spans="1:27" ht="75" hidden="1" customHeight="1" thickBot="1" x14ac:dyDescent="0.25">
      <c r="A12" s="86" t="s">
        <v>205</v>
      </c>
      <c r="B12" s="86"/>
      <c r="C12" s="87"/>
      <c r="D12" s="87"/>
      <c r="E12" s="87"/>
      <c r="F12" s="87"/>
      <c r="G12" s="87"/>
      <c r="H12" s="87"/>
      <c r="I12" s="87"/>
      <c r="J12" s="87"/>
      <c r="K12" s="87"/>
      <c r="L12" s="87"/>
      <c r="M12" s="87"/>
      <c r="N12" s="87"/>
      <c r="O12" s="87"/>
      <c r="P12" s="87"/>
      <c r="Q12" s="87"/>
      <c r="R12" s="87"/>
      <c r="S12" s="87"/>
      <c r="T12" s="87"/>
      <c r="U12" s="87"/>
      <c r="V12" s="87"/>
      <c r="W12" s="87"/>
      <c r="X12" s="87"/>
      <c r="Y12" s="87"/>
      <c r="Z12" s="87"/>
      <c r="AA12" s="87"/>
    </row>
    <row r="13" spans="1:27" ht="75" hidden="1" customHeight="1" thickBot="1" x14ac:dyDescent="0.25">
      <c r="A13" s="86" t="s">
        <v>206</v>
      </c>
      <c r="B13" s="86"/>
      <c r="C13" s="87"/>
      <c r="D13" s="87"/>
      <c r="E13" s="87"/>
      <c r="F13" s="87"/>
      <c r="G13" s="87"/>
      <c r="H13" s="87"/>
      <c r="I13" s="87"/>
      <c r="J13" s="87"/>
      <c r="K13" s="87"/>
      <c r="L13" s="87"/>
      <c r="M13" s="87"/>
      <c r="N13" s="87"/>
      <c r="O13" s="87"/>
      <c r="P13" s="87"/>
      <c r="Q13" s="87"/>
      <c r="R13" s="87"/>
      <c r="S13" s="87"/>
      <c r="T13" s="87"/>
      <c r="U13" s="87"/>
      <c r="V13" s="87"/>
      <c r="W13" s="87"/>
      <c r="X13" s="87"/>
      <c r="Y13" s="87"/>
      <c r="Z13" s="87"/>
      <c r="AA13" s="87"/>
    </row>
    <row r="14" spans="1:27" ht="75" hidden="1" customHeight="1" thickBot="1" x14ac:dyDescent="0.25">
      <c r="A14" s="86" t="s">
        <v>207</v>
      </c>
      <c r="B14" s="86"/>
      <c r="C14" s="87"/>
      <c r="D14" s="87"/>
      <c r="E14" s="87"/>
      <c r="F14" s="87"/>
      <c r="G14" s="87"/>
      <c r="H14" s="87"/>
      <c r="I14" s="87"/>
      <c r="J14" s="87"/>
      <c r="K14" s="87"/>
      <c r="L14" s="87"/>
      <c r="M14" s="87"/>
      <c r="N14" s="87"/>
      <c r="O14" s="87"/>
      <c r="P14" s="87"/>
      <c r="Q14" s="87"/>
      <c r="R14" s="87"/>
      <c r="S14" s="87"/>
      <c r="T14" s="87"/>
      <c r="U14" s="87"/>
      <c r="V14" s="87"/>
      <c r="W14" s="87"/>
      <c r="X14" s="87"/>
      <c r="Y14" s="87"/>
      <c r="Z14" s="87"/>
      <c r="AA14" s="87"/>
    </row>
    <row r="15" spans="1:27" ht="75" customHeight="1" thickBot="1" x14ac:dyDescent="0.25">
      <c r="A15" s="86" t="s">
        <v>208</v>
      </c>
      <c r="B15" s="86"/>
      <c r="C15" s="87" t="s">
        <v>209</v>
      </c>
      <c r="D15" s="87" t="s">
        <v>209</v>
      </c>
      <c r="E15" s="87" t="s">
        <v>210</v>
      </c>
      <c r="F15" s="87" t="s">
        <v>210</v>
      </c>
      <c r="G15" s="87"/>
      <c r="H15" s="87" t="s">
        <v>210</v>
      </c>
      <c r="I15" s="87" t="s">
        <v>210</v>
      </c>
      <c r="J15" s="87" t="s">
        <v>211</v>
      </c>
      <c r="K15" s="87" t="s">
        <v>212</v>
      </c>
      <c r="L15" s="87"/>
      <c r="M15" s="87"/>
      <c r="N15" s="87"/>
      <c r="O15" s="87"/>
      <c r="P15" s="87"/>
      <c r="Q15" s="87"/>
      <c r="R15" s="87"/>
      <c r="S15" s="87"/>
      <c r="T15" s="87"/>
      <c r="U15" s="87"/>
      <c r="V15" s="87"/>
      <c r="W15" s="87"/>
      <c r="X15" s="87"/>
      <c r="Y15" s="87"/>
      <c r="Z15" s="87"/>
      <c r="AA15" s="87"/>
    </row>
    <row r="16" spans="1:27" ht="75" hidden="1" customHeight="1" thickBot="1" x14ac:dyDescent="0.25">
      <c r="A16" s="86" t="s">
        <v>213</v>
      </c>
      <c r="B16" s="86"/>
      <c r="C16" s="87"/>
      <c r="D16" s="87"/>
      <c r="E16" s="87"/>
      <c r="F16" s="87"/>
      <c r="G16" s="87"/>
      <c r="H16" s="87"/>
      <c r="I16" s="87"/>
      <c r="J16" s="87"/>
      <c r="K16" s="87"/>
      <c r="L16" s="87"/>
      <c r="M16" s="87"/>
      <c r="N16" s="87"/>
      <c r="O16" s="87"/>
      <c r="P16" s="87"/>
      <c r="Q16" s="87"/>
      <c r="R16" s="87"/>
      <c r="S16" s="87"/>
      <c r="T16" s="87"/>
      <c r="U16" s="87"/>
      <c r="V16" s="87"/>
      <c r="W16" s="87"/>
      <c r="X16" s="87"/>
      <c r="Y16" s="87"/>
      <c r="Z16" s="87"/>
      <c r="AA16" s="87"/>
    </row>
    <row r="17" spans="1:27" ht="75" customHeight="1" thickBot="1" x14ac:dyDescent="0.25">
      <c r="A17" s="86" t="s">
        <v>214</v>
      </c>
      <c r="B17" s="86"/>
      <c r="C17" s="87" t="s">
        <v>215</v>
      </c>
      <c r="D17" s="87" t="s">
        <v>216</v>
      </c>
      <c r="E17" s="87" t="s">
        <v>217</v>
      </c>
      <c r="F17" s="87" t="s">
        <v>218</v>
      </c>
      <c r="G17" s="87"/>
      <c r="H17" s="87" t="s">
        <v>219</v>
      </c>
      <c r="I17" s="87" t="s">
        <v>220</v>
      </c>
      <c r="J17" s="87" t="s">
        <v>221</v>
      </c>
      <c r="K17" s="87" t="s">
        <v>222</v>
      </c>
      <c r="L17" s="87"/>
      <c r="M17" s="87"/>
      <c r="N17" s="87"/>
      <c r="O17" s="87"/>
      <c r="P17" s="87"/>
      <c r="Q17" s="87"/>
      <c r="R17" s="87"/>
      <c r="S17" s="87"/>
      <c r="T17" s="87"/>
      <c r="U17" s="87"/>
      <c r="V17" s="87"/>
      <c r="W17" s="87"/>
      <c r="X17" s="87"/>
      <c r="Y17" s="87"/>
      <c r="Z17" s="87"/>
      <c r="AA17" s="87"/>
    </row>
    <row r="18" spans="1:27" ht="75" customHeight="1" thickBot="1" x14ac:dyDescent="0.25">
      <c r="A18" s="86" t="s">
        <v>223</v>
      </c>
      <c r="B18" s="86"/>
      <c r="C18" s="87" t="s">
        <v>224</v>
      </c>
      <c r="D18" s="87" t="s">
        <v>224</v>
      </c>
      <c r="E18" s="87" t="s">
        <v>225</v>
      </c>
      <c r="F18" s="87" t="s">
        <v>225</v>
      </c>
      <c r="G18" s="87"/>
      <c r="H18" s="87" t="s">
        <v>226</v>
      </c>
      <c r="I18" s="87" t="s">
        <v>226</v>
      </c>
      <c r="J18" s="87" t="s">
        <v>227</v>
      </c>
      <c r="K18" s="87" t="s">
        <v>228</v>
      </c>
      <c r="L18" s="87"/>
      <c r="M18" s="87"/>
      <c r="N18" s="87"/>
      <c r="O18" s="87"/>
      <c r="P18" s="87"/>
      <c r="Q18" s="87"/>
      <c r="R18" s="87"/>
      <c r="S18" s="87"/>
      <c r="T18" s="87"/>
      <c r="U18" s="87"/>
      <c r="V18" s="87"/>
      <c r="W18" s="87"/>
      <c r="X18" s="87"/>
      <c r="Y18" s="87"/>
      <c r="Z18" s="87"/>
      <c r="AA18" s="87"/>
    </row>
    <row r="19" spans="1:27" ht="75" customHeight="1" thickBot="1" x14ac:dyDescent="0.25">
      <c r="A19" s="86" t="s">
        <v>229</v>
      </c>
      <c r="B19" s="86"/>
      <c r="C19" s="87" t="s">
        <v>230</v>
      </c>
      <c r="D19" s="87" t="s">
        <v>231</v>
      </c>
      <c r="E19" s="87" t="s">
        <v>232</v>
      </c>
      <c r="F19" s="87" t="s">
        <v>233</v>
      </c>
      <c r="G19" s="87"/>
      <c r="H19" s="87" t="s">
        <v>234</v>
      </c>
      <c r="I19" s="87" t="s">
        <v>234</v>
      </c>
      <c r="J19" s="87" t="s">
        <v>235</v>
      </c>
      <c r="K19" s="87" t="s">
        <v>236</v>
      </c>
      <c r="L19" s="87"/>
      <c r="M19" s="87"/>
      <c r="N19" s="87"/>
      <c r="O19" s="87"/>
      <c r="P19" s="87"/>
      <c r="Q19" s="87"/>
      <c r="R19" s="87"/>
      <c r="S19" s="87"/>
      <c r="T19" s="87"/>
      <c r="U19" s="87"/>
      <c r="V19" s="87"/>
      <c r="W19" s="87"/>
      <c r="X19" s="87"/>
      <c r="Y19" s="87"/>
      <c r="Z19" s="87"/>
      <c r="AA19" s="87"/>
    </row>
    <row r="20" spans="1:27" ht="75" customHeight="1" thickBot="1" x14ac:dyDescent="0.25">
      <c r="A20" s="86" t="s">
        <v>237</v>
      </c>
      <c r="B20" s="86"/>
      <c r="C20" s="87" t="s">
        <v>238</v>
      </c>
      <c r="D20" s="87" t="s">
        <v>238</v>
      </c>
      <c r="E20" s="87" t="s">
        <v>239</v>
      </c>
      <c r="F20" s="87" t="s">
        <v>239</v>
      </c>
      <c r="G20" s="87"/>
      <c r="H20" s="87" t="s">
        <v>240</v>
      </c>
      <c r="I20" s="87" t="s">
        <v>240</v>
      </c>
      <c r="J20" s="87" t="s">
        <v>241</v>
      </c>
      <c r="K20" s="87" t="s">
        <v>242</v>
      </c>
      <c r="L20" s="87"/>
      <c r="M20" s="87"/>
      <c r="N20" s="87"/>
      <c r="O20" s="87"/>
      <c r="P20" s="87"/>
      <c r="Q20" s="87"/>
      <c r="R20" s="87"/>
      <c r="S20" s="87"/>
      <c r="T20" s="87"/>
      <c r="U20" s="87"/>
      <c r="V20" s="87"/>
      <c r="W20" s="87"/>
      <c r="X20" s="87"/>
      <c r="Y20" s="87"/>
      <c r="Z20" s="87"/>
      <c r="AA20" s="87"/>
    </row>
    <row r="21" spans="1:27" ht="75" customHeight="1" thickBot="1" x14ac:dyDescent="0.25">
      <c r="A21" s="86" t="s">
        <v>243</v>
      </c>
      <c r="B21" s="86"/>
      <c r="C21" s="87" t="s">
        <v>244</v>
      </c>
      <c r="D21" s="87" t="s">
        <v>244</v>
      </c>
      <c r="E21" s="87" t="s">
        <v>245</v>
      </c>
      <c r="F21" s="87" t="s">
        <v>245</v>
      </c>
      <c r="G21" s="87"/>
      <c r="H21" s="87" t="s">
        <v>246</v>
      </c>
      <c r="I21" s="87" t="s">
        <v>246</v>
      </c>
      <c r="J21" s="87" t="s">
        <v>247</v>
      </c>
      <c r="K21" s="87" t="s">
        <v>248</v>
      </c>
      <c r="L21" s="87"/>
      <c r="M21" s="87"/>
      <c r="N21" s="87"/>
      <c r="O21" s="87"/>
      <c r="P21" s="87"/>
      <c r="Q21" s="87"/>
      <c r="R21" s="87"/>
      <c r="S21" s="87"/>
      <c r="T21" s="87"/>
      <c r="U21" s="87"/>
      <c r="V21" s="87"/>
      <c r="W21" s="87"/>
      <c r="X21" s="87"/>
      <c r="Y21" s="87"/>
      <c r="Z21" s="87"/>
      <c r="AA21" s="87"/>
    </row>
    <row r="22" spans="1:27" ht="75" customHeight="1" thickBot="1" x14ac:dyDescent="0.25">
      <c r="A22" s="86" t="s">
        <v>249</v>
      </c>
      <c r="B22" s="86"/>
      <c r="C22" s="87" t="s">
        <v>250</v>
      </c>
      <c r="D22" s="87" t="s">
        <v>250</v>
      </c>
      <c r="E22" s="87" t="s">
        <v>250</v>
      </c>
      <c r="F22" s="87" t="s">
        <v>250</v>
      </c>
      <c r="G22" s="87"/>
      <c r="H22" s="87" t="s">
        <v>251</v>
      </c>
      <c r="I22" s="87" t="s">
        <v>251</v>
      </c>
      <c r="J22" s="87" t="s">
        <v>252</v>
      </c>
      <c r="K22" s="87" t="s">
        <v>253</v>
      </c>
      <c r="L22" s="87"/>
      <c r="M22" s="87"/>
      <c r="N22" s="87"/>
      <c r="O22" s="87"/>
      <c r="P22" s="87"/>
      <c r="Q22" s="87"/>
      <c r="R22" s="87"/>
      <c r="S22" s="87"/>
      <c r="T22" s="87"/>
      <c r="U22" s="87"/>
      <c r="V22" s="87"/>
      <c r="W22" s="87"/>
      <c r="X22" s="87"/>
      <c r="Y22" s="87"/>
      <c r="Z22" s="87"/>
      <c r="AA22" s="87"/>
    </row>
    <row r="23" spans="1:27" ht="75" customHeight="1" thickBot="1" x14ac:dyDescent="0.25">
      <c r="A23" s="86" t="s">
        <v>254</v>
      </c>
      <c r="B23" s="86"/>
      <c r="C23" s="87" t="s">
        <v>255</v>
      </c>
      <c r="D23" s="87" t="s">
        <v>255</v>
      </c>
      <c r="E23" s="87" t="s">
        <v>256</v>
      </c>
      <c r="F23" s="87" t="s">
        <v>256</v>
      </c>
      <c r="G23" s="87"/>
      <c r="H23" s="87" t="s">
        <v>257</v>
      </c>
      <c r="I23" s="87" t="s">
        <v>257</v>
      </c>
      <c r="J23" s="87" t="s">
        <v>258</v>
      </c>
      <c r="K23" s="87" t="s">
        <v>259</v>
      </c>
      <c r="L23" s="87"/>
      <c r="M23" s="87"/>
      <c r="N23" s="87"/>
      <c r="O23" s="87"/>
      <c r="P23" s="87"/>
      <c r="Q23" s="87"/>
      <c r="R23" s="87"/>
      <c r="S23" s="87"/>
      <c r="T23" s="87"/>
      <c r="U23" s="87"/>
      <c r="V23" s="87"/>
      <c r="W23" s="87"/>
      <c r="X23" s="87"/>
      <c r="Y23" s="87"/>
      <c r="Z23" s="87"/>
      <c r="AA23" s="87"/>
    </row>
    <row r="24" spans="1:27" ht="75" customHeight="1" thickBot="1" x14ac:dyDescent="0.25">
      <c r="A24" s="86" t="s">
        <v>260</v>
      </c>
      <c r="B24" s="86"/>
      <c r="C24" s="87" t="s">
        <v>261</v>
      </c>
      <c r="D24" s="87" t="s">
        <v>261</v>
      </c>
      <c r="E24" s="87" t="s">
        <v>262</v>
      </c>
      <c r="F24" s="87" t="s">
        <v>262</v>
      </c>
      <c r="G24" s="87"/>
      <c r="H24" s="87" t="s">
        <v>263</v>
      </c>
      <c r="I24" s="87" t="s">
        <v>263</v>
      </c>
      <c r="J24" s="87" t="s">
        <v>264</v>
      </c>
      <c r="K24" s="87" t="s">
        <v>265</v>
      </c>
      <c r="L24" s="87"/>
      <c r="M24" s="87"/>
      <c r="N24" s="87"/>
      <c r="O24" s="87"/>
      <c r="P24" s="87"/>
      <c r="Q24" s="87"/>
      <c r="R24" s="87"/>
      <c r="S24" s="87"/>
      <c r="T24" s="87"/>
      <c r="U24" s="87"/>
      <c r="V24" s="87"/>
      <c r="W24" s="87"/>
      <c r="X24" s="87"/>
      <c r="Y24" s="87"/>
      <c r="Z24" s="87"/>
      <c r="AA24" s="87"/>
    </row>
    <row r="25" spans="1:27" ht="75" customHeight="1" thickBot="1" x14ac:dyDescent="0.25">
      <c r="A25" s="86" t="s">
        <v>266</v>
      </c>
      <c r="B25" s="86"/>
      <c r="C25" s="87" t="s">
        <v>267</v>
      </c>
      <c r="D25" s="87" t="s">
        <v>268</v>
      </c>
      <c r="E25" s="87" t="s">
        <v>269</v>
      </c>
      <c r="F25" s="87" t="s">
        <v>270</v>
      </c>
      <c r="G25" s="87"/>
      <c r="H25" s="87" t="s">
        <v>271</v>
      </c>
      <c r="I25" s="87" t="s">
        <v>272</v>
      </c>
      <c r="J25" s="87" t="s">
        <v>273</v>
      </c>
      <c r="K25" s="87" t="s">
        <v>274</v>
      </c>
      <c r="L25" s="87"/>
      <c r="M25" s="87"/>
      <c r="N25" s="87"/>
      <c r="O25" s="87"/>
      <c r="P25" s="87"/>
      <c r="Q25" s="87"/>
      <c r="R25" s="87"/>
      <c r="S25" s="87"/>
      <c r="T25" s="87"/>
      <c r="U25" s="87"/>
      <c r="V25" s="87"/>
      <c r="W25" s="87"/>
      <c r="X25" s="87"/>
      <c r="Y25" s="87"/>
      <c r="Z25" s="87"/>
      <c r="AA25" s="87"/>
    </row>
    <row r="26" spans="1:27" ht="75" customHeight="1" thickBot="1" x14ac:dyDescent="0.25">
      <c r="A26" s="86" t="s">
        <v>275</v>
      </c>
      <c r="B26" s="86"/>
      <c r="C26" s="87" t="s">
        <v>276</v>
      </c>
      <c r="D26" s="87" t="s">
        <v>276</v>
      </c>
      <c r="E26" s="87" t="s">
        <v>276</v>
      </c>
      <c r="F26" s="87" t="s">
        <v>276</v>
      </c>
      <c r="G26" s="87"/>
      <c r="H26" s="87" t="s">
        <v>276</v>
      </c>
      <c r="I26" s="87" t="s">
        <v>276</v>
      </c>
      <c r="J26" s="87" t="s">
        <v>277</v>
      </c>
      <c r="K26" s="87" t="s">
        <v>276</v>
      </c>
      <c r="L26" s="87"/>
      <c r="M26" s="87"/>
      <c r="N26" s="87"/>
      <c r="O26" s="87"/>
      <c r="P26" s="87"/>
      <c r="Q26" s="87"/>
      <c r="R26" s="87"/>
      <c r="S26" s="87"/>
      <c r="T26" s="87"/>
      <c r="U26" s="87"/>
      <c r="V26" s="87"/>
      <c r="W26" s="87"/>
      <c r="X26" s="87"/>
      <c r="Y26" s="87"/>
      <c r="Z26" s="87"/>
      <c r="AA26" s="87"/>
    </row>
    <row r="27" spans="1:27" ht="75" customHeight="1" thickBot="1" x14ac:dyDescent="0.25">
      <c r="A27" s="86" t="s">
        <v>278</v>
      </c>
      <c r="B27" s="86"/>
      <c r="C27" s="87" t="s">
        <v>279</v>
      </c>
      <c r="D27" s="87" t="s">
        <v>279</v>
      </c>
      <c r="E27" s="87" t="s">
        <v>279</v>
      </c>
      <c r="F27" s="87" t="s">
        <v>279</v>
      </c>
      <c r="G27" s="87"/>
      <c r="H27" s="87" t="s">
        <v>279</v>
      </c>
      <c r="I27" s="87" t="s">
        <v>279</v>
      </c>
      <c r="J27" s="87" t="s">
        <v>279</v>
      </c>
      <c r="K27" s="87" t="s">
        <v>279</v>
      </c>
      <c r="L27" s="87"/>
      <c r="M27" s="87"/>
      <c r="N27" s="87"/>
      <c r="O27" s="87"/>
      <c r="P27" s="87"/>
      <c r="Q27" s="87"/>
      <c r="R27" s="87"/>
      <c r="S27" s="87"/>
      <c r="T27" s="87"/>
      <c r="U27" s="87"/>
      <c r="V27" s="87"/>
      <c r="W27" s="87"/>
      <c r="X27" s="87"/>
      <c r="Y27" s="87"/>
      <c r="Z27" s="87"/>
      <c r="AA27" s="87"/>
    </row>
    <row r="28" spans="1:27" ht="75" customHeight="1" thickBot="1" x14ac:dyDescent="0.25">
      <c r="A28" s="86" t="s">
        <v>280</v>
      </c>
      <c r="B28" s="86"/>
      <c r="C28" s="87" t="s">
        <v>281</v>
      </c>
      <c r="D28" s="87" t="s">
        <v>281</v>
      </c>
      <c r="E28" s="87"/>
      <c r="F28" s="87"/>
      <c r="G28" s="87"/>
      <c r="H28" s="87"/>
      <c r="I28" s="87"/>
      <c r="J28" s="87"/>
      <c r="K28" s="87"/>
      <c r="L28" s="87"/>
      <c r="M28" s="87"/>
      <c r="N28" s="87"/>
      <c r="O28" s="87"/>
      <c r="P28" s="87"/>
      <c r="Q28" s="87"/>
      <c r="R28" s="87"/>
      <c r="S28" s="87"/>
      <c r="T28" s="87"/>
      <c r="U28" s="87"/>
      <c r="V28" s="87"/>
      <c r="W28" s="87"/>
      <c r="X28" s="87"/>
      <c r="Y28" s="87"/>
      <c r="Z28" s="87"/>
      <c r="AA28" s="87"/>
    </row>
    <row r="29" spans="1:27" ht="75" customHeight="1" thickBot="1" x14ac:dyDescent="0.25">
      <c r="A29" s="86" t="s">
        <v>282</v>
      </c>
      <c r="B29" s="86"/>
      <c r="C29" s="87" t="s">
        <v>283</v>
      </c>
      <c r="D29" s="87" t="s">
        <v>284</v>
      </c>
      <c r="E29" s="87" t="s">
        <v>285</v>
      </c>
      <c r="F29" s="87" t="s">
        <v>285</v>
      </c>
      <c r="G29" s="87"/>
      <c r="H29" s="87" t="s">
        <v>286</v>
      </c>
      <c r="I29" s="87" t="s">
        <v>286</v>
      </c>
      <c r="J29" s="87" t="s">
        <v>287</v>
      </c>
      <c r="K29" s="87" t="s">
        <v>288</v>
      </c>
      <c r="L29" s="87"/>
      <c r="M29" s="87"/>
      <c r="N29" s="87"/>
      <c r="O29" s="87"/>
      <c r="P29" s="87"/>
      <c r="Q29" s="87"/>
      <c r="R29" s="87"/>
      <c r="S29" s="87"/>
      <c r="T29" s="87"/>
      <c r="U29" s="87"/>
      <c r="V29" s="87"/>
      <c r="W29" s="87"/>
      <c r="X29" s="87"/>
      <c r="Y29" s="87"/>
      <c r="Z29" s="87"/>
      <c r="AA29" s="87"/>
    </row>
    <row r="30" spans="1:27" ht="75" customHeight="1" thickBot="1" x14ac:dyDescent="0.25">
      <c r="A30" s="86" t="s">
        <v>289</v>
      </c>
      <c r="B30" s="86"/>
      <c r="C30" s="87"/>
      <c r="D30" s="87"/>
      <c r="E30" s="87"/>
      <c r="F30" s="87"/>
      <c r="G30" s="87"/>
      <c r="H30" s="87" t="s">
        <v>290</v>
      </c>
      <c r="I30" s="87" t="s">
        <v>290</v>
      </c>
      <c r="J30" s="87" t="s">
        <v>291</v>
      </c>
      <c r="K30" s="87" t="s">
        <v>291</v>
      </c>
      <c r="L30" s="87"/>
      <c r="M30" s="87"/>
      <c r="N30" s="87"/>
      <c r="O30" s="87"/>
      <c r="P30" s="87"/>
      <c r="Q30" s="87"/>
      <c r="R30" s="87"/>
      <c r="S30" s="87"/>
      <c r="T30" s="87"/>
      <c r="U30" s="87"/>
      <c r="V30" s="87"/>
      <c r="W30" s="87"/>
      <c r="X30" s="87"/>
      <c r="Y30" s="87"/>
      <c r="Z30" s="87"/>
      <c r="AA30" s="87"/>
    </row>
    <row r="31" spans="1:27" ht="75" hidden="1" customHeight="1" thickBot="1" x14ac:dyDescent="0.25">
      <c r="A31" s="86" t="s">
        <v>292</v>
      </c>
      <c r="B31" s="86"/>
      <c r="C31" s="87"/>
      <c r="D31" s="87"/>
      <c r="E31" s="87"/>
      <c r="F31" s="87"/>
      <c r="G31" s="87"/>
      <c r="H31" s="87"/>
      <c r="I31" s="87"/>
      <c r="J31" s="87"/>
      <c r="K31" s="87"/>
      <c r="L31" s="87"/>
      <c r="M31" s="87"/>
      <c r="N31" s="87"/>
      <c r="O31" s="87"/>
      <c r="P31" s="87"/>
      <c r="Q31" s="87"/>
      <c r="R31" s="87"/>
      <c r="S31" s="87"/>
      <c r="T31" s="87"/>
      <c r="U31" s="87"/>
      <c r="V31" s="87"/>
      <c r="W31" s="87"/>
      <c r="X31" s="87"/>
      <c r="Y31" s="87"/>
      <c r="Z31" s="87"/>
      <c r="AA31" s="87"/>
    </row>
    <row r="32" spans="1:27" ht="75" customHeight="1" thickBot="1" x14ac:dyDescent="0.25">
      <c r="A32" s="86" t="s">
        <v>293</v>
      </c>
      <c r="B32" s="86"/>
      <c r="C32" s="87" t="s">
        <v>294</v>
      </c>
      <c r="D32" s="87" t="s">
        <v>295</v>
      </c>
      <c r="E32" s="87" t="s">
        <v>232</v>
      </c>
      <c r="F32" s="87" t="s">
        <v>233</v>
      </c>
      <c r="G32" s="87"/>
      <c r="H32" s="87" t="s">
        <v>296</v>
      </c>
      <c r="I32" s="87" t="s">
        <v>296</v>
      </c>
      <c r="J32" s="87" t="s">
        <v>297</v>
      </c>
      <c r="K32" s="87" t="s">
        <v>298</v>
      </c>
      <c r="L32" s="87"/>
      <c r="M32" s="87"/>
      <c r="N32" s="87"/>
      <c r="O32" s="87"/>
      <c r="P32" s="87"/>
      <c r="Q32" s="87"/>
      <c r="R32" s="87"/>
      <c r="S32" s="87"/>
      <c r="T32" s="87"/>
      <c r="U32" s="87"/>
      <c r="V32" s="87"/>
      <c r="W32" s="87"/>
      <c r="X32" s="87"/>
      <c r="Y32" s="87"/>
      <c r="Z32" s="87"/>
      <c r="AA32" s="87"/>
    </row>
    <row r="33" spans="1:27" ht="75" hidden="1" customHeight="1" thickBot="1" x14ac:dyDescent="0.25">
      <c r="A33" s="86" t="s">
        <v>299</v>
      </c>
      <c r="B33" s="86"/>
      <c r="C33" s="87"/>
      <c r="D33" s="87"/>
      <c r="E33" s="87"/>
      <c r="F33" s="87"/>
      <c r="G33" s="87"/>
      <c r="H33" s="87"/>
      <c r="I33" s="87"/>
      <c r="J33" s="87"/>
      <c r="K33" s="87"/>
      <c r="L33" s="87"/>
      <c r="M33" s="87"/>
      <c r="N33" s="87"/>
      <c r="O33" s="87"/>
      <c r="P33" s="87"/>
      <c r="Q33" s="87"/>
      <c r="R33" s="87"/>
      <c r="S33" s="87"/>
      <c r="T33" s="87"/>
      <c r="U33" s="87"/>
      <c r="V33" s="87"/>
      <c r="W33" s="87"/>
      <c r="X33" s="87"/>
      <c r="Y33" s="87"/>
      <c r="Z33" s="87"/>
      <c r="AA33" s="87"/>
    </row>
    <row r="34" spans="1:27" ht="75" hidden="1" customHeight="1" thickBot="1" x14ac:dyDescent="0.25">
      <c r="A34" s="86" t="s">
        <v>300</v>
      </c>
      <c r="B34" s="86"/>
      <c r="C34" s="87"/>
      <c r="D34" s="87"/>
      <c r="E34" s="87"/>
      <c r="F34" s="87"/>
      <c r="G34" s="87"/>
      <c r="H34" s="87"/>
      <c r="I34" s="87"/>
      <c r="J34" s="87"/>
      <c r="K34" s="87"/>
      <c r="L34" s="87"/>
      <c r="M34" s="87"/>
      <c r="N34" s="87"/>
      <c r="O34" s="87"/>
      <c r="P34" s="87"/>
      <c r="Q34" s="87"/>
      <c r="R34" s="87"/>
      <c r="S34" s="87"/>
      <c r="T34" s="87"/>
      <c r="U34" s="87"/>
      <c r="V34" s="87"/>
      <c r="W34" s="87"/>
      <c r="X34" s="87"/>
      <c r="Y34" s="87"/>
      <c r="Z34" s="87"/>
      <c r="AA34" s="87"/>
    </row>
    <row r="35" spans="1:27" ht="75" hidden="1" customHeight="1" thickBot="1" x14ac:dyDescent="0.25">
      <c r="A35" s="86" t="s">
        <v>301</v>
      </c>
      <c r="B35" s="86"/>
      <c r="C35" s="87"/>
      <c r="D35" s="87"/>
      <c r="E35" s="87"/>
      <c r="F35" s="87"/>
      <c r="G35" s="87"/>
      <c r="H35" s="87"/>
      <c r="I35" s="87"/>
      <c r="J35" s="87"/>
      <c r="K35" s="87"/>
      <c r="L35" s="87"/>
      <c r="M35" s="87"/>
      <c r="N35" s="87"/>
      <c r="O35" s="87"/>
      <c r="P35" s="87"/>
      <c r="Q35" s="87"/>
      <c r="R35" s="87"/>
      <c r="S35" s="87"/>
      <c r="T35" s="87"/>
      <c r="U35" s="87"/>
      <c r="V35" s="87"/>
      <c r="W35" s="87"/>
      <c r="X35" s="87"/>
      <c r="Y35" s="87"/>
      <c r="Z35" s="87"/>
      <c r="AA35" s="87"/>
    </row>
    <row r="36" spans="1:27" ht="75" hidden="1" customHeight="1" thickBot="1" x14ac:dyDescent="0.25">
      <c r="A36" s="86" t="s">
        <v>302</v>
      </c>
      <c r="B36" s="86"/>
      <c r="C36" s="87"/>
      <c r="D36" s="87"/>
      <c r="E36" s="87"/>
      <c r="F36" s="87"/>
      <c r="G36" s="87"/>
      <c r="H36" s="87"/>
      <c r="I36" s="87"/>
      <c r="J36" s="87"/>
      <c r="K36" s="87"/>
      <c r="L36" s="87"/>
      <c r="M36" s="87"/>
      <c r="N36" s="87"/>
      <c r="O36" s="87"/>
      <c r="P36" s="87"/>
      <c r="Q36" s="87"/>
      <c r="R36" s="87"/>
      <c r="S36" s="87"/>
      <c r="T36" s="87"/>
      <c r="U36" s="87"/>
      <c r="V36" s="87"/>
      <c r="W36" s="87"/>
      <c r="X36" s="87"/>
      <c r="Y36" s="87"/>
      <c r="Z36" s="87"/>
      <c r="AA36" s="87"/>
    </row>
    <row r="37" spans="1:27" ht="75" customHeight="1" thickBot="1" x14ac:dyDescent="0.25">
      <c r="A37" s="86" t="s">
        <v>303</v>
      </c>
      <c r="B37" s="86"/>
      <c r="C37" s="87" t="s">
        <v>304</v>
      </c>
      <c r="D37" s="87" t="s">
        <v>304</v>
      </c>
      <c r="E37" s="87" t="s">
        <v>304</v>
      </c>
      <c r="F37" s="87" t="s">
        <v>304</v>
      </c>
      <c r="G37" s="87"/>
      <c r="H37" s="87" t="s">
        <v>305</v>
      </c>
      <c r="I37" s="87" t="s">
        <v>305</v>
      </c>
      <c r="J37" s="87" t="s">
        <v>306</v>
      </c>
      <c r="K37" s="87" t="s">
        <v>307</v>
      </c>
      <c r="L37" s="87"/>
      <c r="M37" s="87"/>
      <c r="N37" s="87"/>
      <c r="O37" s="87"/>
      <c r="P37" s="87"/>
      <c r="Q37" s="87"/>
      <c r="R37" s="87"/>
      <c r="S37" s="87"/>
      <c r="T37" s="87"/>
      <c r="U37" s="87"/>
      <c r="V37" s="87"/>
      <c r="W37" s="87"/>
      <c r="X37" s="87"/>
      <c r="Y37" s="87"/>
      <c r="Z37" s="87"/>
      <c r="AA37" s="87"/>
    </row>
    <row r="38" spans="1:27" ht="75" customHeight="1" thickBot="1" x14ac:dyDescent="0.25">
      <c r="A38" s="86" t="s">
        <v>308</v>
      </c>
      <c r="B38" s="86"/>
      <c r="C38" s="87" t="s">
        <v>309</v>
      </c>
      <c r="D38" s="87" t="s">
        <v>309</v>
      </c>
      <c r="E38" s="87" t="s">
        <v>310</v>
      </c>
      <c r="F38" s="87" t="s">
        <v>310</v>
      </c>
      <c r="G38" s="87"/>
      <c r="H38" s="87" t="s">
        <v>311</v>
      </c>
      <c r="I38" s="87" t="s">
        <v>311</v>
      </c>
      <c r="J38" s="87" t="s">
        <v>312</v>
      </c>
      <c r="K38" s="87" t="s">
        <v>313</v>
      </c>
      <c r="L38" s="87"/>
      <c r="M38" s="87"/>
      <c r="N38" s="87"/>
      <c r="O38" s="87"/>
      <c r="P38" s="87"/>
      <c r="Q38" s="87"/>
      <c r="R38" s="87"/>
      <c r="S38" s="87"/>
      <c r="T38" s="87"/>
      <c r="U38" s="87"/>
      <c r="V38" s="87"/>
      <c r="W38" s="87"/>
      <c r="X38" s="87"/>
      <c r="Y38" s="87"/>
      <c r="Z38" s="87"/>
      <c r="AA38" s="87"/>
    </row>
    <row r="39" spans="1:27" ht="75" customHeight="1" thickBot="1" x14ac:dyDescent="0.25">
      <c r="A39" s="86" t="s">
        <v>314</v>
      </c>
      <c r="B39" s="86"/>
      <c r="C39" s="87" t="s">
        <v>315</v>
      </c>
      <c r="D39" s="87" t="s">
        <v>315</v>
      </c>
      <c r="E39" s="87" t="s">
        <v>315</v>
      </c>
      <c r="F39" s="87" t="s">
        <v>315</v>
      </c>
      <c r="G39" s="87"/>
      <c r="H39" s="87" t="s">
        <v>316</v>
      </c>
      <c r="I39" s="87" t="s">
        <v>316</v>
      </c>
      <c r="J39" s="87" t="s">
        <v>317</v>
      </c>
      <c r="K39" s="87" t="s">
        <v>318</v>
      </c>
      <c r="L39" s="87"/>
      <c r="M39" s="87"/>
      <c r="N39" s="87"/>
      <c r="O39" s="87"/>
      <c r="P39" s="87"/>
      <c r="Q39" s="87"/>
      <c r="R39" s="87"/>
      <c r="S39" s="87"/>
      <c r="T39" s="87"/>
      <c r="U39" s="87"/>
      <c r="V39" s="87"/>
      <c r="W39" s="87"/>
      <c r="X39" s="87"/>
      <c r="Y39" s="87"/>
      <c r="Z39" s="87"/>
      <c r="AA39" s="87"/>
    </row>
    <row r="40" spans="1:27" ht="75" customHeight="1" thickBot="1" x14ac:dyDescent="0.25">
      <c r="A40" s="86" t="s">
        <v>319</v>
      </c>
      <c r="B40" s="86"/>
      <c r="C40" s="87" t="s">
        <v>320</v>
      </c>
      <c r="D40" s="87" t="s">
        <v>320</v>
      </c>
      <c r="E40" s="87" t="s">
        <v>321</v>
      </c>
      <c r="F40" s="87" t="s">
        <v>321</v>
      </c>
      <c r="G40" s="87"/>
      <c r="H40" s="87" t="s">
        <v>322</v>
      </c>
      <c r="I40" s="87" t="s">
        <v>322</v>
      </c>
      <c r="J40" s="87" t="s">
        <v>323</v>
      </c>
      <c r="K40" s="87" t="s">
        <v>324</v>
      </c>
      <c r="L40" s="87"/>
      <c r="M40" s="87"/>
      <c r="N40" s="87"/>
      <c r="O40" s="87"/>
      <c r="P40" s="87"/>
      <c r="Q40" s="87"/>
      <c r="R40" s="87"/>
      <c r="S40" s="87"/>
      <c r="T40" s="87"/>
      <c r="U40" s="87"/>
      <c r="V40" s="87"/>
      <c r="W40" s="87"/>
      <c r="X40" s="87"/>
      <c r="Y40" s="87"/>
      <c r="Z40" s="87"/>
      <c r="AA40" s="87"/>
    </row>
    <row r="41" spans="1:27" ht="75" hidden="1" customHeight="1" thickBot="1" x14ac:dyDescent="0.25">
      <c r="A41" s="86" t="s">
        <v>325</v>
      </c>
      <c r="B41" s="86"/>
      <c r="C41" s="87"/>
      <c r="D41" s="87"/>
      <c r="E41" s="87"/>
      <c r="F41" s="87"/>
      <c r="G41" s="87"/>
      <c r="H41" s="87"/>
      <c r="I41" s="87"/>
      <c r="J41" s="87"/>
      <c r="K41" s="87"/>
      <c r="L41" s="87"/>
      <c r="M41" s="87"/>
      <c r="N41" s="87"/>
      <c r="O41" s="87"/>
      <c r="P41" s="87"/>
      <c r="Q41" s="87"/>
      <c r="R41" s="87"/>
      <c r="S41" s="87"/>
      <c r="T41" s="87"/>
      <c r="U41" s="87"/>
      <c r="V41" s="87"/>
      <c r="W41" s="87"/>
      <c r="X41" s="87"/>
      <c r="Y41" s="87"/>
      <c r="Z41" s="87"/>
      <c r="AA41" s="87"/>
    </row>
    <row r="42" spans="1:27" ht="75" hidden="1" customHeight="1" thickBot="1" x14ac:dyDescent="0.25">
      <c r="A42" s="86" t="s">
        <v>326</v>
      </c>
      <c r="B42" s="86"/>
      <c r="C42" s="87"/>
      <c r="D42" s="87"/>
      <c r="E42" s="87"/>
      <c r="F42" s="87"/>
      <c r="G42" s="87"/>
      <c r="H42" s="87"/>
      <c r="I42" s="87"/>
      <c r="J42" s="87"/>
      <c r="K42" s="87"/>
      <c r="L42" s="87"/>
      <c r="M42" s="87"/>
      <c r="N42" s="87"/>
      <c r="O42" s="87"/>
      <c r="P42" s="87"/>
      <c r="Q42" s="87"/>
      <c r="R42" s="87"/>
      <c r="S42" s="87"/>
      <c r="T42" s="87"/>
      <c r="U42" s="87"/>
      <c r="V42" s="87"/>
      <c r="W42" s="87"/>
      <c r="X42" s="87"/>
      <c r="Y42" s="87"/>
      <c r="Z42" s="87"/>
      <c r="AA42" s="87"/>
    </row>
    <row r="43" spans="1:27" ht="75" hidden="1" customHeight="1" thickBot="1" x14ac:dyDescent="0.25">
      <c r="A43" s="86" t="s">
        <v>327</v>
      </c>
      <c r="B43" s="86"/>
      <c r="C43" s="87"/>
      <c r="D43" s="87"/>
      <c r="E43" s="87"/>
      <c r="F43" s="87"/>
      <c r="G43" s="87"/>
      <c r="H43" s="87"/>
      <c r="I43" s="87"/>
      <c r="J43" s="87"/>
      <c r="K43" s="87"/>
      <c r="L43" s="87"/>
      <c r="M43" s="87"/>
      <c r="N43" s="87"/>
      <c r="O43" s="87"/>
      <c r="P43" s="87"/>
      <c r="Q43" s="87"/>
      <c r="R43" s="87"/>
      <c r="S43" s="87"/>
      <c r="T43" s="87"/>
      <c r="U43" s="87"/>
      <c r="V43" s="87"/>
      <c r="W43" s="87"/>
      <c r="X43" s="87"/>
      <c r="Y43" s="87"/>
      <c r="Z43" s="87"/>
      <c r="AA43" s="87"/>
    </row>
    <row r="44" spans="1:27" ht="75" hidden="1" customHeight="1" thickBot="1" x14ac:dyDescent="0.25">
      <c r="A44" s="86" t="s">
        <v>328</v>
      </c>
      <c r="B44" s="86"/>
      <c r="C44" s="87"/>
      <c r="D44" s="87"/>
      <c r="E44" s="87"/>
      <c r="F44" s="87"/>
      <c r="G44" s="87"/>
      <c r="H44" s="87"/>
      <c r="I44" s="87"/>
      <c r="J44" s="87"/>
      <c r="K44" s="87"/>
      <c r="L44" s="87"/>
      <c r="M44" s="87"/>
      <c r="N44" s="87"/>
      <c r="O44" s="87"/>
      <c r="P44" s="87"/>
      <c r="Q44" s="87"/>
      <c r="R44" s="87"/>
      <c r="S44" s="87"/>
      <c r="T44" s="87"/>
      <c r="U44" s="87"/>
      <c r="V44" s="87"/>
      <c r="W44" s="87"/>
      <c r="X44" s="87"/>
      <c r="Y44" s="87"/>
      <c r="Z44" s="87"/>
      <c r="AA44" s="87"/>
    </row>
    <row r="45" spans="1:27" ht="75" hidden="1" customHeight="1" thickBot="1" x14ac:dyDescent="0.25">
      <c r="A45" s="86" t="s">
        <v>329</v>
      </c>
      <c r="B45" s="86"/>
      <c r="C45" s="87"/>
      <c r="D45" s="87"/>
      <c r="E45" s="87"/>
      <c r="F45" s="87"/>
      <c r="G45" s="87"/>
      <c r="H45" s="87"/>
      <c r="I45" s="87"/>
      <c r="J45" s="87"/>
      <c r="K45" s="87"/>
      <c r="L45" s="87"/>
      <c r="M45" s="87"/>
      <c r="N45" s="87"/>
      <c r="O45" s="87"/>
      <c r="P45" s="87"/>
      <c r="Q45" s="87"/>
      <c r="R45" s="87"/>
      <c r="S45" s="87"/>
      <c r="T45" s="87"/>
      <c r="U45" s="87"/>
      <c r="V45" s="87"/>
      <c r="W45" s="87"/>
      <c r="X45" s="87"/>
      <c r="Y45" s="87"/>
      <c r="Z45" s="87"/>
      <c r="AA45" s="87"/>
    </row>
    <row r="46" spans="1:27" ht="75" customHeight="1" thickBot="1" x14ac:dyDescent="0.25">
      <c r="A46" s="86" t="s">
        <v>330</v>
      </c>
      <c r="B46" s="86"/>
      <c r="C46" s="87" t="s">
        <v>331</v>
      </c>
      <c r="D46" s="87" t="s">
        <v>331</v>
      </c>
      <c r="E46" s="87" t="s">
        <v>331</v>
      </c>
      <c r="F46" s="87" t="s">
        <v>331</v>
      </c>
      <c r="G46" s="87"/>
      <c r="H46" s="87" t="s">
        <v>332</v>
      </c>
      <c r="I46" s="87" t="s">
        <v>332</v>
      </c>
      <c r="J46" s="87" t="s">
        <v>333</v>
      </c>
      <c r="K46" s="87" t="s">
        <v>334</v>
      </c>
      <c r="L46" s="87"/>
      <c r="M46" s="87"/>
      <c r="N46" s="87"/>
      <c r="O46" s="87"/>
      <c r="P46" s="87"/>
      <c r="Q46" s="87"/>
      <c r="R46" s="87"/>
      <c r="S46" s="87"/>
      <c r="T46" s="87"/>
      <c r="U46" s="87"/>
      <c r="V46" s="87"/>
      <c r="W46" s="87"/>
      <c r="X46" s="87"/>
      <c r="Y46" s="87"/>
      <c r="Z46" s="87"/>
      <c r="AA46" s="87"/>
    </row>
    <row r="47" spans="1:27" ht="75" hidden="1" customHeight="1" thickBot="1" x14ac:dyDescent="0.25">
      <c r="A47" s="86" t="s">
        <v>335</v>
      </c>
      <c r="B47" s="86"/>
      <c r="C47" s="87"/>
      <c r="D47" s="87"/>
      <c r="E47" s="87"/>
      <c r="F47" s="87"/>
      <c r="G47" s="87"/>
      <c r="H47" s="87"/>
      <c r="I47" s="87"/>
      <c r="J47" s="87"/>
      <c r="K47" s="87"/>
      <c r="L47" s="87"/>
      <c r="M47" s="87"/>
      <c r="N47" s="87"/>
      <c r="O47" s="87"/>
      <c r="P47" s="87"/>
      <c r="Q47" s="87"/>
      <c r="R47" s="87"/>
      <c r="S47" s="87"/>
      <c r="T47" s="87"/>
      <c r="U47" s="87"/>
      <c r="V47" s="87"/>
      <c r="W47" s="87"/>
      <c r="X47" s="87"/>
      <c r="Y47" s="87"/>
      <c r="Z47" s="87"/>
      <c r="AA47" s="87"/>
    </row>
    <row r="48" spans="1:27" ht="75" customHeight="1" thickBot="1" x14ac:dyDescent="0.25">
      <c r="A48" s="86" t="s">
        <v>336</v>
      </c>
      <c r="B48" s="86"/>
      <c r="C48" s="87" t="s">
        <v>337</v>
      </c>
      <c r="D48" s="87" t="s">
        <v>337</v>
      </c>
      <c r="E48" s="87" t="s">
        <v>337</v>
      </c>
      <c r="F48" s="87" t="s">
        <v>337</v>
      </c>
      <c r="G48" s="87"/>
      <c r="H48" s="87" t="s">
        <v>338</v>
      </c>
      <c r="I48" s="87" t="s">
        <v>338</v>
      </c>
      <c r="J48" s="87" t="s">
        <v>338</v>
      </c>
      <c r="K48" s="87" t="s">
        <v>338</v>
      </c>
      <c r="L48" s="87"/>
      <c r="M48" s="87"/>
      <c r="N48" s="87"/>
      <c r="O48" s="87"/>
      <c r="P48" s="87"/>
      <c r="Q48" s="87"/>
      <c r="R48" s="87"/>
      <c r="S48" s="87"/>
      <c r="T48" s="87"/>
      <c r="U48" s="87"/>
      <c r="V48" s="87"/>
      <c r="W48" s="87"/>
      <c r="X48" s="87"/>
      <c r="Y48" s="87"/>
      <c r="Z48" s="87"/>
      <c r="AA48" s="87"/>
    </row>
    <row r="49" spans="1:27" ht="75" hidden="1" customHeight="1" thickBot="1" x14ac:dyDescent="0.25">
      <c r="A49" s="86" t="s">
        <v>339</v>
      </c>
      <c r="B49" s="86"/>
      <c r="C49" s="87"/>
      <c r="D49" s="87"/>
      <c r="E49" s="87"/>
      <c r="F49" s="87"/>
      <c r="G49" s="87"/>
      <c r="H49" s="87"/>
      <c r="I49" s="87"/>
      <c r="J49" s="87"/>
      <c r="K49" s="87"/>
      <c r="L49" s="87"/>
      <c r="M49" s="87"/>
      <c r="N49" s="87"/>
      <c r="O49" s="87"/>
      <c r="P49" s="87"/>
      <c r="Q49" s="87"/>
      <c r="R49" s="87"/>
      <c r="S49" s="87"/>
      <c r="T49" s="87"/>
      <c r="U49" s="87"/>
      <c r="V49" s="87"/>
      <c r="W49" s="87"/>
      <c r="X49" s="87"/>
      <c r="Y49" s="87"/>
      <c r="Z49" s="87"/>
      <c r="AA49" s="87"/>
    </row>
    <row r="50" spans="1:27" ht="75" hidden="1" customHeight="1" thickBot="1" x14ac:dyDescent="0.25">
      <c r="A50" s="86" t="s">
        <v>340</v>
      </c>
      <c r="B50" s="86"/>
      <c r="C50" s="87"/>
      <c r="D50" s="87"/>
      <c r="E50" s="87"/>
      <c r="F50" s="87"/>
      <c r="G50" s="87"/>
      <c r="H50" s="87"/>
      <c r="I50" s="87"/>
      <c r="J50" s="87"/>
      <c r="K50" s="87"/>
      <c r="L50" s="87"/>
      <c r="M50" s="87"/>
      <c r="N50" s="87"/>
      <c r="O50" s="87"/>
      <c r="P50" s="87"/>
      <c r="Q50" s="87"/>
      <c r="R50" s="87"/>
      <c r="S50" s="87"/>
      <c r="T50" s="87"/>
      <c r="U50" s="87"/>
      <c r="V50" s="87"/>
      <c r="W50" s="87"/>
      <c r="X50" s="87"/>
      <c r="Y50" s="87"/>
      <c r="Z50" s="87"/>
      <c r="AA50" s="87"/>
    </row>
    <row r="51" spans="1:27" ht="75" hidden="1" customHeight="1" thickBot="1" x14ac:dyDescent="0.25">
      <c r="A51" s="86" t="s">
        <v>341</v>
      </c>
      <c r="B51" s="86"/>
      <c r="C51" s="87"/>
      <c r="D51" s="87"/>
      <c r="E51" s="87"/>
      <c r="F51" s="87"/>
      <c r="G51" s="87"/>
      <c r="H51" s="87"/>
      <c r="I51" s="87"/>
      <c r="J51" s="87"/>
      <c r="K51" s="87"/>
      <c r="L51" s="87"/>
      <c r="M51" s="87"/>
      <c r="N51" s="87"/>
      <c r="O51" s="87"/>
      <c r="P51" s="87"/>
      <c r="Q51" s="87"/>
      <c r="R51" s="87"/>
      <c r="S51" s="87"/>
      <c r="T51" s="87"/>
      <c r="U51" s="87"/>
      <c r="V51" s="87"/>
      <c r="W51" s="87"/>
      <c r="X51" s="87"/>
      <c r="Y51" s="87"/>
      <c r="Z51" s="87"/>
      <c r="AA51" s="87"/>
    </row>
    <row r="52" spans="1:27" ht="75" hidden="1" customHeight="1" thickBot="1" x14ac:dyDescent="0.25">
      <c r="A52" s="86" t="s">
        <v>342</v>
      </c>
      <c r="B52" s="86"/>
      <c r="C52" s="87"/>
      <c r="D52" s="87"/>
      <c r="E52" s="87"/>
      <c r="F52" s="87"/>
      <c r="G52" s="87"/>
      <c r="H52" s="87"/>
      <c r="I52" s="87"/>
      <c r="J52" s="87"/>
      <c r="K52" s="87"/>
      <c r="L52" s="87"/>
      <c r="M52" s="87"/>
      <c r="N52" s="87"/>
      <c r="O52" s="87"/>
      <c r="P52" s="87"/>
      <c r="Q52" s="87"/>
      <c r="R52" s="87"/>
      <c r="S52" s="87"/>
      <c r="T52" s="87"/>
      <c r="U52" s="87"/>
      <c r="V52" s="87"/>
      <c r="W52" s="87"/>
      <c r="X52" s="87"/>
      <c r="Y52" s="87"/>
      <c r="Z52" s="87"/>
      <c r="AA52" s="87"/>
    </row>
    <row r="53" spans="1:27" ht="75" customHeight="1" thickBot="1" x14ac:dyDescent="0.25">
      <c r="A53" s="86" t="s">
        <v>343</v>
      </c>
      <c r="B53" s="86"/>
      <c r="C53" s="87" t="s">
        <v>344</v>
      </c>
      <c r="D53" s="87" t="s">
        <v>344</v>
      </c>
      <c r="E53" s="87" t="s">
        <v>345</v>
      </c>
      <c r="F53" s="87" t="s">
        <v>345</v>
      </c>
      <c r="G53" s="87"/>
      <c r="H53" s="87" t="s">
        <v>346</v>
      </c>
      <c r="I53" s="87" t="s">
        <v>346</v>
      </c>
      <c r="J53" s="87" t="s">
        <v>347</v>
      </c>
      <c r="K53" s="87" t="s">
        <v>347</v>
      </c>
      <c r="L53" s="87"/>
      <c r="M53" s="87"/>
      <c r="N53" s="87"/>
      <c r="O53" s="87"/>
      <c r="P53" s="87"/>
      <c r="Q53" s="87"/>
      <c r="R53" s="87"/>
      <c r="S53" s="87"/>
      <c r="T53" s="87"/>
      <c r="U53" s="87"/>
      <c r="V53" s="87"/>
      <c r="W53" s="87"/>
      <c r="X53" s="87"/>
      <c r="Y53" s="87"/>
      <c r="Z53" s="87"/>
      <c r="AA53" s="87"/>
    </row>
    <row r="54" spans="1:27" ht="75" customHeight="1" thickBot="1" x14ac:dyDescent="0.25">
      <c r="A54" s="86" t="s">
        <v>348</v>
      </c>
      <c r="B54" s="86"/>
      <c r="C54" s="87" t="s">
        <v>349</v>
      </c>
      <c r="D54" s="87" t="s">
        <v>349</v>
      </c>
      <c r="E54" s="87" t="s">
        <v>349</v>
      </c>
      <c r="F54" s="87" t="s">
        <v>349</v>
      </c>
      <c r="G54" s="87"/>
      <c r="H54" s="87" t="s">
        <v>349</v>
      </c>
      <c r="I54" s="87" t="s">
        <v>349</v>
      </c>
      <c r="J54" s="87" t="s">
        <v>349</v>
      </c>
      <c r="K54" s="87" t="s">
        <v>349</v>
      </c>
      <c r="L54" s="87"/>
      <c r="M54" s="87"/>
      <c r="N54" s="87"/>
      <c r="O54" s="87"/>
      <c r="P54" s="87"/>
      <c r="Q54" s="87"/>
      <c r="R54" s="87"/>
      <c r="S54" s="87"/>
      <c r="T54" s="87"/>
      <c r="U54" s="87"/>
      <c r="V54" s="87"/>
      <c r="W54" s="87"/>
      <c r="X54" s="87"/>
      <c r="Y54" s="87"/>
      <c r="Z54" s="87"/>
      <c r="AA54" s="87"/>
    </row>
    <row r="55" spans="1:27" ht="75" hidden="1" customHeight="1" thickBot="1" x14ac:dyDescent="0.25">
      <c r="A55" s="86" t="s">
        <v>350</v>
      </c>
      <c r="B55" s="86"/>
      <c r="C55" s="87"/>
      <c r="D55" s="87"/>
      <c r="E55" s="87"/>
      <c r="F55" s="87"/>
      <c r="G55" s="87"/>
      <c r="H55" s="87"/>
      <c r="I55" s="87"/>
      <c r="J55" s="87"/>
      <c r="K55" s="87"/>
      <c r="L55" s="87"/>
      <c r="M55" s="87"/>
      <c r="N55" s="87"/>
      <c r="O55" s="87"/>
      <c r="P55" s="87"/>
      <c r="Q55" s="87"/>
      <c r="R55" s="87"/>
      <c r="S55" s="87"/>
      <c r="T55" s="87"/>
      <c r="U55" s="87"/>
      <c r="V55" s="87"/>
      <c r="W55" s="87"/>
      <c r="X55" s="87"/>
      <c r="Y55" s="87"/>
      <c r="Z55" s="87"/>
      <c r="AA55" s="87"/>
    </row>
    <row r="56" spans="1:27" ht="75" hidden="1" customHeight="1" thickBot="1" x14ac:dyDescent="0.25">
      <c r="A56" s="86" t="s">
        <v>351</v>
      </c>
      <c r="B56" s="86"/>
      <c r="C56" s="87"/>
      <c r="D56" s="87"/>
      <c r="E56" s="87"/>
      <c r="F56" s="87"/>
      <c r="G56" s="87"/>
      <c r="H56" s="87"/>
      <c r="I56" s="87"/>
      <c r="J56" s="87"/>
      <c r="K56" s="87"/>
      <c r="L56" s="87"/>
      <c r="M56" s="87"/>
      <c r="N56" s="87"/>
      <c r="O56" s="87"/>
      <c r="P56" s="87"/>
      <c r="Q56" s="87"/>
      <c r="R56" s="87"/>
      <c r="S56" s="87"/>
      <c r="T56" s="87"/>
      <c r="U56" s="87"/>
      <c r="V56" s="87"/>
      <c r="W56" s="87"/>
      <c r="X56" s="87"/>
      <c r="Y56" s="87"/>
      <c r="Z56" s="87"/>
      <c r="AA56" s="87"/>
    </row>
    <row r="57" spans="1:27" ht="75" hidden="1" customHeight="1" thickBot="1" x14ac:dyDescent="0.25">
      <c r="A57" s="86" t="s">
        <v>352</v>
      </c>
      <c r="B57" s="86"/>
      <c r="C57" s="87"/>
      <c r="D57" s="87"/>
      <c r="E57" s="87"/>
      <c r="F57" s="87"/>
      <c r="G57" s="87"/>
      <c r="H57" s="87"/>
      <c r="I57" s="87"/>
      <c r="J57" s="87"/>
      <c r="K57" s="87"/>
      <c r="L57" s="87"/>
      <c r="M57" s="87"/>
      <c r="N57" s="87"/>
      <c r="O57" s="87"/>
      <c r="P57" s="87"/>
      <c r="Q57" s="87"/>
      <c r="R57" s="87"/>
      <c r="S57" s="87"/>
      <c r="T57" s="87"/>
      <c r="U57" s="87"/>
      <c r="V57" s="87"/>
      <c r="W57" s="87"/>
      <c r="X57" s="87"/>
      <c r="Y57" s="87"/>
      <c r="Z57" s="87"/>
      <c r="AA57" s="87"/>
    </row>
    <row r="58" spans="1:27" ht="75" hidden="1" customHeight="1" thickBot="1" x14ac:dyDescent="0.25">
      <c r="A58" s="86" t="s">
        <v>353</v>
      </c>
      <c r="B58" s="86"/>
      <c r="C58" s="87"/>
      <c r="D58" s="87"/>
      <c r="E58" s="87"/>
      <c r="F58" s="87"/>
      <c r="G58" s="87"/>
      <c r="H58" s="87"/>
      <c r="I58" s="87"/>
      <c r="J58" s="87"/>
      <c r="K58" s="87"/>
      <c r="L58" s="87"/>
      <c r="M58" s="87"/>
      <c r="N58" s="87"/>
      <c r="O58" s="87"/>
      <c r="P58" s="87"/>
      <c r="Q58" s="87"/>
      <c r="R58" s="87"/>
      <c r="S58" s="87"/>
      <c r="T58" s="87"/>
      <c r="U58" s="87"/>
      <c r="V58" s="87"/>
      <c r="W58" s="87"/>
      <c r="X58" s="87"/>
      <c r="Y58" s="87"/>
      <c r="Z58" s="87"/>
      <c r="AA58" s="87"/>
    </row>
    <row r="59" spans="1:27" ht="75" hidden="1" customHeight="1" thickBot="1" x14ac:dyDescent="0.25">
      <c r="A59" s="86" t="s">
        <v>354</v>
      </c>
      <c r="B59" s="86"/>
      <c r="C59" s="87"/>
      <c r="D59" s="87"/>
      <c r="E59" s="87"/>
      <c r="F59" s="87"/>
      <c r="G59" s="87"/>
      <c r="H59" s="87"/>
      <c r="I59" s="87"/>
      <c r="J59" s="87"/>
      <c r="K59" s="87"/>
      <c r="L59" s="87"/>
      <c r="M59" s="87"/>
      <c r="N59" s="87"/>
      <c r="O59" s="87"/>
      <c r="P59" s="87"/>
      <c r="Q59" s="87"/>
      <c r="R59" s="87"/>
      <c r="S59" s="87"/>
      <c r="T59" s="87"/>
      <c r="U59" s="87"/>
      <c r="V59" s="87"/>
      <c r="W59" s="87"/>
      <c r="X59" s="87"/>
      <c r="Y59" s="87"/>
      <c r="Z59" s="87"/>
      <c r="AA59" s="87"/>
    </row>
    <row r="60" spans="1:27" ht="75" customHeight="1" thickBot="1" x14ac:dyDescent="0.25">
      <c r="A60" s="86" t="s">
        <v>355</v>
      </c>
      <c r="B60" s="86"/>
      <c r="C60" s="87" t="s">
        <v>356</v>
      </c>
      <c r="D60" s="87" t="s">
        <v>284</v>
      </c>
      <c r="E60" s="87" t="s">
        <v>285</v>
      </c>
      <c r="F60" s="87" t="s">
        <v>285</v>
      </c>
      <c r="G60" s="87"/>
      <c r="H60" s="87" t="s">
        <v>357</v>
      </c>
      <c r="I60" s="87" t="s">
        <v>357</v>
      </c>
      <c r="J60" s="87" t="s">
        <v>287</v>
      </c>
      <c r="K60" s="87" t="s">
        <v>288</v>
      </c>
      <c r="L60" s="87"/>
      <c r="M60" s="87"/>
      <c r="N60" s="87"/>
      <c r="O60" s="87"/>
      <c r="P60" s="87"/>
      <c r="Q60" s="87"/>
      <c r="R60" s="87"/>
      <c r="S60" s="87"/>
      <c r="T60" s="87"/>
      <c r="U60" s="87"/>
      <c r="V60" s="87"/>
      <c r="W60" s="87"/>
      <c r="X60" s="87"/>
      <c r="Y60" s="87"/>
      <c r="Z60" s="87"/>
      <c r="AA60" s="87"/>
    </row>
    <row r="61" spans="1:27" ht="75" customHeight="1" thickBot="1" x14ac:dyDescent="0.25">
      <c r="A61" s="86" t="s">
        <v>358</v>
      </c>
      <c r="B61" s="86"/>
      <c r="C61" s="87" t="s">
        <v>359</v>
      </c>
      <c r="D61" s="87" t="s">
        <v>360</v>
      </c>
      <c r="E61" s="87" t="s">
        <v>361</v>
      </c>
      <c r="F61" s="87" t="s">
        <v>361</v>
      </c>
      <c r="G61" s="87"/>
      <c r="H61" s="87" t="s">
        <v>362</v>
      </c>
      <c r="I61" s="87" t="s">
        <v>362</v>
      </c>
      <c r="J61" s="87" t="s">
        <v>363</v>
      </c>
      <c r="K61" s="87" t="s">
        <v>364</v>
      </c>
      <c r="L61" s="87"/>
      <c r="M61" s="87"/>
      <c r="N61" s="87"/>
      <c r="O61" s="87"/>
      <c r="P61" s="87"/>
      <c r="Q61" s="87"/>
      <c r="R61" s="87"/>
      <c r="S61" s="87"/>
      <c r="T61" s="87"/>
      <c r="U61" s="87"/>
      <c r="V61" s="87"/>
      <c r="W61" s="87"/>
      <c r="X61" s="87"/>
      <c r="Y61" s="87"/>
      <c r="Z61" s="87"/>
      <c r="AA61" s="87"/>
    </row>
    <row r="62" spans="1:27" ht="75" hidden="1" customHeight="1" thickBot="1" x14ac:dyDescent="0.25">
      <c r="A62" s="86" t="s">
        <v>365</v>
      </c>
      <c r="B62" s="86"/>
      <c r="C62" s="87"/>
      <c r="D62" s="87"/>
      <c r="E62" s="87"/>
      <c r="F62" s="87"/>
      <c r="G62" s="87"/>
      <c r="H62" s="87"/>
      <c r="I62" s="87"/>
      <c r="J62" s="87"/>
      <c r="K62" s="87"/>
      <c r="L62" s="87"/>
      <c r="M62" s="87"/>
      <c r="N62" s="87"/>
      <c r="O62" s="87"/>
      <c r="P62" s="87"/>
      <c r="Q62" s="87"/>
      <c r="R62" s="87"/>
      <c r="S62" s="87"/>
      <c r="T62" s="87"/>
      <c r="U62" s="87"/>
      <c r="V62" s="87"/>
      <c r="W62" s="87"/>
      <c r="X62" s="87"/>
      <c r="Y62" s="87"/>
      <c r="Z62" s="87"/>
      <c r="AA62" s="87"/>
    </row>
  </sheetData>
  <dataValidations count="1">
    <dataValidation type="textLength" operator="greaterThan" allowBlank="1" showInputMessage="1" showErrorMessage="1" errorTitle="Invalid Data Type" error="Please input data in String Data Type" sqref="C5:AA62" xr:uid="{00000000-0002-0000-0300-000000000000}">
      <formula1>0</formula1>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286"/>
  <sheetViews>
    <sheetView showGridLines="0" workbookViewId="0">
      <pane xSplit="2" ySplit="3" topLeftCell="W260" activePane="bottomRight" state="frozen"/>
      <selection pane="topRight"/>
      <selection pane="bottomLeft"/>
      <selection pane="bottomRight" activeCell="AE284" sqref="AE284"/>
    </sheetView>
  </sheetViews>
  <sheetFormatPr baseColWidth="10" defaultColWidth="9.3984375" defaultRowHeight="15" x14ac:dyDescent="0.2"/>
  <cols>
    <col min="1" max="1" width="42.59765625" style="29" bestFit="1" customWidth="1" collapsed="1"/>
    <col min="2" max="2" width="26" style="29" customWidth="1"/>
    <col min="3" max="5" width="21" style="29" customWidth="1" collapsed="1"/>
    <col min="6" max="6" width="21" style="29" customWidth="1"/>
    <col min="7" max="41" width="21" style="29" customWidth="1" collapsed="1"/>
    <col min="42" max="42" width="9.3984375" style="29" customWidth="1" collapsed="1"/>
    <col min="43" max="16384" width="9.3984375" style="29" collapsed="1"/>
  </cols>
  <sheetData>
    <row r="1" spans="1:41" ht="18" customHeight="1" x14ac:dyDescent="0.2">
      <c r="A1" s="188" t="s">
        <v>366</v>
      </c>
      <c r="B1" s="189"/>
      <c r="C1" s="189"/>
    </row>
    <row r="2" spans="1:41" ht="17.25" customHeight="1" x14ac:dyDescent="0.2">
      <c r="A2" s="28"/>
      <c r="D2" s="30"/>
    </row>
    <row r="3" spans="1:41" ht="17" customHeight="1" x14ac:dyDescent="0.2">
      <c r="A3" s="31" t="s">
        <v>22</v>
      </c>
      <c r="B3" s="32"/>
      <c r="C3" s="33" t="s">
        <v>101</v>
      </c>
      <c r="D3" s="33" t="s">
        <v>102</v>
      </c>
      <c r="E3" s="33" t="s">
        <v>103</v>
      </c>
      <c r="F3" s="33" t="s">
        <v>97</v>
      </c>
      <c r="G3" s="33" t="s">
        <v>23</v>
      </c>
      <c r="H3" s="33" t="s">
        <v>24</v>
      </c>
      <c r="I3" s="33" t="s">
        <v>25</v>
      </c>
      <c r="J3" s="33" t="s">
        <v>26</v>
      </c>
      <c r="K3" s="33" t="s">
        <v>27</v>
      </c>
      <c r="L3" s="33" t="s">
        <v>28</v>
      </c>
      <c r="M3" s="33" t="s">
        <v>29</v>
      </c>
      <c r="N3" s="33" t="s">
        <v>30</v>
      </c>
      <c r="O3" s="33" t="s">
        <v>31</v>
      </c>
      <c r="P3" s="33" t="s">
        <v>32</v>
      </c>
      <c r="Q3" s="33" t="s">
        <v>33</v>
      </c>
      <c r="R3" s="33" t="s">
        <v>34</v>
      </c>
      <c r="S3" s="33" t="s">
        <v>35</v>
      </c>
      <c r="T3" s="33" t="s">
        <v>36</v>
      </c>
      <c r="U3" s="33" t="s">
        <v>37</v>
      </c>
      <c r="V3" s="33" t="s">
        <v>38</v>
      </c>
      <c r="W3" s="33" t="s">
        <v>39</v>
      </c>
      <c r="X3" s="33" t="s">
        <v>40</v>
      </c>
      <c r="Y3" s="33" t="s">
        <v>41</v>
      </c>
      <c r="Z3" s="33" t="s">
        <v>42</v>
      </c>
      <c r="AA3" s="33" t="s">
        <v>104</v>
      </c>
      <c r="AB3" s="33" t="s">
        <v>43</v>
      </c>
      <c r="AC3" s="33" t="s">
        <v>44</v>
      </c>
      <c r="AD3" s="33" t="s">
        <v>45</v>
      </c>
      <c r="AE3" s="33" t="s">
        <v>46</v>
      </c>
      <c r="AF3" s="33"/>
      <c r="AG3" s="33"/>
      <c r="AH3" s="33"/>
      <c r="AI3" s="33"/>
      <c r="AJ3" s="33"/>
      <c r="AK3" s="33"/>
      <c r="AL3" s="33"/>
      <c r="AM3" s="33"/>
      <c r="AN3" s="33"/>
      <c r="AO3" s="33"/>
    </row>
    <row r="4" spans="1:41" ht="18" customHeight="1" thickBot="1" x14ac:dyDescent="0.25">
      <c r="A4" s="34" t="s">
        <v>366</v>
      </c>
      <c r="B4" s="35"/>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row>
    <row r="5" spans="1:41" ht="18" customHeight="1" thickBot="1" x14ac:dyDescent="0.25">
      <c r="A5" s="37" t="s">
        <v>367</v>
      </c>
      <c r="B5" s="38"/>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row>
    <row r="6" spans="1:41" ht="18" customHeight="1" thickBot="1" x14ac:dyDescent="0.25">
      <c r="A6" s="39" t="s">
        <v>368</v>
      </c>
      <c r="B6" s="40"/>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row>
    <row r="7" spans="1:41" ht="18" customHeight="1" thickBot="1" x14ac:dyDescent="0.25">
      <c r="A7" s="41" t="s">
        <v>179</v>
      </c>
      <c r="B7" s="42"/>
      <c r="C7" s="43">
        <v>13438.174999999999</v>
      </c>
      <c r="D7" s="43">
        <v>13438.174999999999</v>
      </c>
      <c r="E7" s="43">
        <v>13438.174999999999</v>
      </c>
      <c r="F7" s="43">
        <v>13438.174999999999</v>
      </c>
      <c r="G7" s="43">
        <v>13682.061</v>
      </c>
      <c r="H7" s="43">
        <v>12226.037</v>
      </c>
      <c r="I7" s="43">
        <v>15978.433000000001</v>
      </c>
      <c r="J7" s="43">
        <v>12090.661</v>
      </c>
      <c r="K7" s="43">
        <v>17082.701000000001</v>
      </c>
      <c r="L7" s="43">
        <v>16929.743999999999</v>
      </c>
      <c r="M7" s="43">
        <v>19459.494999999999</v>
      </c>
      <c r="N7" s="43">
        <v>20498.574000000001</v>
      </c>
      <c r="O7" s="43">
        <v>25992.345000000001</v>
      </c>
      <c r="P7" s="43">
        <v>27231.149000000001</v>
      </c>
      <c r="Q7" s="43">
        <v>31627.917000000001</v>
      </c>
      <c r="R7" s="43">
        <v>33321.741000000002</v>
      </c>
      <c r="S7" s="43">
        <v>35716.438000000002</v>
      </c>
      <c r="T7" s="43">
        <v>39127.135999999999</v>
      </c>
      <c r="U7" s="43">
        <v>43410.35</v>
      </c>
      <c r="V7" s="43">
        <v>38281.512999999999</v>
      </c>
      <c r="W7" s="43">
        <v>46354.027999999998</v>
      </c>
      <c r="X7" s="43">
        <v>25742.013999999999</v>
      </c>
      <c r="Y7" s="43">
        <v>27818.141</v>
      </c>
      <c r="Z7" s="43">
        <v>18596.609</v>
      </c>
      <c r="AA7" s="43">
        <v>25092.519</v>
      </c>
      <c r="AB7" s="43">
        <v>27187.022000000001</v>
      </c>
      <c r="AC7" s="43">
        <v>24619.564999999999</v>
      </c>
      <c r="AD7" s="43">
        <v>25092.519</v>
      </c>
      <c r="AE7" s="43">
        <v>30111.557000000001</v>
      </c>
      <c r="AF7" s="43"/>
      <c r="AG7" s="43"/>
      <c r="AH7" s="43"/>
      <c r="AI7" s="43"/>
      <c r="AJ7" s="43"/>
      <c r="AK7" s="43"/>
      <c r="AL7" s="43"/>
      <c r="AM7" s="43"/>
      <c r="AN7" s="43"/>
      <c r="AO7" s="43"/>
    </row>
    <row r="8" spans="1:41" ht="18" hidden="1" customHeight="1" thickBot="1" x14ac:dyDescent="0.25">
      <c r="A8" s="41" t="s">
        <v>369</v>
      </c>
      <c r="B8" s="42"/>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row>
    <row r="9" spans="1:41" ht="18" hidden="1" customHeight="1" thickBot="1" x14ac:dyDescent="0.25">
      <c r="A9" s="41" t="s">
        <v>302</v>
      </c>
      <c r="B9" s="42"/>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row>
    <row r="10" spans="1:41" ht="35" customHeight="1" thickBot="1" x14ac:dyDescent="0.25">
      <c r="A10" s="41" t="s">
        <v>370</v>
      </c>
      <c r="B10" s="42"/>
      <c r="C10" s="43"/>
      <c r="D10" s="43"/>
      <c r="E10" s="43"/>
      <c r="F10" s="43"/>
      <c r="G10" s="43"/>
      <c r="H10" s="43"/>
      <c r="I10" s="43"/>
      <c r="J10" s="43"/>
      <c r="K10" s="43"/>
      <c r="L10" s="43"/>
      <c r="M10" s="43"/>
      <c r="N10" s="43"/>
      <c r="O10" s="43"/>
      <c r="P10" s="43"/>
      <c r="Q10" s="43"/>
      <c r="R10" s="43"/>
      <c r="S10" s="43"/>
      <c r="T10" s="43"/>
      <c r="U10" s="43"/>
      <c r="V10" s="43"/>
      <c r="W10" s="43"/>
      <c r="X10" s="43"/>
      <c r="Y10" s="43">
        <v>801.64800000000002</v>
      </c>
      <c r="Z10" s="43"/>
      <c r="AA10" s="43"/>
      <c r="AB10" s="43"/>
      <c r="AC10" s="43"/>
      <c r="AD10" s="43"/>
      <c r="AE10" s="43"/>
      <c r="AF10" s="43"/>
      <c r="AG10" s="43"/>
      <c r="AH10" s="43"/>
      <c r="AI10" s="43"/>
      <c r="AJ10" s="43"/>
      <c r="AK10" s="43"/>
      <c r="AL10" s="43"/>
      <c r="AM10" s="43"/>
      <c r="AN10" s="43"/>
      <c r="AO10" s="43"/>
    </row>
    <row r="11" spans="1:41" ht="18" customHeight="1" thickBot="1" x14ac:dyDescent="0.25">
      <c r="A11" s="44" t="s">
        <v>371</v>
      </c>
      <c r="B11" s="42"/>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row>
    <row r="12" spans="1:41" ht="52" hidden="1" customHeight="1" thickBot="1" x14ac:dyDescent="0.25">
      <c r="A12" s="45" t="s">
        <v>372</v>
      </c>
      <c r="B12" s="42"/>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row>
    <row r="13" spans="1:41" ht="52" hidden="1" customHeight="1" thickBot="1" x14ac:dyDescent="0.25">
      <c r="A13" s="45" t="s">
        <v>373</v>
      </c>
      <c r="B13" s="42"/>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row>
    <row r="14" spans="1:41" ht="35" hidden="1" customHeight="1" thickBot="1" x14ac:dyDescent="0.25">
      <c r="A14" s="45" t="s">
        <v>374</v>
      </c>
      <c r="B14" s="42"/>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row>
    <row r="15" spans="1:41" ht="18" hidden="1" customHeight="1" thickBot="1" x14ac:dyDescent="0.25">
      <c r="A15" s="45" t="s">
        <v>375</v>
      </c>
      <c r="B15" s="42"/>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row>
    <row r="16" spans="1:41" ht="18" hidden="1" customHeight="1" thickBot="1" x14ac:dyDescent="0.25">
      <c r="A16" s="41" t="s">
        <v>376</v>
      </c>
      <c r="B16" s="42"/>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row>
    <row r="17" spans="1:41" ht="18" customHeight="1" thickBot="1" x14ac:dyDescent="0.25">
      <c r="A17" s="44" t="s">
        <v>377</v>
      </c>
      <c r="B17" s="42"/>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row>
    <row r="18" spans="1:41" ht="18" customHeight="1" thickBot="1" x14ac:dyDescent="0.25">
      <c r="A18" s="45" t="s">
        <v>378</v>
      </c>
      <c r="B18" s="42"/>
      <c r="C18" s="43">
        <v>15177.221</v>
      </c>
      <c r="D18" s="43">
        <v>15177.221</v>
      </c>
      <c r="E18" s="43">
        <v>15177.221</v>
      </c>
      <c r="F18" s="43">
        <v>15177.221</v>
      </c>
      <c r="G18" s="43">
        <v>14564.491</v>
      </c>
      <c r="H18" s="43">
        <v>15041.054</v>
      </c>
      <c r="I18" s="43">
        <v>14932.111000000001</v>
      </c>
      <c r="J18" s="43">
        <v>12263.89</v>
      </c>
      <c r="K18" s="43">
        <v>12152.036</v>
      </c>
      <c r="L18" s="43">
        <v>9913.2189999999991</v>
      </c>
      <c r="M18" s="43">
        <v>9227.8240000000005</v>
      </c>
      <c r="N18" s="43">
        <v>8856.7880000000005</v>
      </c>
      <c r="O18" s="43">
        <v>9957.1640000000007</v>
      </c>
      <c r="P18" s="43">
        <v>12079.781999999999</v>
      </c>
      <c r="Q18" s="43">
        <v>11167.083000000001</v>
      </c>
      <c r="R18" s="43">
        <v>11237.665999999999</v>
      </c>
      <c r="S18" s="43">
        <v>13447.496999999999</v>
      </c>
      <c r="T18" s="43">
        <v>16264.996999999999</v>
      </c>
      <c r="U18" s="43">
        <v>16353.173000000001</v>
      </c>
      <c r="V18" s="43">
        <v>16672.458999999999</v>
      </c>
      <c r="W18" s="43">
        <v>15247.416999999999</v>
      </c>
      <c r="X18" s="43">
        <v>17907.304</v>
      </c>
      <c r="Y18" s="43">
        <v>17824.419999999998</v>
      </c>
      <c r="Z18" s="43">
        <v>18107.602999999999</v>
      </c>
      <c r="AA18" s="43">
        <v>17677.154999999999</v>
      </c>
      <c r="AB18" s="43">
        <v>17343.045999999998</v>
      </c>
      <c r="AC18" s="43">
        <v>19202.243999999999</v>
      </c>
      <c r="AD18" s="43">
        <v>17677.154999999999</v>
      </c>
      <c r="AE18" s="43">
        <v>19097.073</v>
      </c>
      <c r="AF18" s="43"/>
      <c r="AG18" s="43"/>
      <c r="AH18" s="43"/>
      <c r="AI18" s="43"/>
      <c r="AJ18" s="43"/>
      <c r="AK18" s="43"/>
      <c r="AL18" s="43"/>
      <c r="AM18" s="43"/>
      <c r="AN18" s="43"/>
      <c r="AO18" s="43"/>
    </row>
    <row r="19" spans="1:41" ht="18" customHeight="1" thickBot="1" x14ac:dyDescent="0.25">
      <c r="A19" s="45" t="s">
        <v>379</v>
      </c>
      <c r="B19" s="42"/>
      <c r="C19" s="43">
        <v>97.653000000000006</v>
      </c>
      <c r="D19" s="43">
        <v>97.653000000000006</v>
      </c>
      <c r="E19" s="43">
        <v>97.653000000000006</v>
      </c>
      <c r="F19" s="43">
        <v>97.653000000000006</v>
      </c>
      <c r="G19" s="43">
        <v>89.882000000000005</v>
      </c>
      <c r="H19" s="43">
        <v>79.756</v>
      </c>
      <c r="I19" s="43">
        <v>60.192</v>
      </c>
      <c r="J19" s="43">
        <v>35.491</v>
      </c>
      <c r="K19" s="43">
        <v>80.73</v>
      </c>
      <c r="L19" s="43">
        <v>47.600999999999999</v>
      </c>
      <c r="M19" s="43">
        <v>111.545</v>
      </c>
      <c r="N19" s="43">
        <v>234.80500000000001</v>
      </c>
      <c r="O19" s="43">
        <v>210.13</v>
      </c>
      <c r="P19" s="43">
        <v>99.596999999999994</v>
      </c>
      <c r="Q19" s="43">
        <v>292.447</v>
      </c>
      <c r="R19" s="43">
        <v>451.654</v>
      </c>
      <c r="S19" s="43">
        <v>910.00800000000004</v>
      </c>
      <c r="T19" s="43">
        <v>677.76599999999996</v>
      </c>
      <c r="U19" s="43">
        <v>385.899</v>
      </c>
      <c r="V19" s="43">
        <v>360.96100000000001</v>
      </c>
      <c r="W19" s="43">
        <v>1255.249</v>
      </c>
      <c r="X19" s="43">
        <v>1326.7950000000001</v>
      </c>
      <c r="Y19" s="43">
        <v>654.29200000000003</v>
      </c>
      <c r="Z19" s="43">
        <v>1197.931</v>
      </c>
      <c r="AA19" s="43">
        <v>837.09</v>
      </c>
      <c r="AB19" s="43">
        <v>1003.933</v>
      </c>
      <c r="AC19" s="43">
        <v>830.68200000000002</v>
      </c>
      <c r="AD19" s="43">
        <v>837.09</v>
      </c>
      <c r="AE19" s="43">
        <v>1142.2080000000001</v>
      </c>
      <c r="AF19" s="43"/>
      <c r="AG19" s="43"/>
      <c r="AH19" s="43"/>
      <c r="AI19" s="43"/>
      <c r="AJ19" s="43"/>
      <c r="AK19" s="43"/>
      <c r="AL19" s="43"/>
      <c r="AM19" s="43"/>
      <c r="AN19" s="43"/>
      <c r="AO19" s="43"/>
    </row>
    <row r="20" spans="1:41" ht="35" hidden="1" customHeight="1" thickBot="1" x14ac:dyDescent="0.25">
      <c r="A20" s="41" t="s">
        <v>380</v>
      </c>
      <c r="B20" s="42"/>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row>
    <row r="21" spans="1:41" ht="18" customHeight="1" thickBot="1" x14ac:dyDescent="0.25">
      <c r="A21" s="44" t="s">
        <v>381</v>
      </c>
      <c r="B21" s="42"/>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row>
    <row r="22" spans="1:41" ht="18" customHeight="1" thickBot="1" x14ac:dyDescent="0.25">
      <c r="A22" s="45" t="s">
        <v>382</v>
      </c>
      <c r="B22" s="42"/>
      <c r="C22" s="43">
        <v>103.417</v>
      </c>
      <c r="D22" s="43">
        <v>103.417</v>
      </c>
      <c r="E22" s="43">
        <v>103.417</v>
      </c>
      <c r="F22" s="43">
        <v>103.417</v>
      </c>
      <c r="G22" s="43">
        <v>172.38499999999999</v>
      </c>
      <c r="H22" s="43">
        <v>145.35400000000001</v>
      </c>
      <c r="I22" s="43">
        <v>95.364000000000004</v>
      </c>
      <c r="J22" s="43">
        <v>86.725999999999999</v>
      </c>
      <c r="K22" s="43">
        <v>118.40300000000001</v>
      </c>
      <c r="L22" s="43">
        <v>112.74299999999999</v>
      </c>
      <c r="M22" s="43">
        <v>76.915000000000006</v>
      </c>
      <c r="N22" s="43">
        <v>117.23099999999999</v>
      </c>
      <c r="O22" s="43">
        <v>118.892</v>
      </c>
      <c r="P22" s="43">
        <v>93.963999999999999</v>
      </c>
      <c r="Q22" s="43">
        <v>62.856000000000002</v>
      </c>
      <c r="R22" s="43">
        <v>65.745999999999995</v>
      </c>
      <c r="S22" s="43">
        <v>69.665000000000006</v>
      </c>
      <c r="T22" s="43">
        <v>75.100999999999999</v>
      </c>
      <c r="U22" s="43">
        <v>77.131</v>
      </c>
      <c r="V22" s="43"/>
      <c r="W22" s="43"/>
      <c r="X22" s="43"/>
      <c r="Y22" s="43"/>
      <c r="Z22" s="43"/>
      <c r="AA22" s="43"/>
      <c r="AB22" s="43"/>
      <c r="AC22" s="43"/>
      <c r="AD22" s="43"/>
      <c r="AE22" s="43"/>
      <c r="AF22" s="43"/>
      <c r="AG22" s="43"/>
      <c r="AH22" s="43"/>
      <c r="AI22" s="43"/>
      <c r="AJ22" s="43"/>
      <c r="AK22" s="43"/>
      <c r="AL22" s="43"/>
      <c r="AM22" s="43"/>
      <c r="AN22" s="43"/>
      <c r="AO22" s="43"/>
    </row>
    <row r="23" spans="1:41" ht="18" customHeight="1" thickBot="1" x14ac:dyDescent="0.25">
      <c r="A23" s="45" t="s">
        <v>383</v>
      </c>
      <c r="B23" s="42"/>
      <c r="C23" s="43">
        <v>4.1230000000000002</v>
      </c>
      <c r="D23" s="43">
        <v>4.1230000000000002</v>
      </c>
      <c r="E23" s="43">
        <v>4.1230000000000002</v>
      </c>
      <c r="F23" s="43">
        <v>4.1230000000000002</v>
      </c>
      <c r="G23" s="43">
        <v>3.1440000000000001</v>
      </c>
      <c r="H23" s="43">
        <v>3.008</v>
      </c>
      <c r="I23" s="43">
        <v>17.564</v>
      </c>
      <c r="J23" s="43">
        <v>4.4050000000000002</v>
      </c>
      <c r="K23" s="43">
        <v>4.4080000000000004</v>
      </c>
      <c r="L23" s="43">
        <v>4.4530000000000003</v>
      </c>
      <c r="M23" s="43">
        <v>18.896000000000001</v>
      </c>
      <c r="N23" s="43">
        <v>18.324999999999999</v>
      </c>
      <c r="O23" s="43">
        <v>18.079000000000001</v>
      </c>
      <c r="P23" s="43">
        <v>18.206</v>
      </c>
      <c r="Q23" s="43">
        <v>20.905999999999999</v>
      </c>
      <c r="R23" s="43">
        <v>19.876999999999999</v>
      </c>
      <c r="S23" s="43">
        <v>34.017000000000003</v>
      </c>
      <c r="T23" s="43">
        <v>35.984999999999999</v>
      </c>
      <c r="U23" s="43">
        <v>30.858000000000001</v>
      </c>
      <c r="V23" s="43"/>
      <c r="W23" s="43"/>
      <c r="X23" s="43"/>
      <c r="Y23" s="43"/>
      <c r="Z23" s="43"/>
      <c r="AA23" s="43"/>
      <c r="AB23" s="43"/>
      <c r="AC23" s="43"/>
      <c r="AD23" s="43"/>
      <c r="AE23" s="43"/>
      <c r="AF23" s="43"/>
      <c r="AG23" s="43"/>
      <c r="AH23" s="43"/>
      <c r="AI23" s="43"/>
      <c r="AJ23" s="43"/>
      <c r="AK23" s="43"/>
      <c r="AL23" s="43"/>
      <c r="AM23" s="43"/>
      <c r="AN23" s="43"/>
      <c r="AO23" s="43"/>
    </row>
    <row r="24" spans="1:41" ht="18" customHeight="1" thickBot="1" x14ac:dyDescent="0.25">
      <c r="A24" s="44" t="s">
        <v>384</v>
      </c>
      <c r="B24" s="42"/>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row>
    <row r="25" spans="1:41" ht="35" customHeight="1" thickBot="1" x14ac:dyDescent="0.25">
      <c r="A25" s="45" t="s">
        <v>385</v>
      </c>
      <c r="B25" s="42"/>
      <c r="C25" s="43">
        <v>4979.1859999999997</v>
      </c>
      <c r="D25" s="43">
        <v>4979.1859999999997</v>
      </c>
      <c r="E25" s="43">
        <v>4979.1859999999997</v>
      </c>
      <c r="F25" s="43">
        <v>4979.1859999999997</v>
      </c>
      <c r="G25" s="43">
        <v>5381.9210000000003</v>
      </c>
      <c r="H25" s="43">
        <v>5739.8720000000003</v>
      </c>
      <c r="I25" s="43">
        <v>6238.7579999999998</v>
      </c>
      <c r="J25" s="43">
        <v>7184.3770000000004</v>
      </c>
      <c r="K25" s="43">
        <v>1298.915</v>
      </c>
      <c r="L25" s="43">
        <v>1466.6769999999999</v>
      </c>
      <c r="M25" s="43">
        <v>1376.694</v>
      </c>
      <c r="N25" s="43">
        <v>717.92700000000002</v>
      </c>
      <c r="O25" s="43">
        <v>839.5</v>
      </c>
      <c r="P25" s="43">
        <v>619.54600000000005</v>
      </c>
      <c r="Q25" s="43">
        <v>692.62300000000005</v>
      </c>
      <c r="R25" s="43">
        <v>336.245</v>
      </c>
      <c r="S25" s="43">
        <v>412.19099999999997</v>
      </c>
      <c r="T25" s="43">
        <v>296.50599999999997</v>
      </c>
      <c r="U25" s="43">
        <v>393.608</v>
      </c>
      <c r="V25" s="43">
        <v>445.87</v>
      </c>
      <c r="W25" s="43">
        <v>432.755</v>
      </c>
      <c r="X25" s="43">
        <v>512.803</v>
      </c>
      <c r="Y25" s="43">
        <v>656.60400000000004</v>
      </c>
      <c r="Z25" s="43">
        <v>845.48599999999999</v>
      </c>
      <c r="AA25" s="43">
        <v>1240.8720000000001</v>
      </c>
      <c r="AB25" s="43">
        <v>967.95399999999995</v>
      </c>
      <c r="AC25" s="43">
        <v>1353.75</v>
      </c>
      <c r="AD25" s="43">
        <v>1240.8720000000001</v>
      </c>
      <c r="AE25" s="43">
        <v>1216.528</v>
      </c>
      <c r="AF25" s="43"/>
      <c r="AG25" s="43"/>
      <c r="AH25" s="43"/>
      <c r="AI25" s="43"/>
      <c r="AJ25" s="43"/>
      <c r="AK25" s="43"/>
      <c r="AL25" s="43"/>
      <c r="AM25" s="43"/>
      <c r="AN25" s="43"/>
      <c r="AO25" s="43"/>
    </row>
    <row r="26" spans="1:41" ht="35" customHeight="1" thickBot="1" x14ac:dyDescent="0.25">
      <c r="A26" s="45" t="s">
        <v>386</v>
      </c>
      <c r="B26" s="42"/>
      <c r="C26" s="43">
        <v>248.727</v>
      </c>
      <c r="D26" s="43">
        <v>248.727</v>
      </c>
      <c r="E26" s="43">
        <v>248.727</v>
      </c>
      <c r="F26" s="43">
        <v>248.727</v>
      </c>
      <c r="G26" s="43">
        <v>280.09300000000002</v>
      </c>
      <c r="H26" s="43">
        <v>365.67899999999997</v>
      </c>
      <c r="I26" s="43">
        <v>116.357</v>
      </c>
      <c r="J26" s="43">
        <v>105.81399999999999</v>
      </c>
      <c r="K26" s="43">
        <v>110.224</v>
      </c>
      <c r="L26" s="43">
        <v>84.353999999999999</v>
      </c>
      <c r="M26" s="43">
        <v>18.968</v>
      </c>
      <c r="N26" s="43">
        <v>79.141000000000005</v>
      </c>
      <c r="O26" s="43">
        <v>37.058999999999997</v>
      </c>
      <c r="P26" s="43">
        <v>84.405000000000001</v>
      </c>
      <c r="Q26" s="43">
        <v>137.94800000000001</v>
      </c>
      <c r="R26" s="43">
        <v>40.365000000000002</v>
      </c>
      <c r="S26" s="43">
        <v>22.835999999999999</v>
      </c>
      <c r="T26" s="43">
        <v>32.494999999999997</v>
      </c>
      <c r="U26" s="43">
        <v>49.418999999999997</v>
      </c>
      <c r="V26" s="43">
        <v>154.09700000000001</v>
      </c>
      <c r="W26" s="43">
        <v>161.32400000000001</v>
      </c>
      <c r="X26" s="43">
        <v>232.726</v>
      </c>
      <c r="Y26" s="43">
        <v>190.92</v>
      </c>
      <c r="Z26" s="43">
        <v>123.562</v>
      </c>
      <c r="AA26" s="43">
        <v>234.26599999999999</v>
      </c>
      <c r="AB26" s="43">
        <v>98.256</v>
      </c>
      <c r="AC26" s="43">
        <v>215.54900000000001</v>
      </c>
      <c r="AD26" s="43">
        <v>234.26599999999999</v>
      </c>
      <c r="AE26" s="43">
        <v>141.18799999999999</v>
      </c>
      <c r="AF26" s="43"/>
      <c r="AG26" s="43"/>
      <c r="AH26" s="43"/>
      <c r="AI26" s="43"/>
      <c r="AJ26" s="43"/>
      <c r="AK26" s="43"/>
      <c r="AL26" s="43"/>
      <c r="AM26" s="43"/>
      <c r="AN26" s="43"/>
      <c r="AO26" s="43"/>
    </row>
    <row r="27" spans="1:41" ht="18" hidden="1" customHeight="1" thickBot="1" x14ac:dyDescent="0.25">
      <c r="A27" s="41" t="s">
        <v>387</v>
      </c>
      <c r="B27" s="42"/>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row>
    <row r="28" spans="1:41" ht="18" customHeight="1" thickBot="1" x14ac:dyDescent="0.25">
      <c r="A28" s="44" t="s">
        <v>388</v>
      </c>
      <c r="B28" s="42"/>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row>
    <row r="29" spans="1:41" ht="35" hidden="1" customHeight="1" thickBot="1" x14ac:dyDescent="0.25">
      <c r="A29" s="45" t="s">
        <v>389</v>
      </c>
      <c r="B29" s="42"/>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row>
    <row r="30" spans="1:41" ht="35" hidden="1" customHeight="1" thickBot="1" x14ac:dyDescent="0.25">
      <c r="A30" s="45" t="s">
        <v>390</v>
      </c>
      <c r="B30" s="42"/>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row>
    <row r="31" spans="1:41" ht="18" hidden="1" customHeight="1" thickBot="1" x14ac:dyDescent="0.25">
      <c r="A31" s="41" t="s">
        <v>391</v>
      </c>
      <c r="B31" s="42"/>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row>
    <row r="32" spans="1:41" ht="35" hidden="1" customHeight="1" thickBot="1" x14ac:dyDescent="0.25">
      <c r="A32" s="41" t="s">
        <v>392</v>
      </c>
      <c r="B32" s="42"/>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row>
    <row r="33" spans="1:41" ht="18" hidden="1" customHeight="1" thickBot="1" x14ac:dyDescent="0.25">
      <c r="A33" s="41" t="s">
        <v>393</v>
      </c>
      <c r="B33" s="42"/>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row>
    <row r="34" spans="1:41" ht="18" customHeight="1" thickBot="1" x14ac:dyDescent="0.25">
      <c r="A34" s="41" t="s">
        <v>394</v>
      </c>
      <c r="B34" s="42"/>
      <c r="C34" s="43">
        <v>0</v>
      </c>
      <c r="D34" s="43">
        <v>0</v>
      </c>
      <c r="E34" s="43">
        <v>0</v>
      </c>
      <c r="F34" s="43">
        <v>0</v>
      </c>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row>
    <row r="35" spans="1:41" ht="18" customHeight="1" thickBot="1" x14ac:dyDescent="0.25">
      <c r="A35" s="44" t="s">
        <v>395</v>
      </c>
      <c r="B35" s="42"/>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row>
    <row r="36" spans="1:41" ht="18" customHeight="1" thickBot="1" x14ac:dyDescent="0.25">
      <c r="A36" s="45" t="s">
        <v>396</v>
      </c>
      <c r="B36" s="42"/>
      <c r="C36" s="43">
        <v>1048.953</v>
      </c>
      <c r="D36" s="43">
        <v>1048.953</v>
      </c>
      <c r="E36" s="43">
        <v>1048.953</v>
      </c>
      <c r="F36" s="43">
        <v>1048.953</v>
      </c>
      <c r="G36" s="43">
        <v>1049.1130000000001</v>
      </c>
      <c r="H36" s="43">
        <v>1135.3900000000001</v>
      </c>
      <c r="I36" s="43">
        <v>1170.1220000000001</v>
      </c>
      <c r="J36" s="43">
        <v>1112.1199999999999</v>
      </c>
      <c r="K36" s="43">
        <v>1214.8969999999999</v>
      </c>
      <c r="L36" s="43">
        <v>1131.425</v>
      </c>
      <c r="M36" s="43">
        <v>1140.414</v>
      </c>
      <c r="N36" s="43">
        <v>846.93100000000004</v>
      </c>
      <c r="O36" s="43">
        <v>785.04200000000003</v>
      </c>
      <c r="P36" s="43">
        <v>813.93899999999996</v>
      </c>
      <c r="Q36" s="43">
        <v>848.22299999999996</v>
      </c>
      <c r="R36" s="43">
        <v>904.35199999999998</v>
      </c>
      <c r="S36" s="43">
        <v>934.82600000000002</v>
      </c>
      <c r="T36" s="43">
        <v>776.726</v>
      </c>
      <c r="U36" s="43">
        <v>795.37</v>
      </c>
      <c r="V36" s="43">
        <v>1042.03</v>
      </c>
      <c r="W36" s="43">
        <v>742.93399999999997</v>
      </c>
      <c r="X36" s="43">
        <v>806.173</v>
      </c>
      <c r="Y36" s="43">
        <v>784.43499999999995</v>
      </c>
      <c r="Z36" s="43">
        <v>833.14400000000001</v>
      </c>
      <c r="AA36" s="43">
        <v>780.33699999999999</v>
      </c>
      <c r="AB36" s="43">
        <v>908.78499999999997</v>
      </c>
      <c r="AC36" s="43">
        <v>895.11599999999999</v>
      </c>
      <c r="AD36" s="43">
        <v>780.33699999999999</v>
      </c>
      <c r="AE36" s="43">
        <v>752.91399999999999</v>
      </c>
      <c r="AF36" s="43"/>
      <c r="AG36" s="43"/>
      <c r="AH36" s="43"/>
      <c r="AI36" s="43"/>
      <c r="AJ36" s="43"/>
      <c r="AK36" s="43"/>
      <c r="AL36" s="43"/>
      <c r="AM36" s="43"/>
      <c r="AN36" s="43"/>
      <c r="AO36" s="43"/>
    </row>
    <row r="37" spans="1:41" ht="18" customHeight="1" thickBot="1" x14ac:dyDescent="0.25">
      <c r="A37" s="45" t="s">
        <v>397</v>
      </c>
      <c r="B37" s="42"/>
      <c r="C37" s="43">
        <v>914.60599999999999</v>
      </c>
      <c r="D37" s="43">
        <v>914.60599999999999</v>
      </c>
      <c r="E37" s="43">
        <v>914.60599999999999</v>
      </c>
      <c r="F37" s="43">
        <v>914.60599999999999</v>
      </c>
      <c r="G37" s="43">
        <v>1086.1300000000001</v>
      </c>
      <c r="H37" s="43">
        <v>1106.886</v>
      </c>
      <c r="I37" s="43">
        <v>1090.5730000000001</v>
      </c>
      <c r="J37" s="43">
        <v>1163.5160000000001</v>
      </c>
      <c r="K37" s="43">
        <v>1221.162</v>
      </c>
      <c r="L37" s="43">
        <v>1177.3520000000001</v>
      </c>
      <c r="M37" s="43">
        <v>1167.712</v>
      </c>
      <c r="N37" s="43">
        <v>1134.8610000000001</v>
      </c>
      <c r="O37" s="43">
        <v>1049.2760000000001</v>
      </c>
      <c r="P37" s="43">
        <v>1013.189</v>
      </c>
      <c r="Q37" s="43">
        <v>983.91899999999998</v>
      </c>
      <c r="R37" s="43">
        <v>963.54899999999998</v>
      </c>
      <c r="S37" s="43">
        <v>961.65599999999995</v>
      </c>
      <c r="T37" s="43">
        <v>988.36099999999999</v>
      </c>
      <c r="U37" s="43">
        <v>956.68299999999999</v>
      </c>
      <c r="V37" s="43">
        <v>973.30399999999997</v>
      </c>
      <c r="W37" s="43">
        <v>940.69500000000005</v>
      </c>
      <c r="X37" s="43">
        <v>1043.9480000000001</v>
      </c>
      <c r="Y37" s="43">
        <v>1030.8409999999999</v>
      </c>
      <c r="Z37" s="43">
        <v>1207.575</v>
      </c>
      <c r="AA37" s="43">
        <v>1383.415</v>
      </c>
      <c r="AB37" s="43">
        <v>1384.3119999999999</v>
      </c>
      <c r="AC37" s="43">
        <v>1361.5060000000001</v>
      </c>
      <c r="AD37" s="43">
        <v>1383.415</v>
      </c>
      <c r="AE37" s="43">
        <v>1281.752</v>
      </c>
      <c r="AF37" s="43"/>
      <c r="AG37" s="43"/>
      <c r="AH37" s="43"/>
      <c r="AI37" s="43"/>
      <c r="AJ37" s="43"/>
      <c r="AK37" s="43"/>
      <c r="AL37" s="43"/>
      <c r="AM37" s="43"/>
      <c r="AN37" s="43"/>
      <c r="AO37" s="43"/>
    </row>
    <row r="38" spans="1:41" ht="18" customHeight="1" thickBot="1" x14ac:dyDescent="0.25">
      <c r="A38" s="44" t="s">
        <v>398</v>
      </c>
      <c r="B38" s="42"/>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row>
    <row r="39" spans="1:41" ht="35" hidden="1" customHeight="1" thickBot="1" x14ac:dyDescent="0.25">
      <c r="A39" s="45" t="s">
        <v>399</v>
      </c>
      <c r="B39" s="42"/>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row>
    <row r="40" spans="1:41" ht="18" hidden="1" customHeight="1" thickBot="1" x14ac:dyDescent="0.25">
      <c r="A40" s="45" t="s">
        <v>400</v>
      </c>
      <c r="B40" s="42"/>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row>
    <row r="41" spans="1:41" ht="18" customHeight="1" thickBot="1" x14ac:dyDescent="0.25">
      <c r="A41" s="45" t="s">
        <v>398</v>
      </c>
      <c r="B41" s="42"/>
      <c r="C41" s="43">
        <v>13617.869000000001</v>
      </c>
      <c r="D41" s="43">
        <v>13617.869000000001</v>
      </c>
      <c r="E41" s="43">
        <v>13617.869000000001</v>
      </c>
      <c r="F41" s="43">
        <v>13617.869000000001</v>
      </c>
      <c r="G41" s="43">
        <v>12317.847</v>
      </c>
      <c r="H41" s="43">
        <v>12368.603999999999</v>
      </c>
      <c r="I41" s="43">
        <v>11763.39</v>
      </c>
      <c r="J41" s="43">
        <v>11014.02</v>
      </c>
      <c r="K41" s="43">
        <v>11021.938</v>
      </c>
      <c r="L41" s="43">
        <v>9785.0969999999998</v>
      </c>
      <c r="M41" s="43">
        <v>9153.7189999999991</v>
      </c>
      <c r="N41" s="43">
        <v>8002.357</v>
      </c>
      <c r="O41" s="43">
        <v>6580.9309999999996</v>
      </c>
      <c r="P41" s="43">
        <v>6584.759</v>
      </c>
      <c r="Q41" s="43">
        <v>7573.5129999999999</v>
      </c>
      <c r="R41" s="43">
        <v>9454.0349999999999</v>
      </c>
      <c r="S41" s="43">
        <v>9721.7469999999994</v>
      </c>
      <c r="T41" s="43">
        <v>11147.883</v>
      </c>
      <c r="U41" s="43">
        <v>13815.831</v>
      </c>
      <c r="V41" s="43">
        <v>15390.277</v>
      </c>
      <c r="W41" s="43">
        <v>16031.056</v>
      </c>
      <c r="X41" s="43">
        <v>15040.03</v>
      </c>
      <c r="Y41" s="43">
        <v>16851.524000000001</v>
      </c>
      <c r="Z41" s="43">
        <v>17184.207999999999</v>
      </c>
      <c r="AA41" s="43">
        <v>16993.548999999999</v>
      </c>
      <c r="AB41" s="43">
        <v>16653.672999999999</v>
      </c>
      <c r="AC41" s="43">
        <v>16185.385</v>
      </c>
      <c r="AD41" s="43">
        <v>16993.548999999999</v>
      </c>
      <c r="AE41" s="43">
        <v>20901.882000000001</v>
      </c>
      <c r="AF41" s="43"/>
      <c r="AG41" s="43"/>
      <c r="AH41" s="43"/>
      <c r="AI41" s="43"/>
      <c r="AJ41" s="43"/>
      <c r="AK41" s="43"/>
      <c r="AL41" s="43"/>
      <c r="AM41" s="43"/>
      <c r="AN41" s="43"/>
      <c r="AO41" s="43"/>
    </row>
    <row r="42" spans="1:41" ht="18" hidden="1" customHeight="1" thickBot="1" x14ac:dyDescent="0.25">
      <c r="A42" s="41" t="s">
        <v>401</v>
      </c>
      <c r="B42" s="42"/>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row>
    <row r="43" spans="1:41" ht="18" customHeight="1" thickBot="1" x14ac:dyDescent="0.25">
      <c r="A43" s="41" t="s">
        <v>402</v>
      </c>
      <c r="B43" s="42"/>
      <c r="C43" s="43">
        <v>383.82400000000001</v>
      </c>
      <c r="D43" s="43">
        <v>383.82400000000001</v>
      </c>
      <c r="E43" s="43">
        <v>383.82400000000001</v>
      </c>
      <c r="F43" s="43">
        <v>383.82400000000001</v>
      </c>
      <c r="G43" s="43">
        <v>349.661</v>
      </c>
      <c r="H43" s="43">
        <v>351.26900000000001</v>
      </c>
      <c r="I43" s="43">
        <v>280.72500000000002</v>
      </c>
      <c r="J43" s="43">
        <v>386.97199999999998</v>
      </c>
      <c r="K43" s="43">
        <v>411.351</v>
      </c>
      <c r="L43" s="43">
        <v>337.57</v>
      </c>
      <c r="M43" s="43">
        <v>242.69200000000001</v>
      </c>
      <c r="N43" s="43">
        <v>210.54300000000001</v>
      </c>
      <c r="O43" s="43">
        <v>305.06599999999997</v>
      </c>
      <c r="P43" s="43">
        <v>273.41199999999998</v>
      </c>
      <c r="Q43" s="43">
        <v>259.7</v>
      </c>
      <c r="R43" s="43">
        <v>259.71899999999999</v>
      </c>
      <c r="S43" s="43">
        <v>287.37</v>
      </c>
      <c r="T43" s="43">
        <v>263.05700000000002</v>
      </c>
      <c r="U43" s="43">
        <v>223.553</v>
      </c>
      <c r="V43" s="43">
        <v>224.036</v>
      </c>
      <c r="W43" s="43">
        <v>282.50599999999997</v>
      </c>
      <c r="X43" s="43">
        <v>277.39699999999999</v>
      </c>
      <c r="Y43" s="43">
        <v>226.47900000000001</v>
      </c>
      <c r="Z43" s="43">
        <v>186.85300000000001</v>
      </c>
      <c r="AA43" s="43">
        <v>322.59500000000003</v>
      </c>
      <c r="AB43" s="43">
        <v>255.14</v>
      </c>
      <c r="AC43" s="43">
        <v>260.291</v>
      </c>
      <c r="AD43" s="43">
        <v>322.59500000000003</v>
      </c>
      <c r="AE43" s="43">
        <v>956.07600000000002</v>
      </c>
      <c r="AF43" s="43"/>
      <c r="AG43" s="43"/>
      <c r="AH43" s="43"/>
      <c r="AI43" s="43"/>
      <c r="AJ43" s="43"/>
      <c r="AK43" s="43"/>
      <c r="AL43" s="43"/>
      <c r="AM43" s="43"/>
      <c r="AN43" s="43"/>
      <c r="AO43" s="43"/>
    </row>
    <row r="44" spans="1:41" ht="18" hidden="1" customHeight="1" thickBot="1" x14ac:dyDescent="0.25">
      <c r="A44" s="41" t="s">
        <v>403</v>
      </c>
      <c r="B44" s="42"/>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row>
    <row r="45" spans="1:41" ht="18" customHeight="1" thickBot="1" x14ac:dyDescent="0.25">
      <c r="A45" s="44" t="s">
        <v>404</v>
      </c>
      <c r="B45" s="42"/>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row>
    <row r="46" spans="1:41" ht="35" hidden="1" customHeight="1" thickBot="1" x14ac:dyDescent="0.25">
      <c r="A46" s="45" t="s">
        <v>405</v>
      </c>
      <c r="B46" s="42"/>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row>
    <row r="47" spans="1:41" ht="35" hidden="1" customHeight="1" thickBot="1" x14ac:dyDescent="0.25">
      <c r="A47" s="45" t="s">
        <v>406</v>
      </c>
      <c r="B47" s="42"/>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row>
    <row r="48" spans="1:41" ht="18" customHeight="1" thickBot="1" x14ac:dyDescent="0.25">
      <c r="A48" s="45" t="s">
        <v>407</v>
      </c>
      <c r="B48" s="42"/>
      <c r="C48" s="43">
        <v>995.73099999999999</v>
      </c>
      <c r="D48" s="43">
        <v>995.73099999999999</v>
      </c>
      <c r="E48" s="43">
        <v>995.73099999999999</v>
      </c>
      <c r="F48" s="43">
        <v>995.73099999999999</v>
      </c>
      <c r="G48" s="43">
        <v>1309.2639999999999</v>
      </c>
      <c r="H48" s="43">
        <v>1319.624</v>
      </c>
      <c r="I48" s="43">
        <v>1169.1130000000001</v>
      </c>
      <c r="J48" s="43">
        <v>922.56799999999998</v>
      </c>
      <c r="K48" s="43">
        <v>962.08699999999999</v>
      </c>
      <c r="L48" s="43">
        <v>725.11099999999999</v>
      </c>
      <c r="M48" s="43">
        <v>708.98900000000003</v>
      </c>
      <c r="N48" s="43">
        <v>679.60799999999995</v>
      </c>
      <c r="O48" s="43">
        <v>706.64</v>
      </c>
      <c r="P48" s="43">
        <v>477.72300000000001</v>
      </c>
      <c r="Q48" s="43">
        <v>538.745</v>
      </c>
      <c r="R48" s="43">
        <v>515.245</v>
      </c>
      <c r="S48" s="43">
        <v>654.92999999999995</v>
      </c>
      <c r="T48" s="43">
        <v>874.19500000000005</v>
      </c>
      <c r="U48" s="43">
        <v>1185.557</v>
      </c>
      <c r="V48" s="43">
        <v>1031.4960000000001</v>
      </c>
      <c r="W48" s="43">
        <v>1052.2049999999999</v>
      </c>
      <c r="X48" s="43">
        <v>609.52300000000002</v>
      </c>
      <c r="Y48" s="43">
        <v>744.61400000000003</v>
      </c>
      <c r="Z48" s="43">
        <v>916.25599999999997</v>
      </c>
      <c r="AA48" s="43">
        <v>1146.98</v>
      </c>
      <c r="AB48" s="43">
        <v>1027.298</v>
      </c>
      <c r="AC48" s="43">
        <v>1054.771</v>
      </c>
      <c r="AD48" s="43">
        <v>1146.98</v>
      </c>
      <c r="AE48" s="43">
        <v>688.47500000000002</v>
      </c>
      <c r="AF48" s="43"/>
      <c r="AG48" s="43"/>
      <c r="AH48" s="43"/>
      <c r="AI48" s="43"/>
      <c r="AJ48" s="43"/>
      <c r="AK48" s="43"/>
      <c r="AL48" s="43"/>
      <c r="AM48" s="43"/>
      <c r="AN48" s="43"/>
      <c r="AO48" s="43"/>
    </row>
    <row r="49" spans="1:41" ht="18" customHeight="1" thickBot="1" x14ac:dyDescent="0.25">
      <c r="A49" s="41" t="s">
        <v>408</v>
      </c>
      <c r="B49" s="42"/>
      <c r="C49" s="43">
        <v>2025.6310000000001</v>
      </c>
      <c r="D49" s="43">
        <v>2025.6310000000001</v>
      </c>
      <c r="E49" s="43">
        <v>2025.6310000000001</v>
      </c>
      <c r="F49" s="43">
        <v>2025.6310000000001</v>
      </c>
      <c r="G49" s="43">
        <v>1900.1079999999999</v>
      </c>
      <c r="H49" s="43">
        <v>2611.7530000000002</v>
      </c>
      <c r="I49" s="43">
        <v>2616.895</v>
      </c>
      <c r="J49" s="43">
        <v>2652.1640000000002</v>
      </c>
      <c r="K49" s="43">
        <v>2073.5859999999998</v>
      </c>
      <c r="L49" s="43">
        <v>1517.739</v>
      </c>
      <c r="M49" s="43">
        <v>1239.433</v>
      </c>
      <c r="N49" s="43">
        <v>1112.893</v>
      </c>
      <c r="O49" s="43">
        <v>1198.674</v>
      </c>
      <c r="P49" s="43">
        <v>1049.088</v>
      </c>
      <c r="Q49" s="43">
        <v>1094.125</v>
      </c>
      <c r="R49" s="43">
        <v>1385.9349999999999</v>
      </c>
      <c r="S49" s="43">
        <v>1547.5350000000001</v>
      </c>
      <c r="T49" s="43">
        <v>1917.9110000000001</v>
      </c>
      <c r="U49" s="43">
        <v>2158.828</v>
      </c>
      <c r="V49" s="43">
        <v>3487.3049999999998</v>
      </c>
      <c r="W49" s="43">
        <v>3351.672</v>
      </c>
      <c r="X49" s="43">
        <v>3220.7779999999998</v>
      </c>
      <c r="Y49" s="43">
        <v>3942.4319999999998</v>
      </c>
      <c r="Z49" s="43">
        <v>3107.16</v>
      </c>
      <c r="AA49" s="43">
        <v>3720.4520000000002</v>
      </c>
      <c r="AB49" s="43">
        <v>3435.1950000000002</v>
      </c>
      <c r="AC49" s="43">
        <v>4008.25</v>
      </c>
      <c r="AD49" s="43">
        <v>3720.4520000000002</v>
      </c>
      <c r="AE49" s="43">
        <v>3368.61</v>
      </c>
      <c r="AF49" s="43"/>
      <c r="AG49" s="43"/>
      <c r="AH49" s="43"/>
      <c r="AI49" s="43"/>
      <c r="AJ49" s="43"/>
      <c r="AK49" s="43"/>
      <c r="AL49" s="43"/>
      <c r="AM49" s="43"/>
      <c r="AN49" s="43"/>
      <c r="AO49" s="43"/>
    </row>
    <row r="50" spans="1:41" ht="35" customHeight="1" thickBot="1" x14ac:dyDescent="0.25">
      <c r="A50" s="41" t="s">
        <v>409</v>
      </c>
      <c r="B50" s="42"/>
      <c r="C50" s="43">
        <v>1075.9010000000001</v>
      </c>
      <c r="D50" s="43">
        <v>1075.9010000000001</v>
      </c>
      <c r="E50" s="43">
        <v>1075.9010000000001</v>
      </c>
      <c r="F50" s="43">
        <v>1075.9010000000001</v>
      </c>
      <c r="G50" s="43">
        <v>1310.8330000000001</v>
      </c>
      <c r="H50" s="43">
        <v>919.15599999999995</v>
      </c>
      <c r="I50" s="43">
        <v>386.45600000000002</v>
      </c>
      <c r="J50" s="43">
        <v>1262.8420000000001</v>
      </c>
      <c r="K50" s="43">
        <v>1186.9280000000001</v>
      </c>
      <c r="L50" s="43">
        <v>1307.45</v>
      </c>
      <c r="M50" s="43">
        <v>1238.127</v>
      </c>
      <c r="N50" s="43">
        <v>1550.09</v>
      </c>
      <c r="O50" s="43">
        <v>1262.2529999999999</v>
      </c>
      <c r="P50" s="43">
        <v>1550.5640000000001</v>
      </c>
      <c r="Q50" s="43">
        <v>1775.768</v>
      </c>
      <c r="R50" s="43">
        <v>1511.634</v>
      </c>
      <c r="S50" s="43">
        <v>1500.732</v>
      </c>
      <c r="T50" s="43">
        <v>1009.802</v>
      </c>
      <c r="U50" s="43">
        <v>1291.7650000000001</v>
      </c>
      <c r="V50" s="43">
        <v>730.7</v>
      </c>
      <c r="W50" s="43">
        <v>584.529</v>
      </c>
      <c r="X50" s="43">
        <v>553.54600000000005</v>
      </c>
      <c r="Y50" s="43">
        <v>553.29700000000003</v>
      </c>
      <c r="Z50" s="43"/>
      <c r="AA50" s="43"/>
      <c r="AB50" s="43"/>
      <c r="AC50" s="43"/>
      <c r="AD50" s="43"/>
      <c r="AE50" s="43"/>
      <c r="AF50" s="43"/>
      <c r="AG50" s="43"/>
      <c r="AH50" s="43"/>
      <c r="AI50" s="43"/>
      <c r="AJ50" s="43"/>
      <c r="AK50" s="43"/>
      <c r="AL50" s="43"/>
      <c r="AM50" s="43"/>
      <c r="AN50" s="43"/>
      <c r="AO50" s="43"/>
    </row>
    <row r="51" spans="1:41" ht="35" hidden="1" customHeight="1" thickBot="1" x14ac:dyDescent="0.25">
      <c r="A51" s="41" t="s">
        <v>410</v>
      </c>
      <c r="B51" s="42"/>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row>
    <row r="52" spans="1:41" ht="35" hidden="1" customHeight="1" thickBot="1" x14ac:dyDescent="0.25">
      <c r="A52" s="41" t="s">
        <v>411</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row>
    <row r="53" spans="1:41" ht="18" hidden="1" customHeight="1" thickBot="1" x14ac:dyDescent="0.25">
      <c r="A53" s="41" t="s">
        <v>412</v>
      </c>
      <c r="B53" s="42"/>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row>
    <row r="54" spans="1:41" ht="35" customHeight="1" thickBot="1" x14ac:dyDescent="0.25">
      <c r="A54" s="41" t="s">
        <v>413</v>
      </c>
      <c r="B54" s="42"/>
      <c r="C54" s="43">
        <v>1540.7909999999999</v>
      </c>
      <c r="D54" s="43">
        <v>1540.7909999999999</v>
      </c>
      <c r="E54" s="43">
        <v>1540.7909999999999</v>
      </c>
      <c r="F54" s="43">
        <v>1540.7909999999999</v>
      </c>
      <c r="G54" s="43">
        <v>2151.6729999999998</v>
      </c>
      <c r="H54" s="43">
        <v>2664.326</v>
      </c>
      <c r="I54" s="43">
        <v>1586.7170000000001</v>
      </c>
      <c r="J54" s="43">
        <v>541.38900000000001</v>
      </c>
      <c r="K54" s="43">
        <v>316.34899999999999</v>
      </c>
      <c r="L54" s="43">
        <v>409.53100000000001</v>
      </c>
      <c r="M54" s="43">
        <v>293.67399999999998</v>
      </c>
      <c r="N54" s="43">
        <v>135.708</v>
      </c>
      <c r="O54" s="43">
        <v>118.709</v>
      </c>
      <c r="P54" s="43">
        <v>127.438</v>
      </c>
      <c r="Q54" s="43">
        <v>116.78100000000001</v>
      </c>
      <c r="R54" s="43">
        <v>136.30500000000001</v>
      </c>
      <c r="S54" s="43">
        <v>120.768</v>
      </c>
      <c r="T54" s="43">
        <v>152.80099999999999</v>
      </c>
      <c r="U54" s="43">
        <v>154.678</v>
      </c>
      <c r="V54" s="43">
        <v>136</v>
      </c>
      <c r="W54" s="43">
        <v>394.33100000000002</v>
      </c>
      <c r="X54" s="43">
        <v>571.596</v>
      </c>
      <c r="Y54" s="43">
        <v>543.56100000000004</v>
      </c>
      <c r="Z54" s="43">
        <v>360.71800000000002</v>
      </c>
      <c r="AA54" s="43">
        <v>550.05399999999997</v>
      </c>
      <c r="AB54" s="43">
        <v>460.16199999999998</v>
      </c>
      <c r="AC54" s="43">
        <v>437.78</v>
      </c>
      <c r="AD54" s="43">
        <v>550.05399999999997</v>
      </c>
      <c r="AE54" s="43">
        <v>564.45600000000002</v>
      </c>
      <c r="AF54" s="43"/>
      <c r="AG54" s="43"/>
      <c r="AH54" s="43"/>
      <c r="AI54" s="43"/>
      <c r="AJ54" s="43"/>
      <c r="AK54" s="43"/>
      <c r="AL54" s="43"/>
      <c r="AM54" s="43"/>
      <c r="AN54" s="43"/>
      <c r="AO54" s="43"/>
    </row>
    <row r="55" spans="1:41" ht="52" hidden="1" customHeight="1" thickBot="1" x14ac:dyDescent="0.25">
      <c r="A55" s="41" t="s">
        <v>414</v>
      </c>
      <c r="B55" s="42"/>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row>
    <row r="56" spans="1:41" ht="69" hidden="1" customHeight="1" thickBot="1" x14ac:dyDescent="0.25">
      <c r="A56" s="41" t="s">
        <v>415</v>
      </c>
      <c r="B56" s="42"/>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row>
    <row r="57" spans="1:41" ht="18" customHeight="1" thickBot="1" x14ac:dyDescent="0.25">
      <c r="A57" s="44" t="s">
        <v>416</v>
      </c>
      <c r="B57" s="42"/>
      <c r="C57" s="46">
        <v>55651.807999999997</v>
      </c>
      <c r="D57" s="46">
        <v>55651.807999999997</v>
      </c>
      <c r="E57" s="46">
        <v>55651.807999999997</v>
      </c>
      <c r="F57" s="46">
        <v>55651.807999999997</v>
      </c>
      <c r="G57" s="46">
        <v>55648.606</v>
      </c>
      <c r="H57" s="46">
        <v>56077.767999999996</v>
      </c>
      <c r="I57" s="46">
        <v>57502.77</v>
      </c>
      <c r="J57" s="46">
        <v>50826.955000000002</v>
      </c>
      <c r="K57" s="46">
        <v>49255.714999999997</v>
      </c>
      <c r="L57" s="46">
        <v>44950.065999999999</v>
      </c>
      <c r="M57" s="46">
        <v>45475.097000000002</v>
      </c>
      <c r="N57" s="46">
        <v>44195.781999999999</v>
      </c>
      <c r="O57" s="46">
        <v>49179.76</v>
      </c>
      <c r="P57" s="46">
        <v>52116.760999999999</v>
      </c>
      <c r="Q57" s="46">
        <v>57192.553999999996</v>
      </c>
      <c r="R57" s="46">
        <v>60604.067999999999</v>
      </c>
      <c r="S57" s="46">
        <v>66342.216</v>
      </c>
      <c r="T57" s="46">
        <v>73640.721999999994</v>
      </c>
      <c r="U57" s="46">
        <v>81282.702999999994</v>
      </c>
      <c r="V57" s="46">
        <v>78930.047999999995</v>
      </c>
      <c r="W57" s="46">
        <v>86830.701000000001</v>
      </c>
      <c r="X57" s="46">
        <v>67844.633000000002</v>
      </c>
      <c r="Y57" s="46">
        <v>72623.207999999999</v>
      </c>
      <c r="Z57" s="46">
        <v>62667.105000000003</v>
      </c>
      <c r="AA57" s="46">
        <v>69979.284</v>
      </c>
      <c r="AB57" s="46">
        <v>70724.775999999998</v>
      </c>
      <c r="AC57" s="46">
        <v>70424.888999999996</v>
      </c>
      <c r="AD57" s="46">
        <v>69979.284</v>
      </c>
      <c r="AE57" s="46">
        <v>80222.718999999997</v>
      </c>
      <c r="AF57" s="46"/>
      <c r="AG57" s="46"/>
      <c r="AH57" s="46"/>
      <c r="AI57" s="46"/>
      <c r="AJ57" s="46"/>
      <c r="AK57" s="46"/>
      <c r="AL57" s="46"/>
      <c r="AM57" s="46"/>
      <c r="AN57" s="46"/>
      <c r="AO57" s="46"/>
    </row>
    <row r="58" spans="1:41" ht="18" customHeight="1" thickBot="1" x14ac:dyDescent="0.25">
      <c r="A58" s="39" t="s">
        <v>417</v>
      </c>
      <c r="B58" s="42"/>
      <c r="C58" s="180">
        <f t="shared" ref="C58:AO58" si="0">C7+C8+C18+C19+C20+C22+C23+C25+C26+C27+C29+C30+C31+C32+C33+C36+C37+C39+C40+C41+C42+C43+C44+C47+C48+C49+C50+C51+C52+C54</f>
        <v>55651.807999999997</v>
      </c>
      <c r="D58" s="180">
        <f t="shared" si="0"/>
        <v>55651.807999999997</v>
      </c>
      <c r="E58" s="180">
        <f t="shared" si="0"/>
        <v>55651.807999999997</v>
      </c>
      <c r="F58" s="180">
        <f t="shared" si="0"/>
        <v>55651.807999999997</v>
      </c>
      <c r="G58" s="180">
        <f t="shared" si="0"/>
        <v>55648.606</v>
      </c>
      <c r="H58" s="180">
        <f t="shared" si="0"/>
        <v>56077.768000000004</v>
      </c>
      <c r="I58" s="180">
        <f t="shared" si="0"/>
        <v>57502.76999999999</v>
      </c>
      <c r="J58" s="180">
        <f t="shared" si="0"/>
        <v>50826.955000000002</v>
      </c>
      <c r="K58" s="180">
        <f t="shared" si="0"/>
        <v>49255.715000000004</v>
      </c>
      <c r="L58" s="180">
        <f t="shared" si="0"/>
        <v>44950.065999999992</v>
      </c>
      <c r="M58" s="180">
        <f t="shared" si="0"/>
        <v>45475.097000000002</v>
      </c>
      <c r="N58" s="180">
        <f t="shared" si="0"/>
        <v>44195.781999999992</v>
      </c>
      <c r="O58" s="180">
        <f t="shared" si="0"/>
        <v>49179.759999999995</v>
      </c>
      <c r="P58" s="180">
        <f t="shared" si="0"/>
        <v>52116.760999999991</v>
      </c>
      <c r="Q58" s="180">
        <f t="shared" si="0"/>
        <v>57192.554000000004</v>
      </c>
      <c r="R58" s="180">
        <f t="shared" si="0"/>
        <v>60604.067999999992</v>
      </c>
      <c r="S58" s="180">
        <f t="shared" si="0"/>
        <v>66342.216000000015</v>
      </c>
      <c r="T58" s="180">
        <f t="shared" si="0"/>
        <v>73640.722000000009</v>
      </c>
      <c r="U58" s="180">
        <f t="shared" si="0"/>
        <v>81282.702999999994</v>
      </c>
      <c r="V58" s="180">
        <f t="shared" si="0"/>
        <v>78930.047999999981</v>
      </c>
      <c r="W58" s="180">
        <f t="shared" si="0"/>
        <v>86830.701000000001</v>
      </c>
      <c r="X58" s="180">
        <f t="shared" si="0"/>
        <v>67844.633000000002</v>
      </c>
      <c r="Y58" s="180">
        <f t="shared" si="0"/>
        <v>71821.560000000012</v>
      </c>
      <c r="Z58" s="180">
        <f t="shared" si="0"/>
        <v>62667.104999999989</v>
      </c>
      <c r="AA58" s="180">
        <f t="shared" si="0"/>
        <v>69979.284000000014</v>
      </c>
      <c r="AB58" s="180">
        <f t="shared" si="0"/>
        <v>70724.775999999998</v>
      </c>
      <c r="AC58" s="180">
        <f t="shared" si="0"/>
        <v>70424.888999999996</v>
      </c>
      <c r="AD58" s="180">
        <f t="shared" si="0"/>
        <v>69979.284000000014</v>
      </c>
      <c r="AE58" s="180">
        <f t="shared" si="0"/>
        <v>80222.719000000012</v>
      </c>
      <c r="AF58" s="180">
        <f t="shared" si="0"/>
        <v>0</v>
      </c>
      <c r="AG58" s="180">
        <f t="shared" si="0"/>
        <v>0</v>
      </c>
      <c r="AH58" s="180">
        <f t="shared" si="0"/>
        <v>0</v>
      </c>
      <c r="AI58" s="180">
        <f t="shared" si="0"/>
        <v>0</v>
      </c>
      <c r="AJ58" s="180">
        <f t="shared" si="0"/>
        <v>0</v>
      </c>
      <c r="AK58" s="180">
        <f t="shared" si="0"/>
        <v>0</v>
      </c>
      <c r="AL58" s="180">
        <f t="shared" si="0"/>
        <v>0</v>
      </c>
      <c r="AM58" s="180">
        <f t="shared" si="0"/>
        <v>0</v>
      </c>
      <c r="AN58" s="180">
        <f t="shared" si="0"/>
        <v>0</v>
      </c>
      <c r="AO58" s="180">
        <f t="shared" si="0"/>
        <v>0</v>
      </c>
    </row>
    <row r="59" spans="1:41" ht="18" customHeight="1" thickBot="1" x14ac:dyDescent="0.25">
      <c r="A59" s="39" t="s">
        <v>418</v>
      </c>
      <c r="B59" s="42"/>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row>
    <row r="60" spans="1:41" ht="35" hidden="1" customHeight="1" thickBot="1" x14ac:dyDescent="0.25">
      <c r="A60" s="41" t="s">
        <v>419</v>
      </c>
      <c r="B60" s="42"/>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row>
    <row r="61" spans="1:41" ht="35" customHeight="1" thickBot="1" x14ac:dyDescent="0.25">
      <c r="A61" s="41" t="s">
        <v>420</v>
      </c>
      <c r="B61" s="42"/>
      <c r="C61" s="43">
        <v>2340.627</v>
      </c>
      <c r="D61" s="43">
        <v>2340.627</v>
      </c>
      <c r="E61" s="43">
        <v>2340.627</v>
      </c>
      <c r="F61" s="43">
        <v>2340.627</v>
      </c>
      <c r="G61" s="43">
        <v>2089.4920000000002</v>
      </c>
      <c r="H61" s="43">
        <v>1797.424</v>
      </c>
      <c r="I61" s="43">
        <v>1605.6949999999999</v>
      </c>
      <c r="J61" s="43">
        <v>1315.2550000000001</v>
      </c>
      <c r="K61" s="43">
        <v>1367.0609999999999</v>
      </c>
      <c r="L61" s="43">
        <v>1156.405</v>
      </c>
      <c r="M61" s="43">
        <v>1128.124</v>
      </c>
      <c r="N61" s="43">
        <v>1063.2329999999999</v>
      </c>
      <c r="O61" s="43">
        <v>1005.042</v>
      </c>
      <c r="P61" s="43">
        <v>987.30200000000002</v>
      </c>
      <c r="Q61" s="43">
        <v>869.96500000000003</v>
      </c>
      <c r="R61" s="43">
        <v>775.51300000000003</v>
      </c>
      <c r="S61" s="43">
        <v>746.34</v>
      </c>
      <c r="T61" s="43">
        <v>599.45000000000005</v>
      </c>
      <c r="U61" s="43">
        <v>501.17200000000003</v>
      </c>
      <c r="V61" s="43">
        <v>519.15099999999995</v>
      </c>
      <c r="W61" s="43">
        <v>536.62699999999995</v>
      </c>
      <c r="X61" s="43">
        <v>537.66800000000001</v>
      </c>
      <c r="Y61" s="43">
        <v>577.35</v>
      </c>
      <c r="Z61" s="43">
        <v>561.21900000000005</v>
      </c>
      <c r="AA61" s="43">
        <v>629.29</v>
      </c>
      <c r="AB61" s="43">
        <v>635.93600000000004</v>
      </c>
      <c r="AC61" s="43">
        <v>600.20799999999997</v>
      </c>
      <c r="AD61" s="43">
        <v>629.29</v>
      </c>
      <c r="AE61" s="43">
        <v>687.702</v>
      </c>
      <c r="AF61" s="43"/>
      <c r="AG61" s="43"/>
      <c r="AH61" s="43"/>
      <c r="AI61" s="43"/>
      <c r="AJ61" s="43"/>
      <c r="AK61" s="43"/>
      <c r="AL61" s="43"/>
      <c r="AM61" s="43"/>
      <c r="AN61" s="43"/>
      <c r="AO61" s="43"/>
    </row>
    <row r="62" spans="1:41" ht="35" hidden="1" customHeight="1" thickBot="1" x14ac:dyDescent="0.25">
      <c r="A62" s="41" t="s">
        <v>421</v>
      </c>
      <c r="B62" s="42"/>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row>
    <row r="63" spans="1:41" ht="18" hidden="1" customHeight="1" thickBot="1" x14ac:dyDescent="0.25">
      <c r="A63" s="41" t="s">
        <v>422</v>
      </c>
      <c r="B63" s="42"/>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row>
    <row r="64" spans="1:41" ht="18" hidden="1" customHeight="1" thickBot="1" x14ac:dyDescent="0.25">
      <c r="A64" s="41" t="s">
        <v>423</v>
      </c>
      <c r="B64" s="42"/>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row>
    <row r="65" spans="1:41" ht="18" customHeight="1" thickBot="1" x14ac:dyDescent="0.25">
      <c r="A65" s="44" t="s">
        <v>424</v>
      </c>
      <c r="B65" s="42"/>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row>
    <row r="66" spans="1:41" ht="35" customHeight="1" thickBot="1" x14ac:dyDescent="0.25">
      <c r="A66" s="45" t="s">
        <v>425</v>
      </c>
      <c r="B66" s="42"/>
      <c r="C66" s="43">
        <v>5.6120000000000001</v>
      </c>
      <c r="D66" s="43">
        <v>5.6120000000000001</v>
      </c>
      <c r="E66" s="43">
        <v>5.6120000000000001</v>
      </c>
      <c r="F66" s="43">
        <v>5.6120000000000001</v>
      </c>
      <c r="G66" s="43">
        <v>5.0330000000000004</v>
      </c>
      <c r="H66" s="43">
        <v>2.2749999999999999</v>
      </c>
      <c r="I66" s="43">
        <v>0.873</v>
      </c>
      <c r="J66" s="43">
        <v>168.42500000000001</v>
      </c>
      <c r="K66" s="43">
        <v>168.42500000000001</v>
      </c>
      <c r="L66" s="43">
        <v>168.42500000000001</v>
      </c>
      <c r="M66" s="43">
        <v>168.42500000000001</v>
      </c>
      <c r="N66" s="43">
        <v>108.252</v>
      </c>
      <c r="O66" s="43">
        <v>109.779</v>
      </c>
      <c r="P66" s="43">
        <v>111.10299999999999</v>
      </c>
      <c r="Q66" s="43">
        <v>112.44199999999999</v>
      </c>
      <c r="R66" s="43">
        <v>0</v>
      </c>
      <c r="S66" s="43">
        <v>56.503</v>
      </c>
      <c r="T66" s="43">
        <v>57.180999999999997</v>
      </c>
      <c r="U66" s="43">
        <v>57.866999999999997</v>
      </c>
      <c r="V66" s="43">
        <v>0.155</v>
      </c>
      <c r="W66" s="43">
        <v>0.155</v>
      </c>
      <c r="X66" s="43">
        <v>0.155</v>
      </c>
      <c r="Y66" s="43">
        <v>12.297000000000001</v>
      </c>
      <c r="Z66" s="43">
        <v>107.565</v>
      </c>
      <c r="AA66" s="43">
        <v>476.66</v>
      </c>
      <c r="AB66" s="43">
        <v>514.83000000000004</v>
      </c>
      <c r="AC66" s="43">
        <v>502.03100000000001</v>
      </c>
      <c r="AD66" s="43">
        <v>476.66</v>
      </c>
      <c r="AE66" s="43">
        <v>463.12900000000002</v>
      </c>
      <c r="AF66" s="43"/>
      <c r="AG66" s="43"/>
      <c r="AH66" s="43"/>
      <c r="AI66" s="43"/>
      <c r="AJ66" s="43"/>
      <c r="AK66" s="43"/>
      <c r="AL66" s="43"/>
      <c r="AM66" s="43"/>
      <c r="AN66" s="43"/>
      <c r="AO66" s="43"/>
    </row>
    <row r="67" spans="1:41" ht="35" customHeight="1" thickBot="1" x14ac:dyDescent="0.25">
      <c r="A67" s="45" t="s">
        <v>426</v>
      </c>
      <c r="B67" s="42"/>
      <c r="C67" s="43"/>
      <c r="D67" s="43"/>
      <c r="E67" s="43"/>
      <c r="F67" s="43"/>
      <c r="G67" s="43"/>
      <c r="H67" s="43"/>
      <c r="I67" s="43"/>
      <c r="J67" s="43">
        <v>10.202</v>
      </c>
      <c r="K67" s="43">
        <v>10.202</v>
      </c>
      <c r="L67" s="43">
        <v>10.202</v>
      </c>
      <c r="M67" s="43">
        <v>5.83</v>
      </c>
      <c r="N67" s="43">
        <v>5.83</v>
      </c>
      <c r="O67" s="43">
        <v>5.8479999999999999</v>
      </c>
      <c r="P67" s="43">
        <v>5.8479999999999999</v>
      </c>
      <c r="Q67" s="43">
        <v>5.8479999999999999</v>
      </c>
      <c r="R67" s="43">
        <v>55.834000000000003</v>
      </c>
      <c r="S67" s="43"/>
      <c r="T67" s="43"/>
      <c r="U67" s="43"/>
      <c r="V67" s="43"/>
      <c r="W67" s="43"/>
      <c r="X67" s="43"/>
      <c r="Y67" s="43"/>
      <c r="Z67" s="43">
        <v>16.513999999999999</v>
      </c>
      <c r="AA67" s="43">
        <v>18.324999999999999</v>
      </c>
      <c r="AB67" s="43">
        <v>0</v>
      </c>
      <c r="AC67" s="43">
        <v>20.547999999999998</v>
      </c>
      <c r="AD67" s="43">
        <v>18.324999999999999</v>
      </c>
      <c r="AE67" s="43">
        <v>34.578000000000003</v>
      </c>
      <c r="AF67" s="43"/>
      <c r="AG67" s="43"/>
      <c r="AH67" s="43"/>
      <c r="AI67" s="43"/>
      <c r="AJ67" s="43"/>
      <c r="AK67" s="43"/>
      <c r="AL67" s="43"/>
      <c r="AM67" s="43"/>
      <c r="AN67" s="43"/>
      <c r="AO67" s="43"/>
    </row>
    <row r="68" spans="1:41" ht="18" customHeight="1" thickBot="1" x14ac:dyDescent="0.25">
      <c r="A68" s="44" t="s">
        <v>427</v>
      </c>
      <c r="B68" s="42"/>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row>
    <row r="69" spans="1:41" ht="35" customHeight="1" thickBot="1" x14ac:dyDescent="0.25">
      <c r="A69" s="45" t="s">
        <v>428</v>
      </c>
      <c r="B69" s="42"/>
      <c r="C69" s="43">
        <v>860.55</v>
      </c>
      <c r="D69" s="43">
        <v>860.55</v>
      </c>
      <c r="E69" s="43">
        <v>860.55</v>
      </c>
      <c r="F69" s="43">
        <v>860.55</v>
      </c>
      <c r="G69" s="43">
        <v>545.57899999999995</v>
      </c>
      <c r="H69" s="43">
        <v>506.86500000000001</v>
      </c>
      <c r="I69" s="43">
        <v>463.62799999999999</v>
      </c>
      <c r="J69" s="43">
        <v>515.26499999999999</v>
      </c>
      <c r="K69" s="43">
        <v>483.83699999999999</v>
      </c>
      <c r="L69" s="43">
        <v>381.16300000000001</v>
      </c>
      <c r="M69" s="43">
        <v>493.952</v>
      </c>
      <c r="N69" s="43">
        <v>430.39400000000001</v>
      </c>
      <c r="O69" s="43">
        <v>450.88600000000002</v>
      </c>
      <c r="P69" s="43">
        <v>494.80700000000002</v>
      </c>
      <c r="Q69" s="43">
        <v>472.49200000000002</v>
      </c>
      <c r="R69" s="43">
        <v>384.93299999999999</v>
      </c>
      <c r="S69" s="43">
        <v>386.61599999999999</v>
      </c>
      <c r="T69" s="43">
        <v>398.30799999999999</v>
      </c>
      <c r="U69" s="43">
        <v>392.23700000000002</v>
      </c>
      <c r="V69" s="43">
        <v>457.815</v>
      </c>
      <c r="W69" s="43">
        <v>437.80900000000003</v>
      </c>
      <c r="X69" s="43">
        <v>340.27199999999999</v>
      </c>
      <c r="Y69" s="43">
        <v>309.91199999999998</v>
      </c>
      <c r="Z69" s="43">
        <v>311.702</v>
      </c>
      <c r="AA69" s="43">
        <v>180.017</v>
      </c>
      <c r="AB69" s="43">
        <v>259.34300000000002</v>
      </c>
      <c r="AC69" s="43">
        <v>216.55099999999999</v>
      </c>
      <c r="AD69" s="43">
        <v>180.017</v>
      </c>
      <c r="AE69" s="43">
        <v>140.02199999999999</v>
      </c>
      <c r="AF69" s="43"/>
      <c r="AG69" s="43"/>
      <c r="AH69" s="43"/>
      <c r="AI69" s="43"/>
      <c r="AJ69" s="43"/>
      <c r="AK69" s="43"/>
      <c r="AL69" s="43"/>
      <c r="AM69" s="43"/>
      <c r="AN69" s="43"/>
      <c r="AO69" s="43"/>
    </row>
    <row r="70" spans="1:41" ht="35" customHeight="1" thickBot="1" x14ac:dyDescent="0.25">
      <c r="A70" s="45" t="s">
        <v>429</v>
      </c>
      <c r="B70" s="42"/>
      <c r="C70" s="43">
        <v>1031.211</v>
      </c>
      <c r="D70" s="43">
        <v>1031.211</v>
      </c>
      <c r="E70" s="43">
        <v>1031.211</v>
      </c>
      <c r="F70" s="43">
        <v>1031.211</v>
      </c>
      <c r="G70" s="43">
        <v>965.21900000000005</v>
      </c>
      <c r="H70" s="43">
        <v>1367.3689999999999</v>
      </c>
      <c r="I70" s="43">
        <v>1531.0630000000001</v>
      </c>
      <c r="J70" s="43">
        <v>1563.1849999999999</v>
      </c>
      <c r="K70" s="43">
        <v>1835.0640000000001</v>
      </c>
      <c r="L70" s="43">
        <v>1792.8979999999999</v>
      </c>
      <c r="M70" s="43">
        <v>1836.01</v>
      </c>
      <c r="N70" s="43">
        <v>1665.3409999999999</v>
      </c>
      <c r="O70" s="43">
        <v>1838.278</v>
      </c>
      <c r="P70" s="43">
        <v>1836.183</v>
      </c>
      <c r="Q70" s="43">
        <v>2055.4050000000002</v>
      </c>
      <c r="R70" s="43">
        <v>2086.759</v>
      </c>
      <c r="S70" s="43">
        <v>2309.2579999999998</v>
      </c>
      <c r="T70" s="43">
        <v>2557.674</v>
      </c>
      <c r="U70" s="43">
        <v>2765.66</v>
      </c>
      <c r="V70" s="43">
        <v>2810.6529999999998</v>
      </c>
      <c r="W70" s="43">
        <v>2928.203</v>
      </c>
      <c r="X70" s="43">
        <v>2959.9609999999998</v>
      </c>
      <c r="Y70" s="43">
        <v>2659.0410000000002</v>
      </c>
      <c r="Z70" s="43">
        <v>2867.712</v>
      </c>
      <c r="AA70" s="43">
        <v>3406.5709999999999</v>
      </c>
      <c r="AB70" s="43">
        <v>3518.7370000000001</v>
      </c>
      <c r="AC70" s="43">
        <v>3421.8119999999999</v>
      </c>
      <c r="AD70" s="43">
        <v>3406.5709999999999</v>
      </c>
      <c r="AE70" s="43">
        <v>2985.77</v>
      </c>
      <c r="AF70" s="43"/>
      <c r="AG70" s="43"/>
      <c r="AH70" s="43"/>
      <c r="AI70" s="43"/>
      <c r="AJ70" s="43"/>
      <c r="AK70" s="43"/>
      <c r="AL70" s="43"/>
      <c r="AM70" s="43"/>
      <c r="AN70" s="43"/>
      <c r="AO70" s="43"/>
    </row>
    <row r="71" spans="1:41" ht="35" hidden="1" customHeight="1" thickBot="1" x14ac:dyDescent="0.25">
      <c r="A71" s="41" t="s">
        <v>430</v>
      </c>
      <c r="B71" s="42"/>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row>
    <row r="72" spans="1:41" ht="35" customHeight="1" thickBot="1" x14ac:dyDescent="0.25">
      <c r="A72" s="44" t="s">
        <v>431</v>
      </c>
      <c r="B72" s="42"/>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row>
    <row r="73" spans="1:41" ht="35" customHeight="1" thickBot="1" x14ac:dyDescent="0.25">
      <c r="A73" s="45" t="s">
        <v>432</v>
      </c>
      <c r="B73" s="42"/>
      <c r="C73" s="43">
        <v>13.022</v>
      </c>
      <c r="D73" s="43">
        <v>13.022</v>
      </c>
      <c r="E73" s="43">
        <v>13.022</v>
      </c>
      <c r="F73" s="43">
        <v>13.022</v>
      </c>
      <c r="G73" s="43">
        <v>73.262</v>
      </c>
      <c r="H73" s="43">
        <v>14.064</v>
      </c>
      <c r="I73" s="43">
        <v>15.244999999999999</v>
      </c>
      <c r="J73" s="43">
        <v>44.23</v>
      </c>
      <c r="K73" s="43">
        <v>46.365000000000002</v>
      </c>
      <c r="L73" s="43">
        <v>45.814999999999998</v>
      </c>
      <c r="M73" s="43">
        <v>46.859000000000002</v>
      </c>
      <c r="N73" s="43">
        <v>50.064999999999998</v>
      </c>
      <c r="O73" s="43">
        <v>53.942999999999998</v>
      </c>
      <c r="P73" s="43">
        <v>59.755000000000003</v>
      </c>
      <c r="Q73" s="43">
        <v>64.760999999999996</v>
      </c>
      <c r="R73" s="43">
        <v>76.927000000000007</v>
      </c>
      <c r="S73" s="43">
        <v>88.308999999999997</v>
      </c>
      <c r="T73" s="43">
        <v>122.40600000000001</v>
      </c>
      <c r="U73" s="43">
        <v>137.471</v>
      </c>
      <c r="V73" s="43">
        <v>150.721</v>
      </c>
      <c r="W73" s="43">
        <v>186.352</v>
      </c>
      <c r="X73" s="43">
        <v>163.73599999999999</v>
      </c>
      <c r="Y73" s="43">
        <v>183.863</v>
      </c>
      <c r="Z73" s="43">
        <v>204.13499999999999</v>
      </c>
      <c r="AA73" s="43">
        <v>2404.6840000000002</v>
      </c>
      <c r="AB73" s="43">
        <v>2294.9050000000002</v>
      </c>
      <c r="AC73" s="43">
        <v>2081.018</v>
      </c>
      <c r="AD73" s="43">
        <v>2404.6840000000002</v>
      </c>
      <c r="AE73" s="43">
        <v>2350.268</v>
      </c>
      <c r="AF73" s="43"/>
      <c r="AG73" s="43"/>
      <c r="AH73" s="43"/>
      <c r="AI73" s="43"/>
      <c r="AJ73" s="43"/>
      <c r="AK73" s="43"/>
      <c r="AL73" s="43"/>
      <c r="AM73" s="43"/>
      <c r="AN73" s="43"/>
      <c r="AO73" s="43"/>
    </row>
    <row r="74" spans="1:41" ht="18" customHeight="1" thickBot="1" x14ac:dyDescent="0.25">
      <c r="A74" s="45" t="s">
        <v>319</v>
      </c>
      <c r="B74" s="42"/>
      <c r="C74" s="43">
        <v>1858.2</v>
      </c>
      <c r="D74" s="43">
        <v>1858.2</v>
      </c>
      <c r="E74" s="43">
        <v>1858.2</v>
      </c>
      <c r="F74" s="43">
        <v>1858.2</v>
      </c>
      <c r="G74" s="43">
        <v>1928.78</v>
      </c>
      <c r="H74" s="43">
        <v>1758.1849999999999</v>
      </c>
      <c r="I74" s="43">
        <v>1413.0650000000001</v>
      </c>
      <c r="J74" s="43">
        <v>1766.857</v>
      </c>
      <c r="K74" s="43">
        <v>763.23299999999995</v>
      </c>
      <c r="L74" s="43">
        <v>753.21199999999999</v>
      </c>
      <c r="M74" s="43">
        <v>984.84799999999996</v>
      </c>
      <c r="N74" s="43">
        <v>1325.2950000000001</v>
      </c>
      <c r="O74" s="43">
        <v>2145.7289999999998</v>
      </c>
      <c r="P74" s="43">
        <v>2026.7729999999999</v>
      </c>
      <c r="Q74" s="43">
        <v>2257.7689999999998</v>
      </c>
      <c r="R74" s="43">
        <v>2440.413</v>
      </c>
      <c r="S74" s="43">
        <v>3123.748</v>
      </c>
      <c r="T74" s="43">
        <v>3780.8319999999999</v>
      </c>
      <c r="U74" s="43">
        <v>4620.6260000000002</v>
      </c>
      <c r="V74" s="43">
        <v>4995.13</v>
      </c>
      <c r="W74" s="43">
        <v>4764.4430000000002</v>
      </c>
      <c r="X74" s="43">
        <v>4940.8109999999997</v>
      </c>
      <c r="Y74" s="43">
        <v>14964.672</v>
      </c>
      <c r="Z74" s="43">
        <v>14649.109</v>
      </c>
      <c r="AA74" s="43">
        <v>15417.772999999999</v>
      </c>
      <c r="AB74" s="43">
        <v>15722.130999999999</v>
      </c>
      <c r="AC74" s="43">
        <v>13988.197</v>
      </c>
      <c r="AD74" s="43">
        <v>15417.772999999999</v>
      </c>
      <c r="AE74" s="43">
        <v>15224.026</v>
      </c>
      <c r="AF74" s="43"/>
      <c r="AG74" s="43"/>
      <c r="AH74" s="43"/>
      <c r="AI74" s="43"/>
      <c r="AJ74" s="43"/>
      <c r="AK74" s="43"/>
      <c r="AL74" s="43"/>
      <c r="AM74" s="43"/>
      <c r="AN74" s="43"/>
      <c r="AO74" s="43"/>
    </row>
    <row r="75" spans="1:41" ht="18" hidden="1" customHeight="1" thickBot="1" x14ac:dyDescent="0.25">
      <c r="A75" s="41" t="s">
        <v>433</v>
      </c>
      <c r="B75" s="42"/>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row>
    <row r="76" spans="1:41" ht="18" customHeight="1" thickBot="1" x14ac:dyDescent="0.25">
      <c r="A76" s="44" t="s">
        <v>434</v>
      </c>
      <c r="B76" s="42"/>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row>
    <row r="77" spans="1:41" ht="35" hidden="1" customHeight="1" thickBot="1" x14ac:dyDescent="0.25">
      <c r="A77" s="45" t="s">
        <v>435</v>
      </c>
      <c r="B77" s="42"/>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row>
    <row r="78" spans="1:41" ht="35" customHeight="1" thickBot="1" x14ac:dyDescent="0.25">
      <c r="A78" s="45" t="s">
        <v>436</v>
      </c>
      <c r="B78" s="42"/>
      <c r="C78" s="43"/>
      <c r="D78" s="43"/>
      <c r="E78" s="43"/>
      <c r="F78" s="43"/>
      <c r="G78" s="43">
        <v>348.40199999999999</v>
      </c>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row>
    <row r="79" spans="1:41" ht="35" customHeight="1" thickBot="1" x14ac:dyDescent="0.25">
      <c r="A79" s="45" t="s">
        <v>437</v>
      </c>
      <c r="B79" s="42"/>
      <c r="C79" s="43">
        <v>349.81599999999997</v>
      </c>
      <c r="D79" s="43">
        <v>349.81599999999997</v>
      </c>
      <c r="E79" s="43">
        <v>349.81599999999997</v>
      </c>
      <c r="F79" s="43">
        <v>349.81599999999997</v>
      </c>
      <c r="G79" s="43"/>
      <c r="H79" s="43">
        <v>255.37200000000001</v>
      </c>
      <c r="I79" s="43">
        <v>115.536</v>
      </c>
      <c r="J79" s="43">
        <v>95.113</v>
      </c>
      <c r="K79" s="43">
        <v>112.69799999999999</v>
      </c>
      <c r="L79" s="43">
        <v>136.24100000000001</v>
      </c>
      <c r="M79" s="43">
        <v>187.72900000000001</v>
      </c>
      <c r="N79" s="43">
        <v>190.03</v>
      </c>
      <c r="O79" s="43">
        <v>186.351</v>
      </c>
      <c r="P79" s="43">
        <v>114.215</v>
      </c>
      <c r="Q79" s="43">
        <v>110.497</v>
      </c>
      <c r="R79" s="43">
        <v>63.697000000000003</v>
      </c>
      <c r="S79" s="43">
        <v>78.015000000000001</v>
      </c>
      <c r="T79" s="43">
        <v>106.324</v>
      </c>
      <c r="U79" s="43">
        <v>424.64600000000002</v>
      </c>
      <c r="V79" s="43">
        <v>523.226</v>
      </c>
      <c r="W79" s="43">
        <v>570.31799999999998</v>
      </c>
      <c r="X79" s="43">
        <v>429.45</v>
      </c>
      <c r="Y79" s="43">
        <v>408.45400000000001</v>
      </c>
      <c r="Z79" s="43">
        <v>1276.22</v>
      </c>
      <c r="AA79" s="43">
        <v>405.36399999999998</v>
      </c>
      <c r="AB79" s="43">
        <v>280.78399999999999</v>
      </c>
      <c r="AC79" s="43">
        <v>757.923</v>
      </c>
      <c r="AD79" s="43">
        <v>405.36399999999998</v>
      </c>
      <c r="AE79" s="43">
        <v>499.46</v>
      </c>
      <c r="AF79" s="43"/>
      <c r="AG79" s="43"/>
      <c r="AH79" s="43"/>
      <c r="AI79" s="43"/>
      <c r="AJ79" s="43"/>
      <c r="AK79" s="43"/>
      <c r="AL79" s="43"/>
      <c r="AM79" s="43"/>
      <c r="AN79" s="43"/>
      <c r="AO79" s="43"/>
    </row>
    <row r="80" spans="1:41" ht="18" customHeight="1" thickBot="1" x14ac:dyDescent="0.25">
      <c r="A80" s="44" t="s">
        <v>438</v>
      </c>
      <c r="B80" s="42"/>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row>
    <row r="81" spans="1:41" ht="52" customHeight="1" thickBot="1" x14ac:dyDescent="0.25">
      <c r="A81" s="45" t="s">
        <v>439</v>
      </c>
      <c r="B81" s="42"/>
      <c r="C81" s="43"/>
      <c r="D81" s="43"/>
      <c r="E81" s="43"/>
      <c r="F81" s="43"/>
      <c r="G81" s="43"/>
      <c r="H81" s="43"/>
      <c r="I81" s="43"/>
      <c r="J81" s="43"/>
      <c r="K81" s="43"/>
      <c r="L81" s="43"/>
      <c r="M81" s="43"/>
      <c r="N81" s="43"/>
      <c r="O81" s="43"/>
      <c r="P81" s="43"/>
      <c r="Q81" s="43"/>
      <c r="R81" s="43"/>
      <c r="S81" s="43"/>
      <c r="T81" s="43"/>
      <c r="U81" s="43"/>
      <c r="V81" s="43">
        <v>1114.2570000000001</v>
      </c>
      <c r="W81" s="43">
        <v>1153.559</v>
      </c>
      <c r="X81" s="43">
        <v>1203.146</v>
      </c>
      <c r="Y81" s="43">
        <v>1208.546</v>
      </c>
      <c r="Z81" s="43">
        <v>1243.018</v>
      </c>
      <c r="AA81" s="43">
        <v>1375.6690000000001</v>
      </c>
      <c r="AB81" s="43">
        <v>1244.8130000000001</v>
      </c>
      <c r="AC81" s="43">
        <v>1273.163</v>
      </c>
      <c r="AD81" s="43">
        <v>1375.6690000000001</v>
      </c>
      <c r="AE81" s="43">
        <v>1365.319</v>
      </c>
      <c r="AF81" s="43"/>
      <c r="AG81" s="43"/>
      <c r="AH81" s="43"/>
      <c r="AI81" s="43"/>
      <c r="AJ81" s="43"/>
      <c r="AK81" s="43"/>
      <c r="AL81" s="43"/>
      <c r="AM81" s="43"/>
      <c r="AN81" s="43"/>
      <c r="AO81" s="43"/>
    </row>
    <row r="82" spans="1:41" ht="69" hidden="1" customHeight="1" thickBot="1" x14ac:dyDescent="0.25">
      <c r="A82" s="45" t="s">
        <v>440</v>
      </c>
      <c r="B82" s="42"/>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row>
    <row r="83" spans="1:41" ht="35" hidden="1" customHeight="1" thickBot="1" x14ac:dyDescent="0.25">
      <c r="A83" s="45" t="s">
        <v>441</v>
      </c>
      <c r="B83" s="42"/>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row>
    <row r="84" spans="1:41" ht="35" hidden="1" customHeight="1" thickBot="1" x14ac:dyDescent="0.25">
      <c r="A84" s="45" t="s">
        <v>442</v>
      </c>
      <c r="B84" s="42"/>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row>
    <row r="85" spans="1:41" ht="35" hidden="1" customHeight="1" thickBot="1" x14ac:dyDescent="0.25">
      <c r="A85" s="41" t="s">
        <v>443</v>
      </c>
      <c r="B85" s="42"/>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row>
    <row r="86" spans="1:41" ht="35" customHeight="1" thickBot="1" x14ac:dyDescent="0.25">
      <c r="A86" s="41" t="s">
        <v>444</v>
      </c>
      <c r="B86" s="42"/>
      <c r="C86" s="43"/>
      <c r="D86" s="43"/>
      <c r="E86" s="43"/>
      <c r="F86" s="43"/>
      <c r="G86" s="43"/>
      <c r="H86" s="43"/>
      <c r="I86" s="43"/>
      <c r="J86" s="43"/>
      <c r="K86" s="43"/>
      <c r="L86" s="43"/>
      <c r="M86" s="43"/>
      <c r="N86" s="43"/>
      <c r="O86" s="43">
        <v>45.354999999999997</v>
      </c>
      <c r="P86" s="43">
        <v>45.354999999999997</v>
      </c>
      <c r="Q86" s="43">
        <v>45.354999999999997</v>
      </c>
      <c r="R86" s="43">
        <v>45.354999999999997</v>
      </c>
      <c r="S86" s="43">
        <v>45.354999999999997</v>
      </c>
      <c r="T86" s="43">
        <v>45.354999999999997</v>
      </c>
      <c r="U86" s="43">
        <v>45.354999999999997</v>
      </c>
      <c r="V86" s="43">
        <v>45.354999999999997</v>
      </c>
      <c r="W86" s="43">
        <v>45.354999999999997</v>
      </c>
      <c r="X86" s="43">
        <v>22.602</v>
      </c>
      <c r="Y86" s="43">
        <v>22.509</v>
      </c>
      <c r="Z86" s="43">
        <v>22.452000000000002</v>
      </c>
      <c r="AA86" s="43">
        <v>22.353000000000002</v>
      </c>
      <c r="AB86" s="43">
        <v>22.577999999999999</v>
      </c>
      <c r="AC86" s="43">
        <v>22.396000000000001</v>
      </c>
      <c r="AD86" s="43">
        <v>22.353000000000002</v>
      </c>
      <c r="AE86" s="43">
        <v>22.353000000000002</v>
      </c>
      <c r="AF86" s="43"/>
      <c r="AG86" s="43"/>
      <c r="AH86" s="43"/>
      <c r="AI86" s="43"/>
      <c r="AJ86" s="43"/>
      <c r="AK86" s="43"/>
      <c r="AL86" s="43"/>
      <c r="AM86" s="43"/>
      <c r="AN86" s="43"/>
      <c r="AO86" s="43"/>
    </row>
    <row r="87" spans="1:41" ht="35" customHeight="1" thickBot="1" x14ac:dyDescent="0.25">
      <c r="A87" s="41" t="s">
        <v>445</v>
      </c>
      <c r="B87" s="42"/>
      <c r="C87" s="43"/>
      <c r="D87" s="43"/>
      <c r="E87" s="43"/>
      <c r="F87" s="43"/>
      <c r="G87" s="43"/>
      <c r="H87" s="43"/>
      <c r="I87" s="43"/>
      <c r="J87" s="43"/>
      <c r="K87" s="43"/>
      <c r="L87" s="43"/>
      <c r="M87" s="43"/>
      <c r="N87" s="43"/>
      <c r="O87" s="43"/>
      <c r="P87" s="43"/>
      <c r="Q87" s="43"/>
      <c r="R87" s="43"/>
      <c r="S87" s="43"/>
      <c r="T87" s="43"/>
      <c r="U87" s="43"/>
      <c r="V87" s="43">
        <v>266.01100000000002</v>
      </c>
      <c r="W87" s="43">
        <v>343.14800000000002</v>
      </c>
      <c r="X87" s="43">
        <v>420.45800000000003</v>
      </c>
      <c r="Y87" s="43">
        <v>224.947</v>
      </c>
      <c r="Z87" s="43">
        <v>1731.673</v>
      </c>
      <c r="AA87" s="43">
        <v>1912.702</v>
      </c>
      <c r="AB87" s="43">
        <v>927.68899999999996</v>
      </c>
      <c r="AC87" s="43">
        <v>1435.491</v>
      </c>
      <c r="AD87" s="43">
        <v>1912.702</v>
      </c>
      <c r="AE87" s="43">
        <v>2414.9589999999998</v>
      </c>
      <c r="AF87" s="43"/>
      <c r="AG87" s="43"/>
      <c r="AH87" s="43"/>
      <c r="AI87" s="43"/>
      <c r="AJ87" s="43"/>
      <c r="AK87" s="43"/>
      <c r="AL87" s="43"/>
      <c r="AM87" s="43"/>
      <c r="AN87" s="43"/>
      <c r="AO87" s="43"/>
    </row>
    <row r="88" spans="1:41" ht="18" customHeight="1" thickBot="1" x14ac:dyDescent="0.25">
      <c r="A88" s="41" t="s">
        <v>446</v>
      </c>
      <c r="B88" s="42"/>
      <c r="C88" s="43">
        <v>1583.067</v>
      </c>
      <c r="D88" s="43">
        <v>1583.067</v>
      </c>
      <c r="E88" s="43">
        <v>1583.067</v>
      </c>
      <c r="F88" s="43">
        <v>1583.067</v>
      </c>
      <c r="G88" s="43">
        <v>1602.0150000000001</v>
      </c>
      <c r="H88" s="43">
        <v>1904.415</v>
      </c>
      <c r="I88" s="43">
        <v>1955.4110000000001</v>
      </c>
      <c r="J88" s="43">
        <v>1930.4680000000001</v>
      </c>
      <c r="K88" s="43">
        <v>1869.7170000000001</v>
      </c>
      <c r="L88" s="43">
        <v>1836.3389999999999</v>
      </c>
      <c r="M88" s="43">
        <v>1873.107</v>
      </c>
      <c r="N88" s="43">
        <v>1819.4949999999999</v>
      </c>
      <c r="O88" s="43">
        <v>1909.9860000000001</v>
      </c>
      <c r="P88" s="43">
        <v>1941.086</v>
      </c>
      <c r="Q88" s="43">
        <v>2064.3069999999998</v>
      </c>
      <c r="R88" s="43">
        <v>2250.0540000000001</v>
      </c>
      <c r="S88" s="43">
        <v>2467.3960000000002</v>
      </c>
      <c r="T88" s="43">
        <v>2547.4409999999998</v>
      </c>
      <c r="U88" s="43">
        <v>2722.7919999999999</v>
      </c>
      <c r="V88" s="43">
        <v>2980.6889999999999</v>
      </c>
      <c r="W88" s="43">
        <v>3297.904</v>
      </c>
      <c r="X88" s="43">
        <v>3444.9789999999998</v>
      </c>
      <c r="Y88" s="43">
        <v>3704.2469999999998</v>
      </c>
      <c r="Z88" s="43">
        <v>3537.279</v>
      </c>
      <c r="AA88" s="43">
        <v>4021.13</v>
      </c>
      <c r="AB88" s="43">
        <v>3787.4780000000001</v>
      </c>
      <c r="AC88" s="43">
        <v>4116.9949999999999</v>
      </c>
      <c r="AD88" s="43">
        <v>4021.13</v>
      </c>
      <c r="AE88" s="43">
        <v>4169.8329999999996</v>
      </c>
      <c r="AF88" s="43"/>
      <c r="AG88" s="43"/>
      <c r="AH88" s="43"/>
      <c r="AI88" s="43"/>
      <c r="AJ88" s="43"/>
      <c r="AK88" s="43"/>
      <c r="AL88" s="43"/>
      <c r="AM88" s="43"/>
      <c r="AN88" s="43"/>
      <c r="AO88" s="43"/>
    </row>
    <row r="89" spans="1:41" ht="18" customHeight="1" thickBot="1" x14ac:dyDescent="0.25">
      <c r="A89" s="44" t="s">
        <v>447</v>
      </c>
      <c r="B89" s="42"/>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row>
    <row r="90" spans="1:41" ht="35" hidden="1" customHeight="1" thickBot="1" x14ac:dyDescent="0.25">
      <c r="A90" s="45" t="s">
        <v>448</v>
      </c>
      <c r="B90" s="42"/>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row>
    <row r="91" spans="1:41" ht="18" hidden="1" customHeight="1" thickBot="1" x14ac:dyDescent="0.25">
      <c r="A91" s="45" t="s">
        <v>449</v>
      </c>
      <c r="B91" s="42"/>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row>
    <row r="92" spans="1:41" ht="35" customHeight="1" thickBot="1" x14ac:dyDescent="0.25">
      <c r="A92" s="45" t="s">
        <v>450</v>
      </c>
      <c r="B92" s="42"/>
      <c r="C92" s="43">
        <v>164.21899999999999</v>
      </c>
      <c r="D92" s="43">
        <v>164.21899999999999</v>
      </c>
      <c r="E92" s="43">
        <v>164.21899999999999</v>
      </c>
      <c r="F92" s="43">
        <v>164.21899999999999</v>
      </c>
      <c r="G92" s="43">
        <v>159.36000000000001</v>
      </c>
      <c r="H92" s="43">
        <v>163.851</v>
      </c>
      <c r="I92" s="43">
        <v>171.37700000000001</v>
      </c>
      <c r="J92" s="43">
        <v>175.274</v>
      </c>
      <c r="K92" s="43">
        <v>214.44300000000001</v>
      </c>
      <c r="L92" s="43">
        <v>177.184</v>
      </c>
      <c r="M92" s="43">
        <v>189.96799999999999</v>
      </c>
      <c r="N92" s="43">
        <v>194.714</v>
      </c>
      <c r="O92" s="43">
        <v>205.98400000000001</v>
      </c>
      <c r="P92" s="43">
        <v>204.87700000000001</v>
      </c>
      <c r="Q92" s="43">
        <v>203.61799999999999</v>
      </c>
      <c r="R92" s="43">
        <v>206.054</v>
      </c>
      <c r="S92" s="43">
        <v>226.42699999999999</v>
      </c>
      <c r="T92" s="43">
        <v>250.33199999999999</v>
      </c>
      <c r="U92" s="43">
        <v>264.32499999999999</v>
      </c>
      <c r="V92" s="43">
        <v>254.602</v>
      </c>
      <c r="W92" s="43">
        <v>205.054</v>
      </c>
      <c r="X92" s="43">
        <v>174.86699999999999</v>
      </c>
      <c r="Y92" s="43">
        <v>106.62</v>
      </c>
      <c r="Z92" s="43">
        <v>82.497</v>
      </c>
      <c r="AA92" s="43">
        <v>98.831000000000003</v>
      </c>
      <c r="AB92" s="43">
        <v>88.406999999999996</v>
      </c>
      <c r="AC92" s="43">
        <v>82.677999999999997</v>
      </c>
      <c r="AD92" s="43">
        <v>98.831000000000003</v>
      </c>
      <c r="AE92" s="43">
        <v>105.92400000000001</v>
      </c>
      <c r="AF92" s="43"/>
      <c r="AG92" s="43"/>
      <c r="AH92" s="43"/>
      <c r="AI92" s="43"/>
      <c r="AJ92" s="43"/>
      <c r="AK92" s="43"/>
      <c r="AL92" s="43"/>
      <c r="AM92" s="43"/>
      <c r="AN92" s="43"/>
      <c r="AO92" s="43"/>
    </row>
    <row r="93" spans="1:41" ht="18" hidden="1" customHeight="1" thickBot="1" x14ac:dyDescent="0.25">
      <c r="A93" s="41" t="s">
        <v>451</v>
      </c>
      <c r="B93" s="42"/>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row>
    <row r="94" spans="1:41" ht="18" customHeight="1" thickBot="1" x14ac:dyDescent="0.25">
      <c r="A94" s="44" t="s">
        <v>452</v>
      </c>
      <c r="B94" s="42"/>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row>
    <row r="95" spans="1:41" ht="35" hidden="1" customHeight="1" thickBot="1" x14ac:dyDescent="0.25">
      <c r="A95" s="45" t="s">
        <v>453</v>
      </c>
      <c r="B95" s="42"/>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row>
    <row r="96" spans="1:41" ht="35" hidden="1" customHeight="1" thickBot="1" x14ac:dyDescent="0.25">
      <c r="A96" s="45" t="s">
        <v>454</v>
      </c>
      <c r="B96" s="42"/>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row>
    <row r="97" spans="1:41" ht="18" customHeight="1" thickBot="1" x14ac:dyDescent="0.25">
      <c r="A97" s="44" t="s">
        <v>455</v>
      </c>
      <c r="B97" s="42"/>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row>
    <row r="98" spans="1:41" ht="35" hidden="1" customHeight="1" thickBot="1" x14ac:dyDescent="0.25">
      <c r="A98" s="45" t="s">
        <v>456</v>
      </c>
      <c r="B98" s="42"/>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row>
    <row r="99" spans="1:41" ht="35" hidden="1" customHeight="1" thickBot="1" x14ac:dyDescent="0.25">
      <c r="A99" s="45" t="s">
        <v>457</v>
      </c>
      <c r="B99" s="42"/>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row>
    <row r="100" spans="1:41" ht="18" hidden="1" customHeight="1" thickBot="1" x14ac:dyDescent="0.25">
      <c r="A100" s="41" t="s">
        <v>458</v>
      </c>
      <c r="B100" s="42"/>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row>
    <row r="101" spans="1:41" ht="18" hidden="1" customHeight="1" thickBot="1" x14ac:dyDescent="0.25">
      <c r="A101" s="41" t="s">
        <v>207</v>
      </c>
      <c r="B101" s="42"/>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row>
    <row r="102" spans="1:41" ht="18" hidden="1" customHeight="1" thickBot="1" x14ac:dyDescent="0.25">
      <c r="A102" s="41" t="s">
        <v>459</v>
      </c>
      <c r="B102" s="42"/>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row>
    <row r="103" spans="1:41" ht="18" customHeight="1" thickBot="1" x14ac:dyDescent="0.25">
      <c r="A103" s="41" t="s">
        <v>308</v>
      </c>
      <c r="B103" s="42"/>
      <c r="C103" s="43">
        <v>184.19399999999999</v>
      </c>
      <c r="D103" s="43">
        <v>184.19399999999999</v>
      </c>
      <c r="E103" s="43">
        <v>184.19399999999999</v>
      </c>
      <c r="F103" s="43">
        <v>184.19399999999999</v>
      </c>
      <c r="G103" s="43">
        <v>184.19399999999999</v>
      </c>
      <c r="H103" s="43">
        <v>184.19399999999999</v>
      </c>
      <c r="I103" s="43">
        <v>184.19399999999999</v>
      </c>
      <c r="J103" s="43">
        <v>212.34399999999999</v>
      </c>
      <c r="K103" s="43">
        <v>212.34399999999999</v>
      </c>
      <c r="L103" s="43">
        <v>212.34399999999999</v>
      </c>
      <c r="M103" s="43">
        <v>212.34399999999999</v>
      </c>
      <c r="N103" s="43">
        <v>216.68799999999999</v>
      </c>
      <c r="O103" s="43">
        <v>216.68799999999999</v>
      </c>
      <c r="P103" s="43">
        <v>216.68799999999999</v>
      </c>
      <c r="Q103" s="43">
        <v>216.68799999999999</v>
      </c>
      <c r="R103" s="43">
        <v>221.66200000000001</v>
      </c>
      <c r="S103" s="43">
        <v>221.66200000000001</v>
      </c>
      <c r="T103" s="43">
        <v>221.78200000000001</v>
      </c>
      <c r="U103" s="43">
        <v>221.78200000000001</v>
      </c>
      <c r="V103" s="43">
        <v>221.76</v>
      </c>
      <c r="W103" s="43">
        <v>221.76</v>
      </c>
      <c r="X103" s="43">
        <v>221.76</v>
      </c>
      <c r="Y103" s="43">
        <v>221.76</v>
      </c>
      <c r="Z103" s="43">
        <v>228.09700000000001</v>
      </c>
      <c r="AA103" s="43">
        <v>216.452</v>
      </c>
      <c r="AB103" s="43">
        <v>230.797</v>
      </c>
      <c r="AC103" s="43">
        <v>230.797</v>
      </c>
      <c r="AD103" s="43">
        <v>216.452</v>
      </c>
      <c r="AE103" s="43">
        <v>216.452</v>
      </c>
      <c r="AF103" s="43"/>
      <c r="AG103" s="43"/>
      <c r="AH103" s="43"/>
      <c r="AI103" s="43"/>
      <c r="AJ103" s="43"/>
      <c r="AK103" s="43"/>
      <c r="AL103" s="43"/>
      <c r="AM103" s="43"/>
      <c r="AN103" s="43"/>
      <c r="AO103" s="43"/>
    </row>
    <row r="104" spans="1:41" ht="18" hidden="1" customHeight="1" thickBot="1" x14ac:dyDescent="0.25">
      <c r="A104" s="41" t="s">
        <v>460</v>
      </c>
      <c r="B104" s="42"/>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row>
    <row r="105" spans="1:41" ht="18" customHeight="1" thickBot="1" x14ac:dyDescent="0.25">
      <c r="A105" s="41" t="s">
        <v>199</v>
      </c>
      <c r="B105" s="42"/>
      <c r="C105" s="43">
        <v>24584.550999999999</v>
      </c>
      <c r="D105" s="43">
        <v>24584.550999999999</v>
      </c>
      <c r="E105" s="43">
        <v>24584.550999999999</v>
      </c>
      <c r="F105" s="43">
        <v>24584.550999999999</v>
      </c>
      <c r="G105" s="43">
        <v>26195.222000000002</v>
      </c>
      <c r="H105" s="43">
        <v>27113.24</v>
      </c>
      <c r="I105" s="43">
        <v>27326.722000000002</v>
      </c>
      <c r="J105" s="43">
        <v>27469.005000000001</v>
      </c>
      <c r="K105" s="43">
        <v>28377.044999999998</v>
      </c>
      <c r="L105" s="43">
        <v>26639.236000000001</v>
      </c>
      <c r="M105" s="43">
        <v>25602.419000000002</v>
      </c>
      <c r="N105" s="43">
        <v>24319.373</v>
      </c>
      <c r="O105" s="43">
        <v>23182.848000000002</v>
      </c>
      <c r="P105" s="43">
        <v>22294.51</v>
      </c>
      <c r="Q105" s="43">
        <v>21515.522000000001</v>
      </c>
      <c r="R105" s="43">
        <v>20456.694</v>
      </c>
      <c r="S105" s="43">
        <v>20506.8</v>
      </c>
      <c r="T105" s="43">
        <v>21016.651999999998</v>
      </c>
      <c r="U105" s="43">
        <v>22385.86</v>
      </c>
      <c r="V105" s="43">
        <v>23677.857</v>
      </c>
      <c r="W105" s="43">
        <v>26806.885999999999</v>
      </c>
      <c r="X105" s="43">
        <v>29829.722000000002</v>
      </c>
      <c r="Y105" s="43">
        <v>33652.387999999999</v>
      </c>
      <c r="Z105" s="43">
        <v>36001.559000000001</v>
      </c>
      <c r="AA105" s="43">
        <v>40952.036</v>
      </c>
      <c r="AB105" s="43">
        <v>39045.775000000001</v>
      </c>
      <c r="AC105" s="43">
        <v>39672.076000000001</v>
      </c>
      <c r="AD105" s="43">
        <v>40952.036</v>
      </c>
      <c r="AE105" s="43">
        <v>41840.578000000001</v>
      </c>
      <c r="AF105" s="43"/>
      <c r="AG105" s="43"/>
      <c r="AH105" s="43"/>
      <c r="AI105" s="43"/>
      <c r="AJ105" s="43"/>
      <c r="AK105" s="43"/>
      <c r="AL105" s="43"/>
      <c r="AM105" s="43"/>
      <c r="AN105" s="43"/>
      <c r="AO105" s="43"/>
    </row>
    <row r="106" spans="1:41" ht="18" hidden="1" customHeight="1" thickBot="1" x14ac:dyDescent="0.25">
      <c r="A106" s="41" t="s">
        <v>303</v>
      </c>
      <c r="B106" s="42"/>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row>
    <row r="107" spans="1:41" ht="18" hidden="1" customHeight="1" thickBot="1" x14ac:dyDescent="0.25">
      <c r="A107" s="41" t="s">
        <v>461</v>
      </c>
      <c r="B107" s="42"/>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row>
    <row r="108" spans="1:41" ht="18" hidden="1" customHeight="1" thickBot="1" x14ac:dyDescent="0.25">
      <c r="A108" s="41" t="s">
        <v>462</v>
      </c>
      <c r="B108" s="42"/>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row>
    <row r="109" spans="1:41" ht="18" hidden="1" customHeight="1" thickBot="1" x14ac:dyDescent="0.25">
      <c r="A109" s="41" t="s">
        <v>329</v>
      </c>
      <c r="B109" s="42"/>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row>
    <row r="110" spans="1:41" ht="18" customHeight="1" thickBot="1" x14ac:dyDescent="0.25">
      <c r="A110" s="41" t="s">
        <v>330</v>
      </c>
      <c r="B110" s="42"/>
      <c r="C110" s="43">
        <v>5292.85</v>
      </c>
      <c r="D110" s="43">
        <v>5292.85</v>
      </c>
      <c r="E110" s="43">
        <v>5292.85</v>
      </c>
      <c r="F110" s="43">
        <v>5292.85</v>
      </c>
      <c r="G110" s="43">
        <v>5111.1589999999997</v>
      </c>
      <c r="H110" s="43">
        <v>4981.7150000000001</v>
      </c>
      <c r="I110" s="43">
        <v>4881.9459999999999</v>
      </c>
      <c r="J110" s="43">
        <v>4700.2839999999997</v>
      </c>
      <c r="K110" s="43">
        <v>5466.4989999999998</v>
      </c>
      <c r="L110" s="43">
        <v>4637.1859999999997</v>
      </c>
      <c r="M110" s="43">
        <v>5023.8919999999998</v>
      </c>
      <c r="N110" s="43">
        <v>4712.973</v>
      </c>
      <c r="O110" s="43">
        <v>4778.6509999999998</v>
      </c>
      <c r="P110" s="43">
        <v>4633.63</v>
      </c>
      <c r="Q110" s="43">
        <v>4442.683</v>
      </c>
      <c r="R110" s="43">
        <v>4456.3</v>
      </c>
      <c r="S110" s="43">
        <v>4409.4179999999997</v>
      </c>
      <c r="T110" s="43">
        <v>4720.63</v>
      </c>
      <c r="U110" s="43">
        <v>4792.8810000000003</v>
      </c>
      <c r="V110" s="43">
        <v>4836.058</v>
      </c>
      <c r="W110" s="43">
        <v>4548.7349999999997</v>
      </c>
      <c r="X110" s="43">
        <v>4425.4790000000003</v>
      </c>
      <c r="Y110" s="43">
        <v>4479.576</v>
      </c>
      <c r="Z110" s="43">
        <v>4488.7269999999999</v>
      </c>
      <c r="AA110" s="43">
        <v>4216.0479999999998</v>
      </c>
      <c r="AB110" s="43">
        <v>4523.0770000000002</v>
      </c>
      <c r="AC110" s="43">
        <v>4056.0940000000001</v>
      </c>
      <c r="AD110" s="43">
        <v>4216.0479999999998</v>
      </c>
      <c r="AE110" s="43">
        <v>4275.3440000000001</v>
      </c>
      <c r="AF110" s="43"/>
      <c r="AG110" s="43"/>
      <c r="AH110" s="43"/>
      <c r="AI110" s="43"/>
      <c r="AJ110" s="43"/>
      <c r="AK110" s="43"/>
      <c r="AL110" s="43"/>
      <c r="AM110" s="43"/>
      <c r="AN110" s="43"/>
      <c r="AO110" s="43"/>
    </row>
    <row r="111" spans="1:41" ht="18" hidden="1" customHeight="1" thickBot="1" x14ac:dyDescent="0.25">
      <c r="A111" s="41" t="s">
        <v>463</v>
      </c>
      <c r="B111" s="42"/>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row>
    <row r="112" spans="1:41" ht="18" customHeight="1" thickBot="1" x14ac:dyDescent="0.25">
      <c r="A112" s="41" t="s">
        <v>464</v>
      </c>
      <c r="B112" s="42"/>
      <c r="C112" s="43">
        <v>15889.046</v>
      </c>
      <c r="D112" s="43">
        <v>15889.046</v>
      </c>
      <c r="E112" s="43">
        <v>15889.046</v>
      </c>
      <c r="F112" s="43">
        <v>15889.046</v>
      </c>
      <c r="G112" s="43">
        <v>15376.855</v>
      </c>
      <c r="H112" s="43">
        <v>15024.614</v>
      </c>
      <c r="I112" s="43">
        <v>14439.526</v>
      </c>
      <c r="J112" s="43">
        <v>13830.762000000001</v>
      </c>
      <c r="K112" s="43">
        <v>16159.424000000001</v>
      </c>
      <c r="L112" s="43">
        <v>13643.663</v>
      </c>
      <c r="M112" s="43">
        <v>14051.834999999999</v>
      </c>
      <c r="N112" s="43">
        <v>12960.138999999999</v>
      </c>
      <c r="O112" s="43">
        <v>13162.602999999999</v>
      </c>
      <c r="P112" s="43">
        <v>12795.403</v>
      </c>
      <c r="Q112" s="43">
        <v>12273.472</v>
      </c>
      <c r="R112" s="43">
        <v>11925.276</v>
      </c>
      <c r="S112" s="43">
        <v>11716.144</v>
      </c>
      <c r="T112" s="43">
        <v>11938.692999999999</v>
      </c>
      <c r="U112" s="43">
        <v>12057.621999999999</v>
      </c>
      <c r="V112" s="43">
        <v>11904.933999999999</v>
      </c>
      <c r="W112" s="43">
        <v>11227.648999999999</v>
      </c>
      <c r="X112" s="43">
        <v>10953.773999999999</v>
      </c>
      <c r="Y112" s="43">
        <v>11035.82</v>
      </c>
      <c r="Z112" s="43">
        <v>17845.848000000002</v>
      </c>
      <c r="AA112" s="43">
        <v>15712.031999999999</v>
      </c>
      <c r="AB112" s="43">
        <v>17752.649000000001</v>
      </c>
      <c r="AC112" s="43">
        <v>16666.831999999999</v>
      </c>
      <c r="AD112" s="43">
        <v>15712.031999999999</v>
      </c>
      <c r="AE112" s="43">
        <v>15465.895</v>
      </c>
      <c r="AF112" s="43"/>
      <c r="AG112" s="43"/>
      <c r="AH112" s="43"/>
      <c r="AI112" s="43"/>
      <c r="AJ112" s="43"/>
      <c r="AK112" s="43"/>
      <c r="AL112" s="43"/>
      <c r="AM112" s="43"/>
      <c r="AN112" s="43"/>
      <c r="AO112" s="43"/>
    </row>
    <row r="113" spans="1:41" ht="35" hidden="1" customHeight="1" thickBot="1" x14ac:dyDescent="0.25">
      <c r="A113" s="41" t="s">
        <v>465</v>
      </c>
      <c r="B113" s="42"/>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row>
    <row r="114" spans="1:41" ht="35" hidden="1" customHeight="1" thickBot="1" x14ac:dyDescent="0.25">
      <c r="A114" s="41" t="s">
        <v>466</v>
      </c>
      <c r="B114" s="42"/>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row>
    <row r="115" spans="1:41" ht="18" customHeight="1" thickBot="1" x14ac:dyDescent="0.25">
      <c r="A115" s="44" t="s">
        <v>213</v>
      </c>
      <c r="B115" s="42"/>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row>
    <row r="116" spans="1:41" ht="35" hidden="1" customHeight="1" thickBot="1" x14ac:dyDescent="0.25">
      <c r="A116" s="45" t="s">
        <v>467</v>
      </c>
      <c r="B116" s="42"/>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row>
    <row r="117" spans="1:41" ht="52" customHeight="1" thickBot="1" x14ac:dyDescent="0.25">
      <c r="A117" s="45" t="s">
        <v>468</v>
      </c>
      <c r="B117" s="42"/>
      <c r="C117" s="43">
        <v>1677.1690000000001</v>
      </c>
      <c r="D117" s="43">
        <v>1677.1690000000001</v>
      </c>
      <c r="E117" s="43">
        <v>1677.1690000000001</v>
      </c>
      <c r="F117" s="43">
        <v>1677.1690000000001</v>
      </c>
      <c r="G117" s="43">
        <v>2610.6089999999999</v>
      </c>
      <c r="H117" s="43">
        <v>1824.338</v>
      </c>
      <c r="I117" s="43">
        <v>1936.0840000000001</v>
      </c>
      <c r="J117" s="43">
        <v>1972.134</v>
      </c>
      <c r="K117" s="43">
        <v>2361.5329999999999</v>
      </c>
      <c r="L117" s="43">
        <v>2095.154</v>
      </c>
      <c r="M117" s="43">
        <v>1921.52</v>
      </c>
      <c r="N117" s="43">
        <v>1912.8240000000001</v>
      </c>
      <c r="O117" s="43">
        <v>2076.0430000000001</v>
      </c>
      <c r="P117" s="43">
        <v>2173.62</v>
      </c>
      <c r="Q117" s="43">
        <v>2160.9090000000001</v>
      </c>
      <c r="R117" s="43">
        <v>2161.8310000000001</v>
      </c>
      <c r="S117" s="43">
        <v>2175.0680000000002</v>
      </c>
      <c r="T117" s="43">
        <v>2130.6759999999999</v>
      </c>
      <c r="U117" s="43">
        <v>2292.7420000000002</v>
      </c>
      <c r="V117" s="43">
        <v>2389.3960000000002</v>
      </c>
      <c r="W117" s="43">
        <v>2411.8040000000001</v>
      </c>
      <c r="X117" s="43">
        <v>2494.777</v>
      </c>
      <c r="Y117" s="43">
        <v>2643.8580000000002</v>
      </c>
      <c r="Z117" s="43">
        <v>2374.3209999999999</v>
      </c>
      <c r="AA117" s="43">
        <v>2494.306</v>
      </c>
      <c r="AB117" s="43">
        <v>2687.3229999999999</v>
      </c>
      <c r="AC117" s="43">
        <v>2599.21</v>
      </c>
      <c r="AD117" s="43">
        <v>2494.306</v>
      </c>
      <c r="AE117" s="43">
        <v>2630.127</v>
      </c>
      <c r="AF117" s="43"/>
      <c r="AG117" s="43"/>
      <c r="AH117" s="43"/>
      <c r="AI117" s="43"/>
      <c r="AJ117" s="43"/>
      <c r="AK117" s="43"/>
      <c r="AL117" s="43"/>
      <c r="AM117" s="43"/>
      <c r="AN117" s="43"/>
      <c r="AO117" s="43"/>
    </row>
    <row r="118" spans="1:41" ht="52" hidden="1" customHeight="1" thickBot="1" x14ac:dyDescent="0.25">
      <c r="A118" s="45" t="s">
        <v>469</v>
      </c>
      <c r="B118" s="42"/>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row>
    <row r="119" spans="1:41" ht="52" hidden="1" customHeight="1" thickBot="1" x14ac:dyDescent="0.25">
      <c r="A119" s="45" t="s">
        <v>470</v>
      </c>
      <c r="B119" s="42"/>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row>
    <row r="120" spans="1:41" ht="18" customHeight="1" thickBot="1" x14ac:dyDescent="0.25">
      <c r="A120" s="45" t="s">
        <v>471</v>
      </c>
      <c r="B120" s="42"/>
      <c r="C120" s="43">
        <v>1190.165</v>
      </c>
      <c r="D120" s="43">
        <v>1190.165</v>
      </c>
      <c r="E120" s="43">
        <v>1190.165</v>
      </c>
      <c r="F120" s="43">
        <v>1190.165</v>
      </c>
      <c r="G120" s="43">
        <v>445.798</v>
      </c>
      <c r="H120" s="43">
        <v>1365.463</v>
      </c>
      <c r="I120" s="43">
        <v>1828.115</v>
      </c>
      <c r="J120" s="43">
        <v>1514.6030000000001</v>
      </c>
      <c r="K120" s="43">
        <v>1787.3209999999999</v>
      </c>
      <c r="L120" s="43">
        <v>1577.135</v>
      </c>
      <c r="M120" s="43">
        <v>1545.98</v>
      </c>
      <c r="N120" s="43">
        <v>1269.1890000000001</v>
      </c>
      <c r="O120" s="43">
        <v>1285.239</v>
      </c>
      <c r="P120" s="43">
        <v>1331.79</v>
      </c>
      <c r="Q120" s="43">
        <v>1301.4110000000001</v>
      </c>
      <c r="R120" s="43">
        <v>917.40300000000002</v>
      </c>
      <c r="S120" s="43">
        <v>1663.374</v>
      </c>
      <c r="T120" s="43">
        <v>1642.6479999999999</v>
      </c>
      <c r="U120" s="43">
        <v>1596.5540000000001</v>
      </c>
      <c r="V120" s="43">
        <v>1715.271</v>
      </c>
      <c r="W120" s="43">
        <v>1613.3620000000001</v>
      </c>
      <c r="X120" s="43">
        <v>1486.335</v>
      </c>
      <c r="Y120" s="43">
        <v>1448.9390000000001</v>
      </c>
      <c r="Z120" s="43">
        <v>1448.5060000000001</v>
      </c>
      <c r="AA120" s="43">
        <v>1300.848</v>
      </c>
      <c r="AB120" s="43">
        <v>1365.03</v>
      </c>
      <c r="AC120" s="43">
        <v>1429.5540000000001</v>
      </c>
      <c r="AD120" s="43">
        <v>1300.848</v>
      </c>
      <c r="AE120" s="43">
        <v>1296.8879999999999</v>
      </c>
      <c r="AF120" s="43"/>
      <c r="AG120" s="43"/>
      <c r="AH120" s="43"/>
      <c r="AI120" s="43"/>
      <c r="AJ120" s="43"/>
      <c r="AK120" s="43"/>
      <c r="AL120" s="43"/>
      <c r="AM120" s="43"/>
      <c r="AN120" s="43"/>
      <c r="AO120" s="43"/>
    </row>
    <row r="121" spans="1:41" ht="35" customHeight="1" thickBot="1" x14ac:dyDescent="0.25">
      <c r="A121" s="41" t="s">
        <v>472</v>
      </c>
      <c r="B121" s="42"/>
      <c r="C121" s="43">
        <v>392.15100000000001</v>
      </c>
      <c r="D121" s="43">
        <v>392.15100000000001</v>
      </c>
      <c r="E121" s="43">
        <v>392.15100000000001</v>
      </c>
      <c r="F121" s="43">
        <v>392.15100000000001</v>
      </c>
      <c r="G121" s="43">
        <v>436.95100000000002</v>
      </c>
      <c r="H121" s="43">
        <v>821</v>
      </c>
      <c r="I121" s="43">
        <v>872.60699999999997</v>
      </c>
      <c r="J121" s="43">
        <v>537.24699999999996</v>
      </c>
      <c r="K121" s="43">
        <v>642.21</v>
      </c>
      <c r="L121" s="43">
        <v>591.44200000000001</v>
      </c>
      <c r="M121" s="43">
        <v>323.86799999999999</v>
      </c>
      <c r="N121" s="43">
        <v>232.17</v>
      </c>
      <c r="O121" s="43">
        <v>263.19499999999999</v>
      </c>
      <c r="P121" s="43">
        <v>333.65</v>
      </c>
      <c r="Q121" s="43">
        <v>188.78399999999999</v>
      </c>
      <c r="R121" s="43">
        <v>240.88</v>
      </c>
      <c r="S121" s="43">
        <v>300.64</v>
      </c>
      <c r="T121" s="43">
        <v>120.211</v>
      </c>
      <c r="U121" s="43">
        <v>184.577</v>
      </c>
      <c r="V121" s="43">
        <v>8.9079999999999995</v>
      </c>
      <c r="W121" s="43">
        <v>8.9079999999999995</v>
      </c>
      <c r="X121" s="43">
        <v>12.276</v>
      </c>
      <c r="Y121" s="43">
        <v>12.276</v>
      </c>
      <c r="Z121" s="43">
        <v>75.698999999999998</v>
      </c>
      <c r="AA121" s="43">
        <v>791.96</v>
      </c>
      <c r="AB121" s="43">
        <v>23.164000000000001</v>
      </c>
      <c r="AC121" s="43">
        <v>22.954000000000001</v>
      </c>
      <c r="AD121" s="43">
        <v>791.96</v>
      </c>
      <c r="AE121" s="43">
        <v>1213.7560000000001</v>
      </c>
      <c r="AF121" s="43"/>
      <c r="AG121" s="43"/>
      <c r="AH121" s="43"/>
      <c r="AI121" s="43"/>
      <c r="AJ121" s="43"/>
      <c r="AK121" s="43"/>
      <c r="AL121" s="43"/>
      <c r="AM121" s="43"/>
      <c r="AN121" s="43"/>
      <c r="AO121" s="43"/>
    </row>
    <row r="122" spans="1:41" ht="18" hidden="1" customHeight="1" thickBot="1" x14ac:dyDescent="0.25">
      <c r="A122" s="41" t="s">
        <v>473</v>
      </c>
      <c r="B122" s="42"/>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row>
    <row r="123" spans="1:41" ht="18" customHeight="1" thickBot="1" x14ac:dyDescent="0.25">
      <c r="A123" s="41" t="s">
        <v>314</v>
      </c>
      <c r="B123" s="42"/>
      <c r="C123" s="43">
        <v>2895.6669999999999</v>
      </c>
      <c r="D123" s="43">
        <v>2895.6669999999999</v>
      </c>
      <c r="E123" s="43">
        <v>2895.6669999999999</v>
      </c>
      <c r="F123" s="43">
        <v>2895.6669999999999</v>
      </c>
      <c r="G123" s="43">
        <v>2885.6329999999998</v>
      </c>
      <c r="H123" s="43">
        <v>2863.3029999999999</v>
      </c>
      <c r="I123" s="43">
        <v>2868.9169999999999</v>
      </c>
      <c r="J123" s="43">
        <v>2822.4749999999999</v>
      </c>
      <c r="K123" s="43">
        <v>3246.7440000000001</v>
      </c>
      <c r="L123" s="43">
        <v>2895.4380000000001</v>
      </c>
      <c r="M123" s="43">
        <v>3000.2339999999999</v>
      </c>
      <c r="N123" s="43">
        <v>2504.65</v>
      </c>
      <c r="O123" s="43">
        <v>2584.098</v>
      </c>
      <c r="P123" s="43">
        <v>2548.6129999999998</v>
      </c>
      <c r="Q123" s="43">
        <v>2516.46</v>
      </c>
      <c r="R123" s="43">
        <v>2427.5010000000002</v>
      </c>
      <c r="S123" s="43">
        <v>2441.1109999999999</v>
      </c>
      <c r="T123" s="43">
        <v>2526.0030000000002</v>
      </c>
      <c r="U123" s="43">
        <v>2593.8829999999998</v>
      </c>
      <c r="V123" s="43">
        <v>2676.223</v>
      </c>
      <c r="W123" s="43">
        <v>2562.41</v>
      </c>
      <c r="X123" s="43">
        <v>2556.2849999999999</v>
      </c>
      <c r="Y123" s="43">
        <v>2641.3470000000002</v>
      </c>
      <c r="Z123" s="43">
        <v>2287.2910000000002</v>
      </c>
      <c r="AA123" s="43">
        <v>3448.2829999999999</v>
      </c>
      <c r="AB123" s="43">
        <v>2414.5430000000001</v>
      </c>
      <c r="AC123" s="43">
        <v>2252.0909999999999</v>
      </c>
      <c r="AD123" s="43">
        <v>3448.2829999999999</v>
      </c>
      <c r="AE123" s="43">
        <v>3596.6790000000001</v>
      </c>
      <c r="AF123" s="43"/>
      <c r="AG123" s="43"/>
      <c r="AH123" s="43"/>
      <c r="AI123" s="43"/>
      <c r="AJ123" s="43"/>
      <c r="AK123" s="43"/>
      <c r="AL123" s="43"/>
      <c r="AM123" s="43"/>
      <c r="AN123" s="43"/>
      <c r="AO123" s="43"/>
    </row>
    <row r="124" spans="1:41" ht="35" hidden="1" customHeight="1" thickBot="1" x14ac:dyDescent="0.25">
      <c r="A124" s="41" t="s">
        <v>474</v>
      </c>
      <c r="B124" s="42"/>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row>
    <row r="125" spans="1:41" ht="35" hidden="1" customHeight="1" thickBot="1" x14ac:dyDescent="0.25">
      <c r="A125" s="41" t="s">
        <v>475</v>
      </c>
      <c r="B125" s="42"/>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row>
    <row r="126" spans="1:41" ht="35" hidden="1" customHeight="1" thickBot="1" x14ac:dyDescent="0.25">
      <c r="A126" s="41" t="s">
        <v>476</v>
      </c>
      <c r="B126" s="42"/>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row>
    <row r="127" spans="1:41" ht="18" customHeight="1" thickBot="1" x14ac:dyDescent="0.25">
      <c r="A127" s="44" t="s">
        <v>477</v>
      </c>
      <c r="B127" s="42"/>
      <c r="C127" s="46">
        <v>60629.209000000003</v>
      </c>
      <c r="D127" s="46">
        <v>60629.209000000003</v>
      </c>
      <c r="E127" s="46">
        <v>60629.209000000003</v>
      </c>
      <c r="F127" s="46">
        <v>60629.209000000003</v>
      </c>
      <c r="G127" s="46">
        <v>61276.154999999999</v>
      </c>
      <c r="H127" s="46">
        <v>62204.478999999999</v>
      </c>
      <c r="I127" s="46">
        <v>61835.296000000002</v>
      </c>
      <c r="J127" s="46">
        <v>60886.42</v>
      </c>
      <c r="K127" s="46">
        <v>65652.813999999998</v>
      </c>
      <c r="L127" s="46">
        <v>59270.930999999997</v>
      </c>
      <c r="M127" s="46">
        <v>59116.142999999996</v>
      </c>
      <c r="N127" s="46">
        <v>55605.180999999997</v>
      </c>
      <c r="O127" s="46">
        <v>56122.521999999997</v>
      </c>
      <c r="P127" s="46">
        <v>54743.284</v>
      </c>
      <c r="Q127" s="46">
        <v>53500.663999999997</v>
      </c>
      <c r="R127" s="46">
        <v>51957.288</v>
      </c>
      <c r="S127" s="46">
        <v>53752.485999999997</v>
      </c>
      <c r="T127" s="46">
        <v>55596.75</v>
      </c>
      <c r="U127" s="46">
        <v>58887.953999999998</v>
      </c>
      <c r="V127" s="46">
        <v>61548.171999999999</v>
      </c>
      <c r="W127" s="46">
        <v>63870.440999999999</v>
      </c>
      <c r="X127" s="46">
        <v>66618.513000000006</v>
      </c>
      <c r="Y127" s="46">
        <v>80518.422000000006</v>
      </c>
      <c r="Z127" s="46">
        <v>91361.142999999996</v>
      </c>
      <c r="AA127" s="46">
        <v>99501.334000000003</v>
      </c>
      <c r="AB127" s="46">
        <v>97339.989000000001</v>
      </c>
      <c r="AC127" s="46">
        <v>95448.619000000006</v>
      </c>
      <c r="AD127" s="46">
        <v>99501.334000000003</v>
      </c>
      <c r="AE127" s="46">
        <v>100999.06200000001</v>
      </c>
      <c r="AF127" s="46"/>
      <c r="AG127" s="46"/>
      <c r="AH127" s="46"/>
      <c r="AI127" s="46"/>
      <c r="AJ127" s="46"/>
      <c r="AK127" s="46"/>
      <c r="AL127" s="46"/>
      <c r="AM127" s="46"/>
      <c r="AN127" s="46"/>
      <c r="AO127" s="46"/>
    </row>
    <row r="128" spans="1:41" ht="18" customHeight="1" thickBot="1" x14ac:dyDescent="0.25">
      <c r="A128" s="44" t="s">
        <v>478</v>
      </c>
      <c r="B128" s="42"/>
      <c r="C128" s="181">
        <f t="shared" ref="C128:AO128" si="1">C60+C62+C63+C66+C67+C69+C70+C71+C73+C74+C75+C78+C79+C86+C87+C88+C90+C91+C92+C93+C95+C96+C98+C99+C100+C101+C102+C103+C104+C105+C106+C107+C109+C110+C111+C112+C113+C114+C116+C117+C118+C119+C120+C121+C123+C124+C126</f>
        <v>57971.490000000005</v>
      </c>
      <c r="D128" s="181">
        <f t="shared" si="1"/>
        <v>57971.490000000005</v>
      </c>
      <c r="E128" s="181">
        <f t="shared" si="1"/>
        <v>57971.490000000005</v>
      </c>
      <c r="F128" s="181">
        <f t="shared" si="1"/>
        <v>57971.490000000005</v>
      </c>
      <c r="G128" s="181">
        <f t="shared" si="1"/>
        <v>58874.071000000004</v>
      </c>
      <c r="H128" s="181">
        <f t="shared" si="1"/>
        <v>60150.263000000006</v>
      </c>
      <c r="I128" s="181">
        <f t="shared" si="1"/>
        <v>60004.308999999994</v>
      </c>
      <c r="J128" s="181">
        <f t="shared" si="1"/>
        <v>59327.873000000007</v>
      </c>
      <c r="K128" s="181">
        <f t="shared" si="1"/>
        <v>63757.104000000007</v>
      </c>
      <c r="L128" s="181">
        <f t="shared" si="1"/>
        <v>57593.077000000012</v>
      </c>
      <c r="M128" s="181">
        <f t="shared" si="1"/>
        <v>57468.82</v>
      </c>
      <c r="N128" s="181">
        <f t="shared" si="1"/>
        <v>53917.421999999991</v>
      </c>
      <c r="O128" s="181">
        <f t="shared" si="1"/>
        <v>54501.504000000001</v>
      </c>
      <c r="P128" s="181">
        <f t="shared" si="1"/>
        <v>53167.905999999995</v>
      </c>
      <c r="Q128" s="181">
        <f t="shared" si="1"/>
        <v>52008.423000000003</v>
      </c>
      <c r="R128" s="181">
        <f t="shared" si="1"/>
        <v>50417.572999999989</v>
      </c>
      <c r="S128" s="181">
        <f t="shared" si="1"/>
        <v>52215.843999999997</v>
      </c>
      <c r="T128" s="181">
        <f t="shared" si="1"/>
        <v>54183.147999999994</v>
      </c>
      <c r="U128" s="181">
        <f t="shared" si="1"/>
        <v>57556.88</v>
      </c>
      <c r="V128" s="181">
        <f t="shared" si="1"/>
        <v>59914.764000000003</v>
      </c>
      <c r="W128" s="181">
        <f t="shared" si="1"/>
        <v>62180.255000000005</v>
      </c>
      <c r="X128" s="181">
        <f t="shared" si="1"/>
        <v>64877.698999999993</v>
      </c>
      <c r="Y128" s="181">
        <f t="shared" si="1"/>
        <v>78732.525999999998</v>
      </c>
      <c r="Z128" s="181">
        <f t="shared" si="1"/>
        <v>89556.905999999988</v>
      </c>
      <c r="AA128" s="181">
        <f t="shared" si="1"/>
        <v>97496.375</v>
      </c>
      <c r="AB128" s="181">
        <f t="shared" si="1"/>
        <v>95459.24000000002</v>
      </c>
      <c r="AC128" s="181">
        <f t="shared" si="1"/>
        <v>93575.247999999992</v>
      </c>
      <c r="AD128" s="181">
        <f t="shared" si="1"/>
        <v>97496.375</v>
      </c>
      <c r="AE128" s="181">
        <f t="shared" si="1"/>
        <v>98946.040999999997</v>
      </c>
      <c r="AF128" s="181">
        <f t="shared" si="1"/>
        <v>0</v>
      </c>
      <c r="AG128" s="181">
        <f t="shared" si="1"/>
        <v>0</v>
      </c>
      <c r="AH128" s="181">
        <f t="shared" si="1"/>
        <v>0</v>
      </c>
      <c r="AI128" s="181">
        <f t="shared" si="1"/>
        <v>0</v>
      </c>
      <c r="AJ128" s="181">
        <f t="shared" si="1"/>
        <v>0</v>
      </c>
      <c r="AK128" s="181">
        <f t="shared" si="1"/>
        <v>0</v>
      </c>
      <c r="AL128" s="181">
        <f t="shared" si="1"/>
        <v>0</v>
      </c>
      <c r="AM128" s="181">
        <f t="shared" si="1"/>
        <v>0</v>
      </c>
      <c r="AN128" s="181">
        <f t="shared" si="1"/>
        <v>0</v>
      </c>
      <c r="AO128" s="181">
        <f t="shared" si="1"/>
        <v>0</v>
      </c>
    </row>
    <row r="129" spans="1:41" ht="18" customHeight="1" thickBot="1" x14ac:dyDescent="0.25">
      <c r="A129" s="39" t="s">
        <v>479</v>
      </c>
      <c r="B129" s="42"/>
      <c r="C129" s="46">
        <v>116281.01700000001</v>
      </c>
      <c r="D129" s="46">
        <v>116281.01700000001</v>
      </c>
      <c r="E129" s="46">
        <v>116281.01700000001</v>
      </c>
      <c r="F129" s="46">
        <v>116281.01700000001</v>
      </c>
      <c r="G129" s="46">
        <v>116924.761</v>
      </c>
      <c r="H129" s="46">
        <v>118282.247</v>
      </c>
      <c r="I129" s="46">
        <v>119338.06600000001</v>
      </c>
      <c r="J129" s="46">
        <v>111713.375</v>
      </c>
      <c r="K129" s="46">
        <v>114908.52899999999</v>
      </c>
      <c r="L129" s="46">
        <v>104220.997</v>
      </c>
      <c r="M129" s="46">
        <v>104591.24</v>
      </c>
      <c r="N129" s="46">
        <v>99800.963000000003</v>
      </c>
      <c r="O129" s="46">
        <v>105302.28200000001</v>
      </c>
      <c r="P129" s="46">
        <v>106860.045</v>
      </c>
      <c r="Q129" s="46">
        <v>110693.21799999999</v>
      </c>
      <c r="R129" s="46">
        <v>112561.356</v>
      </c>
      <c r="S129" s="46">
        <v>120094.702</v>
      </c>
      <c r="T129" s="46">
        <v>129237.47199999999</v>
      </c>
      <c r="U129" s="46">
        <v>140170.65700000001</v>
      </c>
      <c r="V129" s="46">
        <v>140478.22</v>
      </c>
      <c r="W129" s="46">
        <v>150701.14199999999</v>
      </c>
      <c r="X129" s="46">
        <v>134463.14600000001</v>
      </c>
      <c r="Y129" s="46">
        <v>153141.63</v>
      </c>
      <c r="Z129" s="46">
        <v>154028.24799999999</v>
      </c>
      <c r="AA129" s="46">
        <v>169480.61799999999</v>
      </c>
      <c r="AB129" s="46">
        <v>168064.76500000001</v>
      </c>
      <c r="AC129" s="46">
        <v>165873.508</v>
      </c>
      <c r="AD129" s="46">
        <v>169480.61799999999</v>
      </c>
      <c r="AE129" s="46">
        <v>181221.78099999999</v>
      </c>
      <c r="AF129" s="46"/>
      <c r="AG129" s="46"/>
      <c r="AH129" s="46"/>
      <c r="AI129" s="46"/>
      <c r="AJ129" s="46"/>
      <c r="AK129" s="46"/>
      <c r="AL129" s="46"/>
      <c r="AM129" s="46"/>
      <c r="AN129" s="46"/>
      <c r="AO129" s="46"/>
    </row>
    <row r="130" spans="1:41" ht="18" customHeight="1" thickBot="1" x14ac:dyDescent="0.25">
      <c r="A130" s="39" t="s">
        <v>480</v>
      </c>
      <c r="B130" s="42"/>
      <c r="C130" s="180">
        <f t="shared" ref="C130:AO130" si="2">C58+C128</f>
        <v>113623.29800000001</v>
      </c>
      <c r="D130" s="180">
        <f t="shared" si="2"/>
        <v>113623.29800000001</v>
      </c>
      <c r="E130" s="180">
        <f t="shared" si="2"/>
        <v>113623.29800000001</v>
      </c>
      <c r="F130" s="180">
        <f t="shared" si="2"/>
        <v>113623.29800000001</v>
      </c>
      <c r="G130" s="180">
        <f t="shared" si="2"/>
        <v>114522.677</v>
      </c>
      <c r="H130" s="180">
        <f t="shared" si="2"/>
        <v>116228.03100000002</v>
      </c>
      <c r="I130" s="180">
        <f t="shared" si="2"/>
        <v>117507.07899999998</v>
      </c>
      <c r="J130" s="180">
        <f t="shared" si="2"/>
        <v>110154.82800000001</v>
      </c>
      <c r="K130" s="180">
        <f t="shared" si="2"/>
        <v>113012.81900000002</v>
      </c>
      <c r="L130" s="180">
        <f t="shared" si="2"/>
        <v>102543.14300000001</v>
      </c>
      <c r="M130" s="180">
        <f t="shared" si="2"/>
        <v>102943.917</v>
      </c>
      <c r="N130" s="180">
        <f t="shared" si="2"/>
        <v>98113.203999999983</v>
      </c>
      <c r="O130" s="180">
        <f t="shared" si="2"/>
        <v>103681.264</v>
      </c>
      <c r="P130" s="180">
        <f t="shared" si="2"/>
        <v>105284.66699999999</v>
      </c>
      <c r="Q130" s="180">
        <f t="shared" si="2"/>
        <v>109200.97700000001</v>
      </c>
      <c r="R130" s="180">
        <f t="shared" si="2"/>
        <v>111021.64099999997</v>
      </c>
      <c r="S130" s="180">
        <f t="shared" si="2"/>
        <v>118558.06000000001</v>
      </c>
      <c r="T130" s="180">
        <f t="shared" si="2"/>
        <v>127823.87</v>
      </c>
      <c r="U130" s="180">
        <f t="shared" si="2"/>
        <v>138839.58299999998</v>
      </c>
      <c r="V130" s="180">
        <f t="shared" si="2"/>
        <v>138844.81199999998</v>
      </c>
      <c r="W130" s="180">
        <f t="shared" si="2"/>
        <v>149010.95600000001</v>
      </c>
      <c r="X130" s="180">
        <f t="shared" si="2"/>
        <v>132722.33199999999</v>
      </c>
      <c r="Y130" s="180">
        <f t="shared" si="2"/>
        <v>150554.08600000001</v>
      </c>
      <c r="Z130" s="180">
        <f t="shared" si="2"/>
        <v>152224.01099999997</v>
      </c>
      <c r="AA130" s="180">
        <f t="shared" si="2"/>
        <v>167475.65900000001</v>
      </c>
      <c r="AB130" s="180">
        <f t="shared" si="2"/>
        <v>166184.016</v>
      </c>
      <c r="AC130" s="180">
        <f t="shared" si="2"/>
        <v>164000.13699999999</v>
      </c>
      <c r="AD130" s="180">
        <f t="shared" si="2"/>
        <v>167475.65900000001</v>
      </c>
      <c r="AE130" s="180">
        <f t="shared" si="2"/>
        <v>179168.76</v>
      </c>
      <c r="AF130" s="180">
        <f t="shared" si="2"/>
        <v>0</v>
      </c>
      <c r="AG130" s="180">
        <f t="shared" si="2"/>
        <v>0</v>
      </c>
      <c r="AH130" s="180">
        <f t="shared" si="2"/>
        <v>0</v>
      </c>
      <c r="AI130" s="180">
        <f t="shared" si="2"/>
        <v>0</v>
      </c>
      <c r="AJ130" s="180">
        <f t="shared" si="2"/>
        <v>0</v>
      </c>
      <c r="AK130" s="180">
        <f t="shared" si="2"/>
        <v>0</v>
      </c>
      <c r="AL130" s="180">
        <f t="shared" si="2"/>
        <v>0</v>
      </c>
      <c r="AM130" s="180">
        <f t="shared" si="2"/>
        <v>0</v>
      </c>
      <c r="AN130" s="180">
        <f t="shared" si="2"/>
        <v>0</v>
      </c>
      <c r="AO130" s="180">
        <f t="shared" si="2"/>
        <v>0</v>
      </c>
    </row>
    <row r="131" spans="1:41" s="50" customFormat="1" ht="35" customHeight="1" thickBot="1" x14ac:dyDescent="0.25">
      <c r="A131" s="39" t="s">
        <v>481</v>
      </c>
      <c r="B131" s="42"/>
      <c r="C131" s="182">
        <f t="shared" ref="C131:AO131" si="3">IFERROR(C130/C129, 0)</f>
        <v>0.97714399935115814</v>
      </c>
      <c r="D131" s="182">
        <f t="shared" si="3"/>
        <v>0.97714399935115814</v>
      </c>
      <c r="E131" s="182">
        <f t="shared" si="3"/>
        <v>0.97714399935115814</v>
      </c>
      <c r="F131" s="182">
        <f t="shared" si="3"/>
        <v>0.97714399935115814</v>
      </c>
      <c r="G131" s="182">
        <f t="shared" si="3"/>
        <v>0.97945615642524164</v>
      </c>
      <c r="H131" s="182">
        <f t="shared" si="3"/>
        <v>0.98263293053605938</v>
      </c>
      <c r="I131" s="182">
        <f t="shared" si="3"/>
        <v>0.98465714200530097</v>
      </c>
      <c r="J131" s="182">
        <f t="shared" si="3"/>
        <v>0.98604869828702257</v>
      </c>
      <c r="K131" s="182">
        <f t="shared" si="3"/>
        <v>0.98350244306060186</v>
      </c>
      <c r="L131" s="182">
        <f t="shared" si="3"/>
        <v>0.98390099837559608</v>
      </c>
      <c r="M131" s="182">
        <f t="shared" si="3"/>
        <v>0.9842498951154991</v>
      </c>
      <c r="N131" s="182">
        <f t="shared" si="3"/>
        <v>0.98308875035604593</v>
      </c>
      <c r="O131" s="182">
        <f t="shared" si="3"/>
        <v>0.98460605060771611</v>
      </c>
      <c r="P131" s="182">
        <f t="shared" si="3"/>
        <v>0.98525755814532912</v>
      </c>
      <c r="Q131" s="182">
        <f t="shared" si="3"/>
        <v>0.98651912893163896</v>
      </c>
      <c r="R131" s="182">
        <f t="shared" si="3"/>
        <v>0.98632110473153833</v>
      </c>
      <c r="S131" s="182">
        <f t="shared" si="3"/>
        <v>0.98720474779978229</v>
      </c>
      <c r="T131" s="182">
        <f t="shared" si="3"/>
        <v>0.98906198041385396</v>
      </c>
      <c r="U131" s="182">
        <f t="shared" si="3"/>
        <v>0.99050390410883193</v>
      </c>
      <c r="V131" s="182">
        <f t="shared" si="3"/>
        <v>0.98837251781806446</v>
      </c>
      <c r="W131" s="182">
        <f t="shared" si="3"/>
        <v>0.98878451763822739</v>
      </c>
      <c r="X131" s="182">
        <f t="shared" si="3"/>
        <v>0.98705359757089117</v>
      </c>
      <c r="Y131" s="182">
        <f t="shared" si="3"/>
        <v>0.98310358848864288</v>
      </c>
      <c r="Z131" s="182">
        <f t="shared" si="3"/>
        <v>0.98828632394753968</v>
      </c>
      <c r="AA131" s="182">
        <f t="shared" si="3"/>
        <v>0.9881699805932973</v>
      </c>
      <c r="AB131" s="182">
        <f t="shared" si="3"/>
        <v>0.98880937952699355</v>
      </c>
      <c r="AC131" s="182">
        <f t="shared" si="3"/>
        <v>0.98870602652233042</v>
      </c>
      <c r="AD131" s="182">
        <f t="shared" si="3"/>
        <v>0.9881699805932973</v>
      </c>
      <c r="AE131" s="182">
        <f t="shared" si="3"/>
        <v>0.98867122379732064</v>
      </c>
      <c r="AF131" s="182">
        <f t="shared" si="3"/>
        <v>0</v>
      </c>
      <c r="AG131" s="182">
        <f t="shared" si="3"/>
        <v>0</v>
      </c>
      <c r="AH131" s="182">
        <f t="shared" si="3"/>
        <v>0</v>
      </c>
      <c r="AI131" s="182">
        <f t="shared" si="3"/>
        <v>0</v>
      </c>
      <c r="AJ131" s="182">
        <f t="shared" si="3"/>
        <v>0</v>
      </c>
      <c r="AK131" s="182">
        <f t="shared" si="3"/>
        <v>0</v>
      </c>
      <c r="AL131" s="182">
        <f t="shared" si="3"/>
        <v>0</v>
      </c>
      <c r="AM131" s="182">
        <f t="shared" si="3"/>
        <v>0</v>
      </c>
      <c r="AN131" s="182">
        <f t="shared" si="3"/>
        <v>0</v>
      </c>
      <c r="AO131" s="182">
        <f t="shared" si="3"/>
        <v>0</v>
      </c>
    </row>
    <row r="132" spans="1:41" ht="18" customHeight="1" thickBot="1" x14ac:dyDescent="0.25">
      <c r="A132" s="37" t="s">
        <v>482</v>
      </c>
      <c r="B132" s="42"/>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row>
    <row r="133" spans="1:41" ht="18" customHeight="1" thickBot="1" x14ac:dyDescent="0.25">
      <c r="A133" s="39" t="s">
        <v>483</v>
      </c>
      <c r="B133" s="42"/>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row>
    <row r="134" spans="1:41" ht="18" customHeight="1" thickBot="1" x14ac:dyDescent="0.25">
      <c r="A134" s="44" t="s">
        <v>484</v>
      </c>
      <c r="B134" s="42"/>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row>
    <row r="135" spans="1:41" ht="18" customHeight="1" thickBot="1" x14ac:dyDescent="0.25">
      <c r="A135" s="45" t="s">
        <v>485</v>
      </c>
      <c r="B135" s="42"/>
      <c r="C135" s="43"/>
      <c r="D135" s="43"/>
      <c r="E135" s="43"/>
      <c r="F135" s="43"/>
      <c r="G135" s="43"/>
      <c r="H135" s="43"/>
      <c r="I135" s="43"/>
      <c r="J135" s="43"/>
      <c r="K135" s="43"/>
      <c r="L135" s="43"/>
      <c r="M135" s="43"/>
      <c r="N135" s="43"/>
      <c r="O135" s="43"/>
      <c r="P135" s="43"/>
      <c r="Q135" s="43"/>
      <c r="R135" s="43">
        <v>174.672</v>
      </c>
      <c r="S135" s="43">
        <v>1028.8599999999999</v>
      </c>
      <c r="T135" s="43">
        <v>1028.8599999999999</v>
      </c>
      <c r="U135" s="43">
        <v>1028.8599999999999</v>
      </c>
      <c r="V135" s="43">
        <v>1028.8599999999999</v>
      </c>
      <c r="W135" s="43">
        <v>998.72</v>
      </c>
      <c r="X135" s="43">
        <v>2494.16</v>
      </c>
      <c r="Y135" s="43">
        <v>6895.81</v>
      </c>
      <c r="Z135" s="43">
        <v>294.16000000000003</v>
      </c>
      <c r="AA135" s="43">
        <v>402.43</v>
      </c>
      <c r="AB135" s="43">
        <v>459.21</v>
      </c>
      <c r="AC135" s="43">
        <v>335.38</v>
      </c>
      <c r="AD135" s="43">
        <v>402.43</v>
      </c>
      <c r="AE135" s="43">
        <v>638.82000000000005</v>
      </c>
      <c r="AF135" s="43"/>
      <c r="AG135" s="43"/>
      <c r="AH135" s="43"/>
      <c r="AI135" s="43"/>
      <c r="AJ135" s="43"/>
      <c r="AK135" s="43"/>
      <c r="AL135" s="43"/>
      <c r="AM135" s="43"/>
      <c r="AN135" s="43"/>
      <c r="AO135" s="43"/>
    </row>
    <row r="136" spans="1:41" ht="18" hidden="1" customHeight="1" thickBot="1" x14ac:dyDescent="0.25">
      <c r="A136" s="45" t="s">
        <v>486</v>
      </c>
      <c r="B136" s="42"/>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row>
    <row r="137" spans="1:41" ht="18" customHeight="1" thickBot="1" x14ac:dyDescent="0.25">
      <c r="A137" s="47" t="s">
        <v>487</v>
      </c>
      <c r="B137" s="42"/>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row>
    <row r="138" spans="1:41" ht="18" customHeight="1" thickBot="1" x14ac:dyDescent="0.25">
      <c r="A138" s="48" t="s">
        <v>488</v>
      </c>
      <c r="B138" s="42"/>
      <c r="C138" s="43">
        <v>32167.999</v>
      </c>
      <c r="D138" s="43">
        <v>32167.999</v>
      </c>
      <c r="E138" s="43">
        <v>32497.249</v>
      </c>
      <c r="F138" s="43">
        <v>32115.321</v>
      </c>
      <c r="G138" s="43">
        <v>28938.057000000001</v>
      </c>
      <c r="H138" s="43">
        <v>26783.350999999999</v>
      </c>
      <c r="I138" s="43">
        <v>26177.636999999999</v>
      </c>
      <c r="J138" s="43">
        <v>20697.531999999999</v>
      </c>
      <c r="K138" s="43">
        <v>13988.388000000001</v>
      </c>
      <c r="L138" s="43">
        <v>10676.968999999999</v>
      </c>
      <c r="M138" s="43">
        <v>9612.0439999999999</v>
      </c>
      <c r="N138" s="43">
        <v>10087.733</v>
      </c>
      <c r="O138" s="43">
        <v>10157.861999999999</v>
      </c>
      <c r="P138" s="43">
        <v>11056.261</v>
      </c>
      <c r="Q138" s="43">
        <v>11474.157999999999</v>
      </c>
      <c r="R138" s="43">
        <v>14299.387000000001</v>
      </c>
      <c r="S138" s="43">
        <v>16789.68</v>
      </c>
      <c r="T138" s="43">
        <v>19044.873</v>
      </c>
      <c r="U138" s="43">
        <v>22381.891</v>
      </c>
      <c r="V138" s="43">
        <v>24590.71</v>
      </c>
      <c r="W138" s="43">
        <v>28920.329000000002</v>
      </c>
      <c r="X138" s="43">
        <v>29391.864000000001</v>
      </c>
      <c r="Y138" s="43">
        <v>32203.665000000001</v>
      </c>
      <c r="Z138" s="43">
        <v>28882.99</v>
      </c>
      <c r="AA138" s="43">
        <v>28749.342000000001</v>
      </c>
      <c r="AB138" s="43">
        <v>30517.238000000001</v>
      </c>
      <c r="AC138" s="43">
        <v>26784.536</v>
      </c>
      <c r="AD138" s="43">
        <v>28749.342000000001</v>
      </c>
      <c r="AE138" s="43">
        <v>33964.54</v>
      </c>
      <c r="AF138" s="43"/>
      <c r="AG138" s="43"/>
      <c r="AH138" s="43"/>
      <c r="AI138" s="43"/>
      <c r="AJ138" s="43"/>
      <c r="AK138" s="43"/>
      <c r="AL138" s="43"/>
      <c r="AM138" s="43"/>
      <c r="AN138" s="43"/>
      <c r="AO138" s="43"/>
    </row>
    <row r="139" spans="1:41" ht="18" customHeight="1" thickBot="1" x14ac:dyDescent="0.25">
      <c r="A139" s="48" t="s">
        <v>489</v>
      </c>
      <c r="B139" s="42"/>
      <c r="C139" s="43">
        <v>194.16300000000001</v>
      </c>
      <c r="D139" s="43">
        <v>194.16300000000001</v>
      </c>
      <c r="E139" s="43">
        <v>194.16300000000001</v>
      </c>
      <c r="F139" s="43">
        <v>194.16300000000001</v>
      </c>
      <c r="G139" s="43">
        <v>152.31899999999999</v>
      </c>
      <c r="H139" s="43">
        <v>184.69499999999999</v>
      </c>
      <c r="I139" s="43">
        <v>186.97800000000001</v>
      </c>
      <c r="J139" s="43">
        <v>211.602</v>
      </c>
      <c r="K139" s="43">
        <v>178.749</v>
      </c>
      <c r="L139" s="43">
        <v>221.46899999999999</v>
      </c>
      <c r="M139" s="43">
        <v>174.83099999999999</v>
      </c>
      <c r="N139" s="43">
        <v>184.91499999999999</v>
      </c>
      <c r="O139" s="43">
        <v>193.64500000000001</v>
      </c>
      <c r="P139" s="43">
        <v>157.06100000000001</v>
      </c>
      <c r="Q139" s="43">
        <v>228.983</v>
      </c>
      <c r="R139" s="43">
        <v>218.6</v>
      </c>
      <c r="S139" s="43">
        <v>203.07900000000001</v>
      </c>
      <c r="T139" s="43">
        <v>212.62</v>
      </c>
      <c r="U139" s="43">
        <v>216.70699999999999</v>
      </c>
      <c r="V139" s="43">
        <v>258.041</v>
      </c>
      <c r="W139" s="43">
        <v>241.21100000000001</v>
      </c>
      <c r="X139" s="43">
        <v>262.45699999999999</v>
      </c>
      <c r="Y139" s="43">
        <v>292.41000000000003</v>
      </c>
      <c r="Z139" s="43">
        <v>227.583</v>
      </c>
      <c r="AA139" s="43">
        <v>235.65799999999999</v>
      </c>
      <c r="AB139" s="43">
        <v>254.35</v>
      </c>
      <c r="AC139" s="43">
        <v>263.94299999999998</v>
      </c>
      <c r="AD139" s="43">
        <v>235.65799999999999</v>
      </c>
      <c r="AE139" s="43">
        <v>305.02199999999999</v>
      </c>
      <c r="AF139" s="43"/>
      <c r="AG139" s="43"/>
      <c r="AH139" s="43"/>
      <c r="AI139" s="43"/>
      <c r="AJ139" s="43"/>
      <c r="AK139" s="43"/>
      <c r="AL139" s="43"/>
      <c r="AM139" s="43"/>
      <c r="AN139" s="43"/>
      <c r="AO139" s="43"/>
    </row>
    <row r="140" spans="1:41" ht="18" customHeight="1" thickBot="1" x14ac:dyDescent="0.25">
      <c r="A140" s="47" t="s">
        <v>490</v>
      </c>
      <c r="B140" s="42"/>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row>
    <row r="141" spans="1:41" ht="18" customHeight="1" thickBot="1" x14ac:dyDescent="0.25">
      <c r="A141" s="48" t="s">
        <v>491</v>
      </c>
      <c r="B141" s="42"/>
      <c r="C141" s="43">
        <v>764.23299999999995</v>
      </c>
      <c r="D141" s="43">
        <v>764.23299999999995</v>
      </c>
      <c r="E141" s="43">
        <v>434.983</v>
      </c>
      <c r="F141" s="43">
        <v>434.983</v>
      </c>
      <c r="G141" s="43">
        <v>283.14299999999997</v>
      </c>
      <c r="H141" s="43">
        <v>287.41899999999998</v>
      </c>
      <c r="I141" s="43">
        <v>257.19</v>
      </c>
      <c r="J141" s="43">
        <v>373.649</v>
      </c>
      <c r="K141" s="43">
        <v>349.65800000000002</v>
      </c>
      <c r="L141" s="43">
        <v>331.173</v>
      </c>
      <c r="M141" s="43">
        <v>394.96300000000002</v>
      </c>
      <c r="N141" s="43">
        <v>436.33199999999999</v>
      </c>
      <c r="O141" s="43">
        <v>248.85599999999999</v>
      </c>
      <c r="P141" s="43">
        <v>308.37900000000002</v>
      </c>
      <c r="Q141" s="43">
        <v>223.499</v>
      </c>
      <c r="R141" s="43">
        <v>378.44900000000001</v>
      </c>
      <c r="S141" s="43">
        <v>295.82100000000003</v>
      </c>
      <c r="T141" s="43">
        <v>523.67899999999997</v>
      </c>
      <c r="U141" s="43">
        <v>502.38</v>
      </c>
      <c r="V141" s="43">
        <v>494.983</v>
      </c>
      <c r="W141" s="43">
        <v>488.64</v>
      </c>
      <c r="X141" s="43">
        <v>390.94600000000003</v>
      </c>
      <c r="Y141" s="43">
        <v>461.01100000000002</v>
      </c>
      <c r="Z141" s="43">
        <v>603.53599999999994</v>
      </c>
      <c r="AA141" s="43">
        <v>862.79600000000005</v>
      </c>
      <c r="AB141" s="43">
        <v>527.97</v>
      </c>
      <c r="AC141" s="43">
        <v>1484.26</v>
      </c>
      <c r="AD141" s="43">
        <v>862.79600000000005</v>
      </c>
      <c r="AE141" s="43">
        <v>500.33</v>
      </c>
      <c r="AF141" s="43"/>
      <c r="AG141" s="43"/>
      <c r="AH141" s="43"/>
      <c r="AI141" s="43"/>
      <c r="AJ141" s="43"/>
      <c r="AK141" s="43"/>
      <c r="AL141" s="43"/>
      <c r="AM141" s="43"/>
      <c r="AN141" s="43"/>
      <c r="AO141" s="43"/>
    </row>
    <row r="142" spans="1:41" ht="18" customHeight="1" thickBot="1" x14ac:dyDescent="0.25">
      <c r="A142" s="48" t="s">
        <v>492</v>
      </c>
      <c r="B142" s="42"/>
      <c r="C142" s="43">
        <v>36.29</v>
      </c>
      <c r="D142" s="43">
        <v>36.29</v>
      </c>
      <c r="E142" s="43">
        <v>36.29</v>
      </c>
      <c r="F142" s="43">
        <v>36.29</v>
      </c>
      <c r="G142" s="43">
        <v>30.71</v>
      </c>
      <c r="H142" s="43">
        <v>41.962000000000003</v>
      </c>
      <c r="I142" s="43">
        <v>44.456000000000003</v>
      </c>
      <c r="J142" s="43">
        <v>54.832000000000001</v>
      </c>
      <c r="K142" s="43">
        <v>36.183</v>
      </c>
      <c r="L142" s="43">
        <v>37.335999999999999</v>
      </c>
      <c r="M142" s="43">
        <v>35.523000000000003</v>
      </c>
      <c r="N142" s="43">
        <v>37.49</v>
      </c>
      <c r="O142" s="43">
        <v>24.457000000000001</v>
      </c>
      <c r="P142" s="43">
        <v>27.128</v>
      </c>
      <c r="Q142" s="43">
        <v>36</v>
      </c>
      <c r="R142" s="43">
        <v>51.073</v>
      </c>
      <c r="S142" s="43">
        <v>30.045999999999999</v>
      </c>
      <c r="T142" s="43">
        <v>29.51</v>
      </c>
      <c r="U142" s="43">
        <v>33.703000000000003</v>
      </c>
      <c r="V142" s="43">
        <v>75.822999999999993</v>
      </c>
      <c r="W142" s="43">
        <v>29.465</v>
      </c>
      <c r="X142" s="43">
        <v>41.085999999999999</v>
      </c>
      <c r="Y142" s="43">
        <v>22.957999999999998</v>
      </c>
      <c r="Z142" s="43">
        <v>52.238</v>
      </c>
      <c r="AA142" s="43">
        <v>70.308999999999997</v>
      </c>
      <c r="AB142" s="43">
        <v>37.299999999999997</v>
      </c>
      <c r="AC142" s="43">
        <v>1540.798</v>
      </c>
      <c r="AD142" s="43">
        <v>70.308999999999997</v>
      </c>
      <c r="AE142" s="43">
        <v>48.389000000000003</v>
      </c>
      <c r="AF142" s="43"/>
      <c r="AG142" s="43"/>
      <c r="AH142" s="43"/>
      <c r="AI142" s="43"/>
      <c r="AJ142" s="43"/>
      <c r="AK142" s="43"/>
      <c r="AL142" s="43"/>
      <c r="AM142" s="43"/>
      <c r="AN142" s="43"/>
      <c r="AO142" s="43"/>
    </row>
    <row r="143" spans="1:41" ht="35" customHeight="1" thickBot="1" x14ac:dyDescent="0.25">
      <c r="A143" s="47" t="s">
        <v>493</v>
      </c>
      <c r="B143" s="42"/>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row>
    <row r="144" spans="1:41" ht="35" customHeight="1" thickBot="1" x14ac:dyDescent="0.25">
      <c r="A144" s="48" t="s">
        <v>494</v>
      </c>
      <c r="B144" s="42"/>
      <c r="C144" s="43">
        <v>532.12699999999995</v>
      </c>
      <c r="D144" s="43">
        <v>532.12699999999995</v>
      </c>
      <c r="E144" s="43">
        <v>532.12699999999995</v>
      </c>
      <c r="F144" s="43">
        <v>532.12699999999995</v>
      </c>
      <c r="G144" s="43">
        <v>588.35699999999997</v>
      </c>
      <c r="H144" s="43">
        <v>1076.8589999999999</v>
      </c>
      <c r="I144" s="43">
        <v>787.63300000000004</v>
      </c>
      <c r="J144" s="43">
        <v>710.11199999999997</v>
      </c>
      <c r="K144" s="43">
        <v>475.50900000000001</v>
      </c>
      <c r="L144" s="43">
        <v>429.00099999999998</v>
      </c>
      <c r="M144" s="43">
        <v>395.72199999999998</v>
      </c>
      <c r="N144" s="43">
        <v>471.78</v>
      </c>
      <c r="O144" s="43">
        <v>467.173</v>
      </c>
      <c r="P144" s="43">
        <v>476.30200000000002</v>
      </c>
      <c r="Q144" s="43">
        <v>449.26900000000001</v>
      </c>
      <c r="R144" s="43">
        <v>774.245</v>
      </c>
      <c r="S144" s="43">
        <v>616.60299999999995</v>
      </c>
      <c r="T144" s="43">
        <v>717.69299999999998</v>
      </c>
      <c r="U144" s="43">
        <v>704.39800000000002</v>
      </c>
      <c r="V144" s="43">
        <v>783.52499999999998</v>
      </c>
      <c r="W144" s="43">
        <v>791.87</v>
      </c>
      <c r="X144" s="43">
        <v>746.76</v>
      </c>
      <c r="Y144" s="43">
        <v>669.61500000000001</v>
      </c>
      <c r="Z144" s="43">
        <v>690.58600000000001</v>
      </c>
      <c r="AA144" s="43">
        <v>1004.184</v>
      </c>
      <c r="AB144" s="43">
        <v>717.02800000000002</v>
      </c>
      <c r="AC144" s="43">
        <v>948.58199999999999</v>
      </c>
      <c r="AD144" s="43">
        <v>1004.184</v>
      </c>
      <c r="AE144" s="43">
        <v>789.46900000000005</v>
      </c>
      <c r="AF144" s="43"/>
      <c r="AG144" s="43"/>
      <c r="AH144" s="43"/>
      <c r="AI144" s="43"/>
      <c r="AJ144" s="43"/>
      <c r="AK144" s="43"/>
      <c r="AL144" s="43"/>
      <c r="AM144" s="43"/>
      <c r="AN144" s="43"/>
      <c r="AO144" s="43"/>
    </row>
    <row r="145" spans="1:41" ht="52" customHeight="1" thickBot="1" x14ac:dyDescent="0.25">
      <c r="A145" s="48" t="s">
        <v>495</v>
      </c>
      <c r="B145" s="42"/>
      <c r="C145" s="43">
        <v>5.7510000000000003</v>
      </c>
      <c r="D145" s="43">
        <v>5.7510000000000003</v>
      </c>
      <c r="E145" s="43">
        <v>5.7510000000000003</v>
      </c>
      <c r="F145" s="43">
        <v>5.7510000000000003</v>
      </c>
      <c r="G145" s="43">
        <v>6.4550000000000001</v>
      </c>
      <c r="H145" s="43">
        <v>64.247</v>
      </c>
      <c r="I145" s="43">
        <v>43.939</v>
      </c>
      <c r="J145" s="43">
        <v>47.66</v>
      </c>
      <c r="K145" s="43">
        <v>68.933000000000007</v>
      </c>
      <c r="L145" s="43">
        <v>76.442999999999998</v>
      </c>
      <c r="M145" s="43">
        <v>51.176000000000002</v>
      </c>
      <c r="N145" s="43">
        <v>58.439</v>
      </c>
      <c r="O145" s="43">
        <v>30.535</v>
      </c>
      <c r="P145" s="43">
        <v>22.425000000000001</v>
      </c>
      <c r="Q145" s="43">
        <v>11.285</v>
      </c>
      <c r="R145" s="43">
        <v>11.461</v>
      </c>
      <c r="S145" s="43">
        <v>33.713000000000001</v>
      </c>
      <c r="T145" s="43">
        <v>9.8629999999999995</v>
      </c>
      <c r="U145" s="43">
        <v>141.845</v>
      </c>
      <c r="V145" s="43">
        <v>110.67700000000001</v>
      </c>
      <c r="W145" s="43">
        <v>148.28200000000001</v>
      </c>
      <c r="X145" s="43">
        <v>128.64599999999999</v>
      </c>
      <c r="Y145" s="43">
        <v>102.09699999999999</v>
      </c>
      <c r="Z145" s="43">
        <v>53.252000000000002</v>
      </c>
      <c r="AA145" s="43">
        <v>46.031999999999996</v>
      </c>
      <c r="AB145" s="43">
        <v>130.19300000000001</v>
      </c>
      <c r="AC145" s="43">
        <v>196.77699999999999</v>
      </c>
      <c r="AD145" s="43">
        <v>46.031999999999996</v>
      </c>
      <c r="AE145" s="43">
        <v>84.76</v>
      </c>
      <c r="AF145" s="43"/>
      <c r="AG145" s="43"/>
      <c r="AH145" s="43"/>
      <c r="AI145" s="43"/>
      <c r="AJ145" s="43"/>
      <c r="AK145" s="43"/>
      <c r="AL145" s="43"/>
      <c r="AM145" s="43"/>
      <c r="AN145" s="43"/>
      <c r="AO145" s="43"/>
    </row>
    <row r="146" spans="1:41" ht="18" customHeight="1" thickBot="1" x14ac:dyDescent="0.25">
      <c r="A146" s="45" t="s">
        <v>496</v>
      </c>
      <c r="B146" s="42"/>
      <c r="C146" s="43">
        <v>7.1459999999999999</v>
      </c>
      <c r="D146" s="43">
        <v>7.1459999999999999</v>
      </c>
      <c r="E146" s="43">
        <v>7.1459999999999999</v>
      </c>
      <c r="F146" s="43">
        <v>7.1459999999999999</v>
      </c>
      <c r="G146" s="43">
        <v>7.1459999999999999</v>
      </c>
      <c r="H146" s="43"/>
      <c r="I146" s="43">
        <v>1529.9970000000001</v>
      </c>
      <c r="J146" s="43">
        <v>8.5289999999999999</v>
      </c>
      <c r="K146" s="43">
        <v>8.5289999999999999</v>
      </c>
      <c r="L146" s="43">
        <v>3011.288</v>
      </c>
      <c r="M146" s="43">
        <v>647.30700000000002</v>
      </c>
      <c r="N146" s="43">
        <v>9.6509999999999998</v>
      </c>
      <c r="O146" s="43">
        <v>9.4250000000000007</v>
      </c>
      <c r="P146" s="43">
        <v>10.025</v>
      </c>
      <c r="Q146" s="43">
        <v>1259.6199999999999</v>
      </c>
      <c r="R146" s="43">
        <v>10.45</v>
      </c>
      <c r="S146" s="43">
        <v>10.45</v>
      </c>
      <c r="T146" s="43">
        <v>11.592000000000001</v>
      </c>
      <c r="U146" s="43">
        <v>3062.0830000000001</v>
      </c>
      <c r="V146" s="43">
        <v>12.621</v>
      </c>
      <c r="W146" s="43">
        <v>1726.768</v>
      </c>
      <c r="X146" s="43">
        <v>20.5</v>
      </c>
      <c r="Y146" s="43">
        <v>2565.0740000000001</v>
      </c>
      <c r="Z146" s="43"/>
      <c r="AA146" s="43"/>
      <c r="AB146" s="43"/>
      <c r="AC146" s="43"/>
      <c r="AD146" s="43"/>
      <c r="AE146" s="43"/>
      <c r="AF146" s="43"/>
      <c r="AG146" s="43"/>
      <c r="AH146" s="43"/>
      <c r="AI146" s="43"/>
      <c r="AJ146" s="43"/>
      <c r="AK146" s="43"/>
      <c r="AL146" s="43"/>
      <c r="AM146" s="43"/>
      <c r="AN146" s="43"/>
      <c r="AO146" s="43"/>
    </row>
    <row r="147" spans="1:41" ht="35" customHeight="1" thickBot="1" x14ac:dyDescent="0.25">
      <c r="A147" s="45" t="s">
        <v>497</v>
      </c>
      <c r="B147" s="42"/>
      <c r="C147" s="43"/>
      <c r="D147" s="43"/>
      <c r="E147" s="43"/>
      <c r="F147" s="43"/>
      <c r="G147" s="43"/>
      <c r="H147" s="43">
        <v>220.095</v>
      </c>
      <c r="I147" s="43">
        <v>584.40700000000004</v>
      </c>
      <c r="J147" s="43">
        <v>535.53</v>
      </c>
      <c r="K147" s="43">
        <v>707.96199999999999</v>
      </c>
      <c r="L147" s="43">
        <v>874.71100000000001</v>
      </c>
      <c r="M147" s="43">
        <v>752.10900000000004</v>
      </c>
      <c r="N147" s="43">
        <v>260.33999999999997</v>
      </c>
      <c r="O147" s="43">
        <v>64.715000000000003</v>
      </c>
      <c r="P147" s="43">
        <v>57.790999999999997</v>
      </c>
      <c r="Q147" s="43">
        <v>44.21</v>
      </c>
      <c r="R147" s="43">
        <v>32.441000000000003</v>
      </c>
      <c r="S147" s="43">
        <v>10.837</v>
      </c>
      <c r="T147" s="43">
        <v>27.436</v>
      </c>
      <c r="U147" s="43">
        <v>28.119</v>
      </c>
      <c r="V147" s="43">
        <v>29.010999999999999</v>
      </c>
      <c r="W147" s="43">
        <v>27.777999999999999</v>
      </c>
      <c r="X147" s="43">
        <v>27.710999999999999</v>
      </c>
      <c r="Y147" s="43">
        <v>0</v>
      </c>
      <c r="Z147" s="43"/>
      <c r="AA147" s="43"/>
      <c r="AB147" s="43"/>
      <c r="AC147" s="43"/>
      <c r="AD147" s="43"/>
      <c r="AE147" s="43"/>
      <c r="AF147" s="43"/>
      <c r="AG147" s="43"/>
      <c r="AH147" s="43"/>
      <c r="AI147" s="43"/>
      <c r="AJ147" s="43"/>
      <c r="AK147" s="43"/>
      <c r="AL147" s="43"/>
      <c r="AM147" s="43"/>
      <c r="AN147" s="43"/>
      <c r="AO147" s="43"/>
    </row>
    <row r="148" spans="1:41" ht="18" customHeight="1" thickBot="1" x14ac:dyDescent="0.25">
      <c r="A148" s="45" t="s">
        <v>498</v>
      </c>
      <c r="B148" s="42"/>
      <c r="C148" s="43">
        <v>3762.96</v>
      </c>
      <c r="D148" s="43">
        <v>3762.96</v>
      </c>
      <c r="E148" s="43">
        <v>3762.96</v>
      </c>
      <c r="F148" s="43">
        <v>4144.8879999999999</v>
      </c>
      <c r="G148" s="43">
        <v>4687.6480000000001</v>
      </c>
      <c r="H148" s="43">
        <v>4815.8419999999996</v>
      </c>
      <c r="I148" s="43">
        <v>5293.0870000000004</v>
      </c>
      <c r="J148" s="43">
        <v>4350.7719999999999</v>
      </c>
      <c r="K148" s="43">
        <v>4942.2790000000005</v>
      </c>
      <c r="L148" s="43">
        <v>4597.4160000000002</v>
      </c>
      <c r="M148" s="43">
        <v>4706.9070000000002</v>
      </c>
      <c r="N148" s="43">
        <v>3829.2190000000001</v>
      </c>
      <c r="O148" s="43">
        <v>5129.1639999999998</v>
      </c>
      <c r="P148" s="43">
        <v>5854.9520000000002</v>
      </c>
      <c r="Q148" s="43">
        <v>6319.9030000000002</v>
      </c>
      <c r="R148" s="43">
        <v>5188.3090000000002</v>
      </c>
      <c r="S148" s="43">
        <v>7091.1679999999997</v>
      </c>
      <c r="T148" s="43">
        <v>10143.887000000001</v>
      </c>
      <c r="U148" s="43">
        <v>10235.034</v>
      </c>
      <c r="V148" s="43">
        <v>8855.5319999999992</v>
      </c>
      <c r="W148" s="43">
        <v>10693.734</v>
      </c>
      <c r="X148" s="43">
        <v>10584.482</v>
      </c>
      <c r="Y148" s="43">
        <v>11175.405000000001</v>
      </c>
      <c r="Z148" s="43">
        <v>6568.5309999999999</v>
      </c>
      <c r="AA148" s="43">
        <v>6787.3980000000001</v>
      </c>
      <c r="AB148" s="43">
        <v>7498.107</v>
      </c>
      <c r="AC148" s="43">
        <v>7841.1760000000004</v>
      </c>
      <c r="AD148" s="43">
        <v>6787.3980000000001</v>
      </c>
      <c r="AE148" s="43">
        <v>8462.6530000000002</v>
      </c>
      <c r="AF148" s="43"/>
      <c r="AG148" s="43"/>
      <c r="AH148" s="43"/>
      <c r="AI148" s="43"/>
      <c r="AJ148" s="43"/>
      <c r="AK148" s="43"/>
      <c r="AL148" s="43"/>
      <c r="AM148" s="43"/>
      <c r="AN148" s="43"/>
      <c r="AO148" s="43"/>
    </row>
    <row r="149" spans="1:41" ht="35" customHeight="1" thickBot="1" x14ac:dyDescent="0.25">
      <c r="A149" s="45" t="s">
        <v>499</v>
      </c>
      <c r="B149" s="42"/>
      <c r="C149" s="43">
        <v>591.05600000000004</v>
      </c>
      <c r="D149" s="43">
        <v>591.05600000000004</v>
      </c>
      <c r="E149" s="43">
        <v>591.05600000000004</v>
      </c>
      <c r="F149" s="43">
        <v>591.05600000000004</v>
      </c>
      <c r="G149" s="43">
        <v>853.36400000000003</v>
      </c>
      <c r="H149" s="43">
        <v>984.3</v>
      </c>
      <c r="I149" s="43">
        <v>1324.002</v>
      </c>
      <c r="J149" s="43">
        <v>506.238</v>
      </c>
      <c r="K149" s="43">
        <v>972.68499999999995</v>
      </c>
      <c r="L149" s="43">
        <v>761.16399999999999</v>
      </c>
      <c r="M149" s="43">
        <v>1120.5119999999999</v>
      </c>
      <c r="N149" s="43">
        <v>602.53099999999995</v>
      </c>
      <c r="O149" s="43">
        <v>890.73299999999995</v>
      </c>
      <c r="P149" s="43">
        <v>800.82299999999998</v>
      </c>
      <c r="Q149" s="43">
        <v>1078.8630000000001</v>
      </c>
      <c r="R149" s="43">
        <v>633.18600000000004</v>
      </c>
      <c r="S149" s="43">
        <v>1015.3680000000001</v>
      </c>
      <c r="T149" s="43">
        <v>982.072</v>
      </c>
      <c r="U149" s="43">
        <v>1310.828</v>
      </c>
      <c r="V149" s="43">
        <v>658.13599999999997</v>
      </c>
      <c r="W149" s="43">
        <v>781.745</v>
      </c>
      <c r="X149" s="43">
        <v>1075.9069999999999</v>
      </c>
      <c r="Y149" s="43">
        <v>1587.1969999999999</v>
      </c>
      <c r="Z149" s="43">
        <v>790.86900000000003</v>
      </c>
      <c r="AA149" s="43">
        <v>851.58199999999999</v>
      </c>
      <c r="AB149" s="43">
        <v>1203.124</v>
      </c>
      <c r="AC149" s="43">
        <v>1746.0730000000001</v>
      </c>
      <c r="AD149" s="43">
        <v>851.58199999999999</v>
      </c>
      <c r="AE149" s="43">
        <v>943.58600000000001</v>
      </c>
      <c r="AF149" s="43"/>
      <c r="AG149" s="43"/>
      <c r="AH149" s="43"/>
      <c r="AI149" s="43"/>
      <c r="AJ149" s="43"/>
      <c r="AK149" s="43"/>
      <c r="AL149" s="43"/>
      <c r="AM149" s="43"/>
      <c r="AN149" s="43"/>
      <c r="AO149" s="43"/>
    </row>
    <row r="150" spans="1:41" ht="18" customHeight="1" thickBot="1" x14ac:dyDescent="0.25">
      <c r="A150" s="45" t="s">
        <v>500</v>
      </c>
      <c r="B150" s="42"/>
      <c r="C150" s="43">
        <v>3230.605</v>
      </c>
      <c r="D150" s="43">
        <v>3230.605</v>
      </c>
      <c r="E150" s="43">
        <v>3230.605</v>
      </c>
      <c r="F150" s="43">
        <v>3230.605</v>
      </c>
      <c r="G150" s="43">
        <v>2650.4749999999999</v>
      </c>
      <c r="H150" s="43">
        <v>1210.674</v>
      </c>
      <c r="I150" s="43">
        <v>1269.1690000000001</v>
      </c>
      <c r="J150" s="43">
        <v>1172.3510000000001</v>
      </c>
      <c r="K150" s="43">
        <v>1163.259</v>
      </c>
      <c r="L150" s="43">
        <v>652.88499999999999</v>
      </c>
      <c r="M150" s="43">
        <v>708.18600000000004</v>
      </c>
      <c r="N150" s="43">
        <v>506.03</v>
      </c>
      <c r="O150" s="43">
        <v>619.90599999999995</v>
      </c>
      <c r="P150" s="43">
        <v>1378.163</v>
      </c>
      <c r="Q150" s="43">
        <v>1846.5830000000001</v>
      </c>
      <c r="R150" s="43">
        <v>2246.1849999999999</v>
      </c>
      <c r="S150" s="43">
        <v>2594.8890000000001</v>
      </c>
      <c r="T150" s="43">
        <v>2215.17</v>
      </c>
      <c r="U150" s="43">
        <v>2896.0619999999999</v>
      </c>
      <c r="V150" s="43">
        <v>3581.0219999999999</v>
      </c>
      <c r="W150" s="43">
        <v>3814.0459999999998</v>
      </c>
      <c r="X150" s="43">
        <v>2280.1289999999999</v>
      </c>
      <c r="Y150" s="43">
        <v>1989.6579999999999</v>
      </c>
      <c r="Z150" s="43">
        <v>3169.0569999999998</v>
      </c>
      <c r="AA150" s="43">
        <v>1520.2239999999999</v>
      </c>
      <c r="AB150" s="43">
        <v>2009.3030000000001</v>
      </c>
      <c r="AC150" s="43">
        <v>2452.0630000000001</v>
      </c>
      <c r="AD150" s="43">
        <v>1520.2239999999999</v>
      </c>
      <c r="AE150" s="43">
        <v>1572.904</v>
      </c>
      <c r="AF150" s="43"/>
      <c r="AG150" s="43"/>
      <c r="AH150" s="43"/>
      <c r="AI150" s="43"/>
      <c r="AJ150" s="43"/>
      <c r="AK150" s="43"/>
      <c r="AL150" s="43"/>
      <c r="AM150" s="43"/>
      <c r="AN150" s="43"/>
      <c r="AO150" s="43"/>
    </row>
    <row r="151" spans="1:41" ht="18" hidden="1" customHeight="1" thickBot="1" x14ac:dyDescent="0.25">
      <c r="A151" s="45" t="s">
        <v>501</v>
      </c>
      <c r="B151" s="42"/>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row>
    <row r="152" spans="1:41" ht="18" hidden="1" customHeight="1" thickBot="1" x14ac:dyDescent="0.25">
      <c r="A152" s="45" t="s">
        <v>502</v>
      </c>
      <c r="B152" s="42"/>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row>
    <row r="153" spans="1:41" ht="35" hidden="1" customHeight="1" thickBot="1" x14ac:dyDescent="0.25">
      <c r="A153" s="45" t="s">
        <v>503</v>
      </c>
      <c r="B153" s="42"/>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row>
    <row r="154" spans="1:41" ht="18" customHeight="1" thickBot="1" x14ac:dyDescent="0.25">
      <c r="A154" s="47" t="s">
        <v>504</v>
      </c>
      <c r="B154" s="42"/>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row>
    <row r="155" spans="1:41" ht="18" hidden="1" customHeight="1" thickBot="1" x14ac:dyDescent="0.25">
      <c r="A155" s="48" t="s">
        <v>505</v>
      </c>
      <c r="B155" s="42"/>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row>
    <row r="156" spans="1:41" ht="35" hidden="1" customHeight="1" thickBot="1" x14ac:dyDescent="0.25">
      <c r="A156" s="48" t="s">
        <v>506</v>
      </c>
      <c r="B156" s="42"/>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row>
    <row r="157" spans="1:41" ht="18" hidden="1" customHeight="1" thickBot="1" x14ac:dyDescent="0.25">
      <c r="A157" s="45" t="s">
        <v>507</v>
      </c>
      <c r="B157" s="42"/>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row>
    <row r="158" spans="1:41" ht="18" hidden="1" customHeight="1" thickBot="1" x14ac:dyDescent="0.25">
      <c r="A158" s="45" t="s">
        <v>508</v>
      </c>
      <c r="B158" s="42"/>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row>
    <row r="159" spans="1:41" ht="18" hidden="1" customHeight="1" thickBot="1" x14ac:dyDescent="0.25">
      <c r="A159" s="45" t="s">
        <v>509</v>
      </c>
      <c r="B159" s="42"/>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row>
    <row r="160" spans="1:41" ht="18" hidden="1" customHeight="1" thickBot="1" x14ac:dyDescent="0.25">
      <c r="A160" s="45" t="s">
        <v>510</v>
      </c>
      <c r="B160" s="42"/>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row>
    <row r="161" spans="1:41" ht="35" customHeight="1" thickBot="1" x14ac:dyDescent="0.25">
      <c r="A161" s="45" t="s">
        <v>511</v>
      </c>
      <c r="B161" s="42"/>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v>705.21400000000006</v>
      </c>
      <c r="AA161" s="43">
        <v>971.55700000000002</v>
      </c>
      <c r="AB161" s="43">
        <v>822.577</v>
      </c>
      <c r="AC161" s="43">
        <v>940.577</v>
      </c>
      <c r="AD161" s="43">
        <v>971.55700000000002</v>
      </c>
      <c r="AE161" s="43">
        <v>1062.8119999999999</v>
      </c>
      <c r="AF161" s="43"/>
      <c r="AG161" s="43"/>
      <c r="AH161" s="43"/>
      <c r="AI161" s="43"/>
      <c r="AJ161" s="43"/>
      <c r="AK161" s="43"/>
      <c r="AL161" s="43"/>
      <c r="AM161" s="43"/>
      <c r="AN161" s="43"/>
      <c r="AO161" s="43"/>
    </row>
    <row r="162" spans="1:41" ht="35" customHeight="1" thickBot="1" x14ac:dyDescent="0.25">
      <c r="A162" s="47" t="s">
        <v>512</v>
      </c>
      <c r="B162" s="42"/>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row>
    <row r="163" spans="1:41" ht="35" hidden="1" customHeight="1" thickBot="1" x14ac:dyDescent="0.25">
      <c r="A163" s="48" t="s">
        <v>513</v>
      </c>
      <c r="B163" s="42"/>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row>
    <row r="164" spans="1:41" ht="35" hidden="1" customHeight="1" thickBot="1" x14ac:dyDescent="0.25">
      <c r="A164" s="48" t="s">
        <v>514</v>
      </c>
      <c r="B164" s="42"/>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row>
    <row r="165" spans="1:41" ht="35" customHeight="1" thickBot="1" x14ac:dyDescent="0.25">
      <c r="A165" s="45" t="s">
        <v>515</v>
      </c>
      <c r="B165" s="42"/>
      <c r="C165" s="43">
        <v>472.71300000000002</v>
      </c>
      <c r="D165" s="43">
        <v>472.71300000000002</v>
      </c>
      <c r="E165" s="43">
        <v>472.71300000000002</v>
      </c>
      <c r="F165" s="43">
        <v>472.71300000000002</v>
      </c>
      <c r="G165" s="43">
        <v>520.16499999999996</v>
      </c>
      <c r="H165" s="43">
        <v>441.72699999999998</v>
      </c>
      <c r="I165" s="43">
        <v>465.45699999999999</v>
      </c>
      <c r="J165" s="43">
        <v>438.12599999999998</v>
      </c>
      <c r="K165" s="43">
        <v>436.09399999999999</v>
      </c>
      <c r="L165" s="43">
        <v>407.58600000000001</v>
      </c>
      <c r="M165" s="43">
        <v>397.55399999999997</v>
      </c>
      <c r="N165" s="43">
        <v>414.096</v>
      </c>
      <c r="O165" s="43">
        <v>400.96600000000001</v>
      </c>
      <c r="P165" s="43">
        <v>415.99099999999999</v>
      </c>
      <c r="Q165" s="43">
        <v>449.57499999999999</v>
      </c>
      <c r="R165" s="43">
        <v>440.017</v>
      </c>
      <c r="S165" s="43">
        <v>487.71899999999999</v>
      </c>
      <c r="T165" s="43">
        <v>530.60299999999995</v>
      </c>
      <c r="U165" s="43">
        <v>598.51099999999997</v>
      </c>
      <c r="V165" s="43">
        <v>599.98900000000003</v>
      </c>
      <c r="W165" s="43">
        <v>678.32799999999997</v>
      </c>
      <c r="X165" s="43">
        <v>702.16200000000003</v>
      </c>
      <c r="Y165" s="43">
        <v>718.44600000000003</v>
      </c>
      <c r="Z165" s="43"/>
      <c r="AA165" s="43"/>
      <c r="AB165" s="43"/>
      <c r="AC165" s="43"/>
      <c r="AD165" s="43"/>
      <c r="AE165" s="43"/>
      <c r="AF165" s="43"/>
      <c r="AG165" s="43"/>
      <c r="AH165" s="43"/>
      <c r="AI165" s="43"/>
      <c r="AJ165" s="43"/>
      <c r="AK165" s="43"/>
      <c r="AL165" s="43"/>
      <c r="AM165" s="43"/>
      <c r="AN165" s="43"/>
      <c r="AO165" s="43"/>
    </row>
    <row r="166" spans="1:41" ht="18" customHeight="1" thickBot="1" x14ac:dyDescent="0.25">
      <c r="A166" s="47" t="s">
        <v>516</v>
      </c>
      <c r="B166" s="42"/>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row>
    <row r="167" spans="1:41" ht="35" hidden="1" customHeight="1" thickBot="1" x14ac:dyDescent="0.25">
      <c r="A167" s="48" t="s">
        <v>517</v>
      </c>
      <c r="B167" s="42"/>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row>
    <row r="168" spans="1:41" ht="52" hidden="1" customHeight="1" thickBot="1" x14ac:dyDescent="0.25">
      <c r="A168" s="48" t="s">
        <v>518</v>
      </c>
      <c r="B168" s="42"/>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row>
    <row r="169" spans="1:41" ht="52" hidden="1" customHeight="1" thickBot="1" x14ac:dyDescent="0.25">
      <c r="A169" s="48" t="s">
        <v>519</v>
      </c>
      <c r="B169" s="42"/>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row>
    <row r="170" spans="1:41" ht="35" hidden="1" customHeight="1" thickBot="1" x14ac:dyDescent="0.25">
      <c r="A170" s="48" t="s">
        <v>520</v>
      </c>
      <c r="B170" s="42"/>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row>
    <row r="171" spans="1:41" ht="35" hidden="1" customHeight="1" thickBot="1" x14ac:dyDescent="0.25">
      <c r="A171" s="48" t="s">
        <v>521</v>
      </c>
      <c r="B171" s="42"/>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row>
    <row r="172" spans="1:41" ht="35" hidden="1" customHeight="1" thickBot="1" x14ac:dyDescent="0.25">
      <c r="A172" s="48" t="s">
        <v>522</v>
      </c>
      <c r="B172" s="42"/>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row>
    <row r="173" spans="1:41" ht="35" hidden="1" customHeight="1" thickBot="1" x14ac:dyDescent="0.25">
      <c r="A173" s="45" t="s">
        <v>523</v>
      </c>
      <c r="B173" s="42"/>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row>
    <row r="174" spans="1:41" ht="35" hidden="1" customHeight="1" thickBot="1" x14ac:dyDescent="0.25">
      <c r="A174" s="45" t="s">
        <v>524</v>
      </c>
      <c r="B174" s="42"/>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row>
    <row r="175" spans="1:41" ht="137" hidden="1" customHeight="1" thickBot="1" x14ac:dyDescent="0.25">
      <c r="A175" s="45" t="s">
        <v>525</v>
      </c>
      <c r="B175" s="42"/>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row>
    <row r="176" spans="1:41" ht="52" customHeight="1" thickBot="1" x14ac:dyDescent="0.25">
      <c r="A176" s="47" t="s">
        <v>526</v>
      </c>
      <c r="B176" s="42"/>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row>
    <row r="177" spans="1:41" ht="52" customHeight="1" thickBot="1" x14ac:dyDescent="0.25">
      <c r="A177" s="48" t="s">
        <v>527</v>
      </c>
      <c r="B177" s="42"/>
      <c r="C177" s="43"/>
      <c r="D177" s="43"/>
      <c r="E177" s="43"/>
      <c r="F177" s="43">
        <v>0</v>
      </c>
      <c r="G177" s="43"/>
      <c r="H177" s="43">
        <v>1237.338</v>
      </c>
      <c r="I177" s="43">
        <v>1240.2249999999999</v>
      </c>
      <c r="J177" s="43">
        <v>2432.6770000000001</v>
      </c>
      <c r="K177" s="43">
        <v>2864.2249999999999</v>
      </c>
      <c r="L177" s="43">
        <v>2502.85</v>
      </c>
      <c r="M177" s="43">
        <v>2610.65</v>
      </c>
      <c r="N177" s="43">
        <v>2468.375</v>
      </c>
      <c r="O177" s="43">
        <v>5464.5</v>
      </c>
      <c r="P177" s="43">
        <v>5436</v>
      </c>
      <c r="Q177" s="43">
        <v>5365.125</v>
      </c>
      <c r="R177" s="43">
        <v>5350.875</v>
      </c>
      <c r="S177" s="43">
        <v>2511.0749999999998</v>
      </c>
      <c r="T177" s="43">
        <v>2598.4</v>
      </c>
      <c r="U177" s="43">
        <v>2668.2249999999999</v>
      </c>
      <c r="V177" s="43">
        <v>0</v>
      </c>
      <c r="W177" s="43">
        <v>0</v>
      </c>
      <c r="X177" s="43">
        <v>800</v>
      </c>
      <c r="Y177" s="43">
        <v>5978.9</v>
      </c>
      <c r="Z177" s="43">
        <v>7.7050000000000001</v>
      </c>
      <c r="AA177" s="43">
        <v>2294.3319999999999</v>
      </c>
      <c r="AB177" s="43">
        <v>1052.6759999999999</v>
      </c>
      <c r="AC177" s="43">
        <v>2291.2710000000002</v>
      </c>
      <c r="AD177" s="43">
        <v>2294.3319999999999</v>
      </c>
      <c r="AE177" s="43">
        <v>2520.6410000000001</v>
      </c>
      <c r="AF177" s="43"/>
      <c r="AG177" s="43"/>
      <c r="AH177" s="43"/>
      <c r="AI177" s="43"/>
      <c r="AJ177" s="43"/>
      <c r="AK177" s="43"/>
      <c r="AL177" s="43"/>
      <c r="AM177" s="43"/>
      <c r="AN177" s="43"/>
      <c r="AO177" s="43"/>
    </row>
    <row r="178" spans="1:41" ht="69" hidden="1" customHeight="1" thickBot="1" x14ac:dyDescent="0.25">
      <c r="A178" s="48" t="s">
        <v>528</v>
      </c>
      <c r="B178" s="42"/>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row>
    <row r="179" spans="1:41" ht="69" hidden="1" customHeight="1" thickBot="1" x14ac:dyDescent="0.25">
      <c r="A179" s="48" t="s">
        <v>529</v>
      </c>
      <c r="B179" s="42"/>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row>
    <row r="180" spans="1:41" ht="69" hidden="1" customHeight="1" thickBot="1" x14ac:dyDescent="0.25">
      <c r="A180" s="48" t="s">
        <v>530</v>
      </c>
      <c r="B180" s="42"/>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row>
    <row r="181" spans="1:41" ht="69" hidden="1" customHeight="1" thickBot="1" x14ac:dyDescent="0.25">
      <c r="A181" s="48" t="s">
        <v>531</v>
      </c>
      <c r="B181" s="42"/>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row>
    <row r="182" spans="1:41" ht="86" hidden="1" customHeight="1" thickBot="1" x14ac:dyDescent="0.25">
      <c r="A182" s="48" t="s">
        <v>532</v>
      </c>
      <c r="B182" s="42"/>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row>
    <row r="183" spans="1:41" ht="69" hidden="1" customHeight="1" thickBot="1" x14ac:dyDescent="0.25">
      <c r="A183" s="48" t="s">
        <v>533</v>
      </c>
      <c r="B183" s="42"/>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row>
    <row r="184" spans="1:41" ht="69" hidden="1" customHeight="1" thickBot="1" x14ac:dyDescent="0.25">
      <c r="A184" s="48" t="s">
        <v>534</v>
      </c>
      <c r="B184" s="42"/>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row>
    <row r="185" spans="1:41" ht="69" hidden="1" customHeight="1" thickBot="1" x14ac:dyDescent="0.25">
      <c r="A185" s="48" t="s">
        <v>535</v>
      </c>
      <c r="B185" s="42"/>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row>
    <row r="186" spans="1:41" ht="69" hidden="1" customHeight="1" thickBot="1" x14ac:dyDescent="0.25">
      <c r="A186" s="48" t="s">
        <v>536</v>
      </c>
      <c r="B186" s="42"/>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row>
    <row r="187" spans="1:41" ht="69" customHeight="1" thickBot="1" x14ac:dyDescent="0.25">
      <c r="A187" s="48" t="s">
        <v>537</v>
      </c>
      <c r="B187" s="42"/>
      <c r="C187" s="43">
        <v>109.657</v>
      </c>
      <c r="D187" s="43">
        <v>109.657</v>
      </c>
      <c r="E187" s="43">
        <v>109.657</v>
      </c>
      <c r="F187" s="43">
        <v>109.657</v>
      </c>
      <c r="G187" s="43">
        <v>111.122</v>
      </c>
      <c r="H187" s="43">
        <v>158.22</v>
      </c>
      <c r="I187" s="43">
        <v>154.55699999999999</v>
      </c>
      <c r="J187" s="43">
        <v>153.72399999999999</v>
      </c>
      <c r="K187" s="43">
        <v>850.572</v>
      </c>
      <c r="L187" s="43">
        <v>871.57299999999998</v>
      </c>
      <c r="M187" s="43">
        <v>813.83299999999997</v>
      </c>
      <c r="N187" s="43">
        <v>827.726</v>
      </c>
      <c r="O187" s="43">
        <v>548.27700000000004</v>
      </c>
      <c r="P187" s="43">
        <v>548.84100000000001</v>
      </c>
      <c r="Q187" s="43">
        <v>610.39599999999996</v>
      </c>
      <c r="R187" s="43">
        <v>650.63099999999997</v>
      </c>
      <c r="S187" s="43">
        <v>656.44500000000005</v>
      </c>
      <c r="T187" s="43">
        <v>645.61800000000005</v>
      </c>
      <c r="U187" s="43">
        <v>846.17499999999995</v>
      </c>
      <c r="V187" s="43">
        <v>939.65300000000002</v>
      </c>
      <c r="W187" s="43">
        <v>919.00599999999997</v>
      </c>
      <c r="X187" s="43">
        <v>882.28399999999999</v>
      </c>
      <c r="Y187" s="43">
        <v>882.94500000000005</v>
      </c>
      <c r="Z187" s="43">
        <v>989.23699999999997</v>
      </c>
      <c r="AA187" s="43">
        <v>907.08</v>
      </c>
      <c r="AB187" s="43">
        <v>927.40300000000002</v>
      </c>
      <c r="AC187" s="43">
        <v>913.47699999999998</v>
      </c>
      <c r="AD187" s="43">
        <v>907.08</v>
      </c>
      <c r="AE187" s="43">
        <v>796.55</v>
      </c>
      <c r="AF187" s="43"/>
      <c r="AG187" s="43"/>
      <c r="AH187" s="43"/>
      <c r="AI187" s="43"/>
      <c r="AJ187" s="43"/>
      <c r="AK187" s="43"/>
      <c r="AL187" s="43"/>
      <c r="AM187" s="43"/>
      <c r="AN187" s="43"/>
      <c r="AO187" s="43"/>
    </row>
    <row r="188" spans="1:41" ht="69" hidden="1" customHeight="1" thickBot="1" x14ac:dyDescent="0.25">
      <c r="A188" s="48" t="s">
        <v>538</v>
      </c>
      <c r="B188" s="42"/>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row>
    <row r="189" spans="1:41" ht="52" hidden="1" customHeight="1" thickBot="1" x14ac:dyDescent="0.25">
      <c r="A189" s="48" t="s">
        <v>539</v>
      </c>
      <c r="B189" s="42"/>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row>
    <row r="190" spans="1:41" ht="52" hidden="1" customHeight="1" thickBot="1" x14ac:dyDescent="0.25">
      <c r="A190" s="48" t="s">
        <v>540</v>
      </c>
      <c r="B190" s="42"/>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row>
    <row r="191" spans="1:41" ht="69" hidden="1" customHeight="1" thickBot="1" x14ac:dyDescent="0.25">
      <c r="A191" s="48" t="s">
        <v>541</v>
      </c>
      <c r="B191" s="42"/>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row>
    <row r="192" spans="1:41" ht="52" hidden="1" customHeight="1" thickBot="1" x14ac:dyDescent="0.25">
      <c r="A192" s="48" t="s">
        <v>542</v>
      </c>
      <c r="B192" s="42"/>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row>
    <row r="193" spans="1:41" ht="52" hidden="1" customHeight="1" thickBot="1" x14ac:dyDescent="0.25">
      <c r="A193" s="48" t="s">
        <v>543</v>
      </c>
      <c r="B193" s="42"/>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row>
    <row r="194" spans="1:41" ht="69" hidden="1" customHeight="1" thickBot="1" x14ac:dyDescent="0.25">
      <c r="A194" s="48" t="s">
        <v>544</v>
      </c>
      <c r="B194" s="42"/>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row>
    <row r="195" spans="1:41" ht="52" customHeight="1" thickBot="1" x14ac:dyDescent="0.25">
      <c r="A195" s="48" t="s">
        <v>545</v>
      </c>
      <c r="B195" s="42"/>
      <c r="C195" s="43">
        <v>54.326999999999998</v>
      </c>
      <c r="D195" s="43">
        <v>54.326999999999998</v>
      </c>
      <c r="E195" s="43">
        <v>54.326999999999998</v>
      </c>
      <c r="F195" s="43">
        <v>54.326999999999998</v>
      </c>
      <c r="G195" s="43">
        <v>62.706000000000003</v>
      </c>
      <c r="H195" s="43">
        <v>77.994</v>
      </c>
      <c r="I195" s="43">
        <v>82.293999999999997</v>
      </c>
      <c r="J195" s="43">
        <v>74.272000000000006</v>
      </c>
      <c r="K195" s="43">
        <v>71.835999999999999</v>
      </c>
      <c r="L195" s="43">
        <v>66.798000000000002</v>
      </c>
      <c r="M195" s="43">
        <v>59.860999999999997</v>
      </c>
      <c r="N195" s="43">
        <v>52.72</v>
      </c>
      <c r="O195" s="43">
        <v>46.584000000000003</v>
      </c>
      <c r="P195" s="43">
        <v>40.222999999999999</v>
      </c>
      <c r="Q195" s="43">
        <v>34.558</v>
      </c>
      <c r="R195" s="43">
        <v>29.236999999999998</v>
      </c>
      <c r="S195" s="43">
        <v>23.91</v>
      </c>
      <c r="T195" s="43">
        <v>20.901</v>
      </c>
      <c r="U195" s="43">
        <v>19.370999999999999</v>
      </c>
      <c r="V195" s="43">
        <v>18.818999999999999</v>
      </c>
      <c r="W195" s="43">
        <v>17.646000000000001</v>
      </c>
      <c r="X195" s="43">
        <v>13.007</v>
      </c>
      <c r="Y195" s="43">
        <v>8.24</v>
      </c>
      <c r="Z195" s="43">
        <v>3.3410000000000002</v>
      </c>
      <c r="AA195" s="43">
        <v>599.63099999999997</v>
      </c>
      <c r="AB195" s="43">
        <v>0</v>
      </c>
      <c r="AC195" s="43">
        <v>57.171999999999997</v>
      </c>
      <c r="AD195" s="43">
        <v>599.63099999999997</v>
      </c>
      <c r="AE195" s="43">
        <v>590.61800000000005</v>
      </c>
      <c r="AF195" s="43"/>
      <c r="AG195" s="43"/>
      <c r="AH195" s="43"/>
      <c r="AI195" s="43"/>
      <c r="AJ195" s="43"/>
      <c r="AK195" s="43"/>
      <c r="AL195" s="43"/>
      <c r="AM195" s="43"/>
      <c r="AN195" s="43"/>
      <c r="AO195" s="43"/>
    </row>
    <row r="196" spans="1:41" ht="35" hidden="1" customHeight="1" thickBot="1" x14ac:dyDescent="0.25">
      <c r="A196" s="45" t="s">
        <v>546</v>
      </c>
      <c r="B196" s="42"/>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row>
    <row r="197" spans="1:41" ht="35" hidden="1" customHeight="1" thickBot="1" x14ac:dyDescent="0.25">
      <c r="A197" s="45" t="s">
        <v>547</v>
      </c>
      <c r="B197" s="42"/>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row>
    <row r="198" spans="1:41" ht="35" hidden="1" customHeight="1" thickBot="1" x14ac:dyDescent="0.25">
      <c r="A198" s="45" t="s">
        <v>548</v>
      </c>
      <c r="B198" s="42"/>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row>
    <row r="199" spans="1:41" ht="35" hidden="1" customHeight="1" thickBot="1" x14ac:dyDescent="0.25">
      <c r="A199" s="45" t="s">
        <v>549</v>
      </c>
      <c r="B199" s="42"/>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row>
    <row r="200" spans="1:41" ht="35" hidden="1" customHeight="1" thickBot="1" x14ac:dyDescent="0.25">
      <c r="A200" s="45" t="s">
        <v>550</v>
      </c>
      <c r="B200" s="42"/>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row>
    <row r="201" spans="1:41" ht="35" customHeight="1" thickBot="1" x14ac:dyDescent="0.25">
      <c r="A201" s="47" t="s">
        <v>551</v>
      </c>
      <c r="B201" s="42"/>
      <c r="C201" s="46">
        <v>48785.716</v>
      </c>
      <c r="D201" s="46">
        <v>48785.716</v>
      </c>
      <c r="E201" s="46">
        <v>48785.716</v>
      </c>
      <c r="F201" s="46">
        <v>48785.716</v>
      </c>
      <c r="G201" s="46">
        <v>41920.065999999999</v>
      </c>
      <c r="H201" s="46">
        <v>40407.224000000002</v>
      </c>
      <c r="I201" s="46">
        <v>41143.175999999999</v>
      </c>
      <c r="J201" s="46">
        <v>32585.528999999999</v>
      </c>
      <c r="K201" s="46">
        <v>27269.165000000001</v>
      </c>
      <c r="L201" s="46">
        <v>25648.3</v>
      </c>
      <c r="M201" s="46">
        <v>22994.275000000001</v>
      </c>
      <c r="N201" s="46">
        <v>20943.824000000001</v>
      </c>
      <c r="O201" s="46">
        <v>25039.638999999999</v>
      </c>
      <c r="P201" s="46">
        <v>27358.81</v>
      </c>
      <c r="Q201" s="46">
        <v>29537.128000000001</v>
      </c>
      <c r="R201" s="46">
        <v>30489.218000000001</v>
      </c>
      <c r="S201" s="46">
        <v>32606.37</v>
      </c>
      <c r="T201" s="46">
        <v>37991.591</v>
      </c>
      <c r="U201" s="46">
        <v>46673.298000000003</v>
      </c>
      <c r="V201" s="46">
        <v>42037.402000000002</v>
      </c>
      <c r="W201" s="46">
        <v>50277.567999999999</v>
      </c>
      <c r="X201" s="46">
        <v>49842.101000000002</v>
      </c>
      <c r="Y201" s="46">
        <v>65553.430999999997</v>
      </c>
      <c r="Z201" s="46">
        <v>43038.298999999999</v>
      </c>
      <c r="AA201" s="46">
        <v>45302.555</v>
      </c>
      <c r="AB201" s="46">
        <v>46156.478999999999</v>
      </c>
      <c r="AC201" s="46">
        <v>47796.084999999999</v>
      </c>
      <c r="AD201" s="46">
        <v>45302.555</v>
      </c>
      <c r="AE201" s="46">
        <v>52281.093999999997</v>
      </c>
      <c r="AF201" s="46"/>
      <c r="AG201" s="46"/>
      <c r="AH201" s="46"/>
      <c r="AI201" s="46"/>
      <c r="AJ201" s="46"/>
      <c r="AK201" s="46"/>
      <c r="AL201" s="46"/>
      <c r="AM201" s="46"/>
      <c r="AN201" s="46"/>
      <c r="AO201" s="46"/>
    </row>
    <row r="202" spans="1:41" ht="18" customHeight="1" thickBot="1" x14ac:dyDescent="0.25">
      <c r="A202" s="47" t="s">
        <v>552</v>
      </c>
      <c r="B202" s="42"/>
      <c r="C202" s="181">
        <f t="shared" ref="C202:AO202" si="4">C136+C138+C139+C141+C142+C144+C145+C147+C148+C149+C150+C151+C152+C153+C155+C156+C157+C158+C160+C161+C163+C164+C165+C167+C168+C169+C170+C171+C172+C173+C174+C184+C185+C186+C187+C188+C189+C190+C195+C196++C198+C200</f>
        <v>41921.880999999994</v>
      </c>
      <c r="D202" s="181">
        <f t="shared" si="4"/>
        <v>41921.880999999994</v>
      </c>
      <c r="E202" s="181">
        <f t="shared" si="4"/>
        <v>41921.880999999994</v>
      </c>
      <c r="F202" s="181">
        <f t="shared" si="4"/>
        <v>41921.880999999994</v>
      </c>
      <c r="G202" s="181">
        <f t="shared" si="4"/>
        <v>38884.521000000001</v>
      </c>
      <c r="H202" s="181">
        <f t="shared" si="4"/>
        <v>36347.385000000002</v>
      </c>
      <c r="I202" s="181">
        <f t="shared" si="4"/>
        <v>36670.806000000004</v>
      </c>
      <c r="J202" s="181">
        <f t="shared" si="4"/>
        <v>29326.399999999998</v>
      </c>
      <c r="K202" s="181">
        <f t="shared" si="4"/>
        <v>24242.107000000004</v>
      </c>
      <c r="L202" s="181">
        <f t="shared" si="4"/>
        <v>20004.523999999994</v>
      </c>
      <c r="M202" s="181">
        <f t="shared" si="4"/>
        <v>19223.220999999998</v>
      </c>
      <c r="N202" s="181">
        <f t="shared" si="4"/>
        <v>17769.351000000002</v>
      </c>
      <c r="O202" s="181">
        <f t="shared" si="4"/>
        <v>18822.872999999996</v>
      </c>
      <c r="P202" s="181">
        <f t="shared" si="4"/>
        <v>21144.34</v>
      </c>
      <c r="Q202" s="181">
        <f t="shared" si="4"/>
        <v>22807.282000000003</v>
      </c>
      <c r="R202" s="181">
        <f t="shared" si="4"/>
        <v>24953.221000000009</v>
      </c>
      <c r="S202" s="181">
        <f t="shared" si="4"/>
        <v>29849.277999999998</v>
      </c>
      <c r="T202" s="181">
        <f t="shared" si="4"/>
        <v>35103.925000000003</v>
      </c>
      <c r="U202" s="181">
        <f t="shared" si="4"/>
        <v>39915.024000000005</v>
      </c>
      <c r="V202" s="181">
        <f t="shared" si="4"/>
        <v>40995.920999999995</v>
      </c>
      <c r="W202" s="181">
        <f t="shared" si="4"/>
        <v>47552.08</v>
      </c>
      <c r="X202" s="181">
        <f t="shared" si="4"/>
        <v>46527.440999999992</v>
      </c>
      <c r="Y202" s="181">
        <f t="shared" si="4"/>
        <v>50113.647000000004</v>
      </c>
      <c r="Z202" s="181">
        <f t="shared" si="4"/>
        <v>42736.434000000001</v>
      </c>
      <c r="AA202" s="181">
        <f t="shared" si="4"/>
        <v>42605.793000000005</v>
      </c>
      <c r="AB202" s="181">
        <f t="shared" si="4"/>
        <v>44644.593000000001</v>
      </c>
      <c r="AC202" s="181">
        <f t="shared" si="4"/>
        <v>45169.433999999987</v>
      </c>
      <c r="AD202" s="181">
        <f t="shared" si="4"/>
        <v>42605.793000000005</v>
      </c>
      <c r="AE202" s="181">
        <f t="shared" si="4"/>
        <v>49121.633000000009</v>
      </c>
      <c r="AF202" s="181">
        <f t="shared" si="4"/>
        <v>0</v>
      </c>
      <c r="AG202" s="181">
        <f t="shared" si="4"/>
        <v>0</v>
      </c>
      <c r="AH202" s="181">
        <f t="shared" si="4"/>
        <v>0</v>
      </c>
      <c r="AI202" s="181">
        <f t="shared" si="4"/>
        <v>0</v>
      </c>
      <c r="AJ202" s="181">
        <f t="shared" si="4"/>
        <v>0</v>
      </c>
      <c r="AK202" s="181">
        <f t="shared" si="4"/>
        <v>0</v>
      </c>
      <c r="AL202" s="181">
        <f t="shared" si="4"/>
        <v>0</v>
      </c>
      <c r="AM202" s="181">
        <f t="shared" si="4"/>
        <v>0</v>
      </c>
      <c r="AN202" s="181">
        <f t="shared" si="4"/>
        <v>0</v>
      </c>
      <c r="AO202" s="181">
        <f t="shared" si="4"/>
        <v>0</v>
      </c>
    </row>
    <row r="203" spans="1:41" ht="18" customHeight="1" thickBot="1" x14ac:dyDescent="0.25">
      <c r="A203" s="47" t="s">
        <v>553</v>
      </c>
      <c r="B203" s="42"/>
      <c r="C203" s="181">
        <f t="shared" ref="C203:AO203" si="5">C135+C136+C159++C177+C178+C179+C180+C181+C182+C183+C187+C191+C192+C193+C194+C195</f>
        <v>163.98399999999998</v>
      </c>
      <c r="D203" s="181">
        <f t="shared" si="5"/>
        <v>163.98399999999998</v>
      </c>
      <c r="E203" s="181">
        <f t="shared" si="5"/>
        <v>163.98399999999998</v>
      </c>
      <c r="F203" s="181">
        <f t="shared" si="5"/>
        <v>163.98399999999998</v>
      </c>
      <c r="G203" s="181">
        <f t="shared" si="5"/>
        <v>173.828</v>
      </c>
      <c r="H203" s="181">
        <f t="shared" si="5"/>
        <v>1473.5519999999999</v>
      </c>
      <c r="I203" s="181">
        <f t="shared" si="5"/>
        <v>1477.076</v>
      </c>
      <c r="J203" s="181">
        <f t="shared" si="5"/>
        <v>2660.6730000000002</v>
      </c>
      <c r="K203" s="181">
        <f t="shared" si="5"/>
        <v>3786.6329999999998</v>
      </c>
      <c r="L203" s="181">
        <f t="shared" si="5"/>
        <v>3441.2209999999995</v>
      </c>
      <c r="M203" s="181">
        <f t="shared" si="5"/>
        <v>3484.3440000000001</v>
      </c>
      <c r="N203" s="181">
        <f t="shared" si="5"/>
        <v>3348.8209999999999</v>
      </c>
      <c r="O203" s="181">
        <f t="shared" si="5"/>
        <v>6059.3609999999999</v>
      </c>
      <c r="P203" s="181">
        <f t="shared" si="5"/>
        <v>6025.0640000000003</v>
      </c>
      <c r="Q203" s="181">
        <f t="shared" si="5"/>
        <v>6010.0789999999997</v>
      </c>
      <c r="R203" s="181">
        <f t="shared" si="5"/>
        <v>6205.415</v>
      </c>
      <c r="S203" s="181">
        <f t="shared" si="5"/>
        <v>4220.2899999999991</v>
      </c>
      <c r="T203" s="181">
        <f t="shared" si="5"/>
        <v>4293.7790000000005</v>
      </c>
      <c r="U203" s="181">
        <f t="shared" si="5"/>
        <v>4562.6310000000003</v>
      </c>
      <c r="V203" s="181">
        <f t="shared" si="5"/>
        <v>1987.3319999999999</v>
      </c>
      <c r="W203" s="181">
        <f t="shared" si="5"/>
        <v>1935.3720000000001</v>
      </c>
      <c r="X203" s="181">
        <f t="shared" si="5"/>
        <v>4189.4509999999991</v>
      </c>
      <c r="Y203" s="181">
        <f t="shared" si="5"/>
        <v>13765.894999999999</v>
      </c>
      <c r="Z203" s="181">
        <f t="shared" si="5"/>
        <v>1294.4429999999998</v>
      </c>
      <c r="AA203" s="181">
        <f t="shared" si="5"/>
        <v>4203.473</v>
      </c>
      <c r="AB203" s="181">
        <f t="shared" si="5"/>
        <v>2439.2889999999998</v>
      </c>
      <c r="AC203" s="181">
        <f t="shared" si="5"/>
        <v>3597.3</v>
      </c>
      <c r="AD203" s="181">
        <f t="shared" si="5"/>
        <v>4203.473</v>
      </c>
      <c r="AE203" s="181">
        <f t="shared" si="5"/>
        <v>4546.6290000000008</v>
      </c>
      <c r="AF203" s="181">
        <f t="shared" si="5"/>
        <v>0</v>
      </c>
      <c r="AG203" s="181">
        <f t="shared" si="5"/>
        <v>0</v>
      </c>
      <c r="AH203" s="181">
        <f t="shared" si="5"/>
        <v>0</v>
      </c>
      <c r="AI203" s="181">
        <f t="shared" si="5"/>
        <v>0</v>
      </c>
      <c r="AJ203" s="181">
        <f t="shared" si="5"/>
        <v>0</v>
      </c>
      <c r="AK203" s="181">
        <f t="shared" si="5"/>
        <v>0</v>
      </c>
      <c r="AL203" s="181">
        <f t="shared" si="5"/>
        <v>0</v>
      </c>
      <c r="AM203" s="181">
        <f t="shared" si="5"/>
        <v>0</v>
      </c>
      <c r="AN203" s="181">
        <f t="shared" si="5"/>
        <v>0</v>
      </c>
      <c r="AO203" s="181">
        <f t="shared" si="5"/>
        <v>0</v>
      </c>
    </row>
    <row r="204" spans="1:41" ht="18" customHeight="1" thickBot="1" x14ac:dyDescent="0.25">
      <c r="A204" s="44" t="s">
        <v>554</v>
      </c>
      <c r="B204" s="42"/>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row>
    <row r="205" spans="1:41" ht="35" hidden="1" customHeight="1" thickBot="1" x14ac:dyDescent="0.25">
      <c r="A205" s="45" t="s">
        <v>555</v>
      </c>
      <c r="B205" s="42"/>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row>
    <row r="206" spans="1:41" ht="18" customHeight="1" thickBot="1" x14ac:dyDescent="0.25">
      <c r="A206" s="45" t="s">
        <v>556</v>
      </c>
      <c r="B206" s="42"/>
      <c r="C206" s="43">
        <v>4549.674</v>
      </c>
      <c r="D206" s="43">
        <v>4549.674</v>
      </c>
      <c r="E206" s="43">
        <v>4549.674</v>
      </c>
      <c r="F206" s="43">
        <v>4549.674</v>
      </c>
      <c r="G206" s="43">
        <v>4277.491</v>
      </c>
      <c r="H206" s="43">
        <v>4303.2290000000003</v>
      </c>
      <c r="I206" s="43">
        <v>4156.9579999999996</v>
      </c>
      <c r="J206" s="43">
        <v>4071.3319999999999</v>
      </c>
      <c r="K206" s="43">
        <v>4743.8710000000001</v>
      </c>
      <c r="L206" s="43">
        <v>3464.5940000000001</v>
      </c>
      <c r="M206" s="43">
        <v>3579.7860000000001</v>
      </c>
      <c r="N206" s="43">
        <v>3256.6709999999998</v>
      </c>
      <c r="O206" s="43">
        <v>3188.4389999999999</v>
      </c>
      <c r="P206" s="43">
        <v>3169.5709999999999</v>
      </c>
      <c r="Q206" s="43">
        <v>3050.386</v>
      </c>
      <c r="R206" s="43">
        <v>3164.84</v>
      </c>
      <c r="S206" s="43">
        <v>3258.672</v>
      </c>
      <c r="T206" s="43">
        <v>3262.1930000000002</v>
      </c>
      <c r="U206" s="43">
        <v>3251.7950000000001</v>
      </c>
      <c r="V206" s="43">
        <v>3241.2159999999999</v>
      </c>
      <c r="W206" s="43">
        <v>3042.3989999999999</v>
      </c>
      <c r="X206" s="43">
        <v>2957.511</v>
      </c>
      <c r="Y206" s="43">
        <v>2990.527</v>
      </c>
      <c r="Z206" s="43">
        <v>4462.0540000000001</v>
      </c>
      <c r="AA206" s="43">
        <v>4021.866</v>
      </c>
      <c r="AB206" s="43">
        <v>4424.2629999999999</v>
      </c>
      <c r="AC206" s="43">
        <v>4125.4769999999999</v>
      </c>
      <c r="AD206" s="43">
        <v>4021.866</v>
      </c>
      <c r="AE206" s="43">
        <v>3989.3409999999999</v>
      </c>
      <c r="AF206" s="43"/>
      <c r="AG206" s="43"/>
      <c r="AH206" s="43"/>
      <c r="AI206" s="43"/>
      <c r="AJ206" s="43"/>
      <c r="AK206" s="43"/>
      <c r="AL206" s="43"/>
      <c r="AM206" s="43"/>
      <c r="AN206" s="43"/>
      <c r="AO206" s="43"/>
    </row>
    <row r="207" spans="1:41" ht="35" hidden="1" customHeight="1" thickBot="1" x14ac:dyDescent="0.25">
      <c r="A207" s="45" t="s">
        <v>557</v>
      </c>
      <c r="B207" s="42"/>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row>
    <row r="208" spans="1:41" ht="35" hidden="1" customHeight="1" thickBot="1" x14ac:dyDescent="0.25">
      <c r="A208" s="45" t="s">
        <v>558</v>
      </c>
      <c r="B208" s="42"/>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row>
    <row r="209" spans="1:41" ht="35" hidden="1" customHeight="1" thickBot="1" x14ac:dyDescent="0.25">
      <c r="A209" s="45" t="s">
        <v>559</v>
      </c>
      <c r="B209" s="42"/>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row>
    <row r="210" spans="1:41" ht="69" customHeight="1" thickBot="1" x14ac:dyDescent="0.25">
      <c r="A210" s="47" t="s">
        <v>560</v>
      </c>
      <c r="B210" s="42"/>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row>
    <row r="211" spans="1:41" ht="35" customHeight="1" thickBot="1" x14ac:dyDescent="0.25">
      <c r="A211" s="48" t="s">
        <v>561</v>
      </c>
      <c r="B211" s="42"/>
      <c r="C211" s="43">
        <v>2896.2</v>
      </c>
      <c r="D211" s="43">
        <v>2896.2</v>
      </c>
      <c r="E211" s="43">
        <v>2896.2</v>
      </c>
      <c r="F211" s="43">
        <v>2896.2</v>
      </c>
      <c r="G211" s="43">
        <v>7834.2</v>
      </c>
      <c r="H211" s="43">
        <v>11489.563</v>
      </c>
      <c r="I211" s="43">
        <v>11516.375</v>
      </c>
      <c r="J211" s="43">
        <v>10078.232</v>
      </c>
      <c r="K211" s="43">
        <v>11866.075000000001</v>
      </c>
      <c r="L211" s="43">
        <v>9117.5249999999996</v>
      </c>
      <c r="M211" s="43">
        <v>9510.2250000000004</v>
      </c>
      <c r="N211" s="43">
        <v>7757.75</v>
      </c>
      <c r="O211" s="43">
        <v>5100.2</v>
      </c>
      <c r="P211" s="43">
        <v>3805.2</v>
      </c>
      <c r="Q211" s="43">
        <v>3755.5880000000002</v>
      </c>
      <c r="R211" s="43">
        <v>2497.0749999999998</v>
      </c>
      <c r="S211" s="43">
        <v>2511.0749999999998</v>
      </c>
      <c r="T211" s="43">
        <v>1299.2</v>
      </c>
      <c r="U211" s="43">
        <v>1334.1130000000001</v>
      </c>
      <c r="V211" s="43">
        <v>0</v>
      </c>
      <c r="W211" s="43">
        <v>0</v>
      </c>
      <c r="X211" s="43">
        <v>0</v>
      </c>
      <c r="Y211" s="43">
        <v>0</v>
      </c>
      <c r="Z211" s="43">
        <v>16573.353999999999</v>
      </c>
      <c r="AA211" s="43">
        <v>14862.421</v>
      </c>
      <c r="AB211" s="43">
        <v>19841.525000000001</v>
      </c>
      <c r="AC211" s="43">
        <v>16560.179</v>
      </c>
      <c r="AD211" s="43">
        <v>14862.421</v>
      </c>
      <c r="AE211" s="43">
        <v>14842.714</v>
      </c>
      <c r="AF211" s="43"/>
      <c r="AG211" s="43"/>
      <c r="AH211" s="43"/>
      <c r="AI211" s="43"/>
      <c r="AJ211" s="43"/>
      <c r="AK211" s="43"/>
      <c r="AL211" s="43"/>
      <c r="AM211" s="43"/>
      <c r="AN211" s="43"/>
      <c r="AO211" s="43"/>
    </row>
    <row r="212" spans="1:41" ht="35" hidden="1" customHeight="1" thickBot="1" x14ac:dyDescent="0.25">
      <c r="A212" s="48" t="s">
        <v>562</v>
      </c>
      <c r="B212" s="42"/>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row>
    <row r="213" spans="1:41" ht="35" hidden="1" customHeight="1" thickBot="1" x14ac:dyDescent="0.25">
      <c r="A213" s="48" t="s">
        <v>563</v>
      </c>
      <c r="B213" s="42"/>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row>
    <row r="214" spans="1:41" ht="35" hidden="1" customHeight="1" thickBot="1" x14ac:dyDescent="0.25">
      <c r="A214" s="48" t="s">
        <v>564</v>
      </c>
      <c r="B214" s="42"/>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row>
    <row r="215" spans="1:41" ht="35" hidden="1" customHeight="1" thickBot="1" x14ac:dyDescent="0.25">
      <c r="A215" s="48" t="s">
        <v>565</v>
      </c>
      <c r="B215" s="42"/>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row>
    <row r="216" spans="1:41" ht="69" hidden="1" customHeight="1" thickBot="1" x14ac:dyDescent="0.25">
      <c r="A216" s="48" t="s">
        <v>566</v>
      </c>
      <c r="B216" s="42"/>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row>
    <row r="217" spans="1:41" ht="35" hidden="1" customHeight="1" thickBot="1" x14ac:dyDescent="0.25">
      <c r="A217" s="48" t="s">
        <v>567</v>
      </c>
      <c r="B217" s="42"/>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row>
    <row r="218" spans="1:41" ht="52" hidden="1" customHeight="1" thickBot="1" x14ac:dyDescent="0.25">
      <c r="A218" s="48" t="s">
        <v>568</v>
      </c>
      <c r="B218" s="42"/>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row>
    <row r="219" spans="1:41" ht="52" hidden="1" customHeight="1" thickBot="1" x14ac:dyDescent="0.25">
      <c r="A219" s="48" t="s">
        <v>569</v>
      </c>
      <c r="B219" s="42"/>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row>
    <row r="220" spans="1:41" ht="52" hidden="1" customHeight="1" thickBot="1" x14ac:dyDescent="0.25">
      <c r="A220" s="48" t="s">
        <v>570</v>
      </c>
      <c r="B220" s="42"/>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row>
    <row r="221" spans="1:41" ht="52" customHeight="1" thickBot="1" x14ac:dyDescent="0.25">
      <c r="A221" s="48" t="s">
        <v>571</v>
      </c>
      <c r="B221" s="42"/>
      <c r="C221" s="43">
        <v>326.464</v>
      </c>
      <c r="D221" s="43">
        <v>326.464</v>
      </c>
      <c r="E221" s="43">
        <v>326.464</v>
      </c>
      <c r="F221" s="43">
        <v>326.464</v>
      </c>
      <c r="G221" s="43">
        <v>306.65899999999999</v>
      </c>
      <c r="H221" s="43">
        <v>506.00700000000001</v>
      </c>
      <c r="I221" s="43">
        <v>467.58300000000003</v>
      </c>
      <c r="J221" s="43">
        <v>429.50299999999999</v>
      </c>
      <c r="K221" s="43">
        <v>857.21199999999999</v>
      </c>
      <c r="L221" s="43">
        <v>775.053</v>
      </c>
      <c r="M221" s="43">
        <v>716.86900000000003</v>
      </c>
      <c r="N221" s="43">
        <v>626.90599999999995</v>
      </c>
      <c r="O221" s="43">
        <v>758.80899999999997</v>
      </c>
      <c r="P221" s="43">
        <v>665.97400000000005</v>
      </c>
      <c r="Q221" s="43">
        <v>621.03700000000003</v>
      </c>
      <c r="R221" s="43">
        <v>462.30599999999998</v>
      </c>
      <c r="S221" s="43">
        <v>413.71699999999998</v>
      </c>
      <c r="T221" s="43">
        <v>376.416</v>
      </c>
      <c r="U221" s="43">
        <v>669.53899999999999</v>
      </c>
      <c r="V221" s="43">
        <v>897.41099999999994</v>
      </c>
      <c r="W221" s="43">
        <v>796.97400000000005</v>
      </c>
      <c r="X221" s="43">
        <v>718.79200000000003</v>
      </c>
      <c r="Y221" s="43">
        <v>656.971</v>
      </c>
      <c r="Z221" s="43">
        <v>842.08199999999999</v>
      </c>
      <c r="AA221" s="43">
        <v>757.53499999999997</v>
      </c>
      <c r="AB221" s="43">
        <v>765.21299999999997</v>
      </c>
      <c r="AC221" s="43">
        <v>809.88099999999997</v>
      </c>
      <c r="AD221" s="43">
        <v>757.53499999999997</v>
      </c>
      <c r="AE221" s="43">
        <v>732.17100000000005</v>
      </c>
      <c r="AF221" s="43"/>
      <c r="AG221" s="43"/>
      <c r="AH221" s="43"/>
      <c r="AI221" s="43"/>
      <c r="AJ221" s="43"/>
      <c r="AK221" s="43"/>
      <c r="AL221" s="43"/>
      <c r="AM221" s="43"/>
      <c r="AN221" s="43"/>
      <c r="AO221" s="43"/>
    </row>
    <row r="222" spans="1:41" ht="35" hidden="1" customHeight="1" thickBot="1" x14ac:dyDescent="0.25">
      <c r="A222" s="48" t="s">
        <v>572</v>
      </c>
      <c r="B222" s="42"/>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row>
    <row r="223" spans="1:41" ht="35" hidden="1" customHeight="1" thickBot="1" x14ac:dyDescent="0.25">
      <c r="A223" s="48" t="s">
        <v>573</v>
      </c>
      <c r="B223" s="42"/>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row>
    <row r="224" spans="1:41" ht="35" hidden="1" customHeight="1" thickBot="1" x14ac:dyDescent="0.25">
      <c r="A224" s="48" t="s">
        <v>574</v>
      </c>
      <c r="B224" s="42"/>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row>
    <row r="225" spans="1:41" ht="52" hidden="1" customHeight="1" thickBot="1" x14ac:dyDescent="0.25">
      <c r="A225" s="48" t="s">
        <v>575</v>
      </c>
      <c r="B225" s="42"/>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row>
    <row r="226" spans="1:41" ht="35" hidden="1" customHeight="1" thickBot="1" x14ac:dyDescent="0.25">
      <c r="A226" s="48" t="s">
        <v>576</v>
      </c>
      <c r="B226" s="42"/>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row>
    <row r="227" spans="1:41" ht="35" hidden="1" customHeight="1" thickBot="1" x14ac:dyDescent="0.25">
      <c r="A227" s="48" t="s">
        <v>577</v>
      </c>
      <c r="B227" s="42"/>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row>
    <row r="228" spans="1:41" ht="35" hidden="1" customHeight="1" thickBot="1" x14ac:dyDescent="0.25">
      <c r="A228" s="48" t="s">
        <v>578</v>
      </c>
      <c r="B228" s="42"/>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row>
    <row r="229" spans="1:41" ht="35" customHeight="1" thickBot="1" x14ac:dyDescent="0.25">
      <c r="A229" s="48" t="s">
        <v>579</v>
      </c>
      <c r="B229" s="42"/>
      <c r="C229" s="43">
        <v>63.082999999999998</v>
      </c>
      <c r="D229" s="43">
        <v>63.082999999999998</v>
      </c>
      <c r="E229" s="43">
        <v>63.082999999999998</v>
      </c>
      <c r="F229" s="43">
        <v>63.082999999999998</v>
      </c>
      <c r="G229" s="43">
        <v>113.581</v>
      </c>
      <c r="H229" s="43">
        <v>127.19499999999999</v>
      </c>
      <c r="I229" s="43">
        <v>114.226</v>
      </c>
      <c r="J229" s="43">
        <v>104.117</v>
      </c>
      <c r="K229" s="43">
        <v>87.801000000000002</v>
      </c>
      <c r="L229" s="43">
        <v>73.783000000000001</v>
      </c>
      <c r="M229" s="43">
        <v>61.847000000000001</v>
      </c>
      <c r="N229" s="43">
        <v>51.396999999999998</v>
      </c>
      <c r="O229" s="43">
        <v>41.216999999999999</v>
      </c>
      <c r="P229" s="43">
        <v>33.56</v>
      </c>
      <c r="Q229" s="43">
        <v>27.611000000000001</v>
      </c>
      <c r="R229" s="43">
        <v>22.16</v>
      </c>
      <c r="S229" s="43">
        <v>17.646000000000001</v>
      </c>
      <c r="T229" s="43">
        <v>48.209000000000003</v>
      </c>
      <c r="U229" s="43">
        <v>61.863</v>
      </c>
      <c r="V229" s="43">
        <v>117.42400000000001</v>
      </c>
      <c r="W229" s="43">
        <v>135.489</v>
      </c>
      <c r="X229" s="43">
        <v>150.41800000000001</v>
      </c>
      <c r="Y229" s="43">
        <v>164.89699999999999</v>
      </c>
      <c r="Z229" s="43">
        <v>164.89699999999999</v>
      </c>
      <c r="AA229" s="43">
        <v>342.89100000000002</v>
      </c>
      <c r="AB229" s="43">
        <v>157.52099999999999</v>
      </c>
      <c r="AC229" s="43">
        <v>346.02499999999998</v>
      </c>
      <c r="AD229" s="43">
        <v>342.89100000000002</v>
      </c>
      <c r="AE229" s="43">
        <v>327.637</v>
      </c>
      <c r="AF229" s="43"/>
      <c r="AG229" s="43"/>
      <c r="AH229" s="43"/>
      <c r="AI229" s="43"/>
      <c r="AJ229" s="43"/>
      <c r="AK229" s="43"/>
      <c r="AL229" s="43"/>
      <c r="AM229" s="43"/>
      <c r="AN229" s="43"/>
      <c r="AO229" s="43"/>
    </row>
    <row r="230" spans="1:41" ht="18" hidden="1" customHeight="1" thickBot="1" x14ac:dyDescent="0.25">
      <c r="A230" s="45" t="s">
        <v>580</v>
      </c>
      <c r="B230" s="42"/>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row>
    <row r="231" spans="1:41" ht="35" hidden="1" customHeight="1" thickBot="1" x14ac:dyDescent="0.25">
      <c r="A231" s="45" t="s">
        <v>581</v>
      </c>
      <c r="B231" s="42"/>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row>
    <row r="232" spans="1:41" ht="18" hidden="1" customHeight="1" thickBot="1" x14ac:dyDescent="0.25">
      <c r="A232" s="45" t="s">
        <v>582</v>
      </c>
      <c r="B232" s="42"/>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row>
    <row r="233" spans="1:41" ht="35" customHeight="1" thickBot="1" x14ac:dyDescent="0.25">
      <c r="A233" s="47" t="s">
        <v>583</v>
      </c>
      <c r="B233" s="42"/>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row>
    <row r="234" spans="1:41" ht="35" hidden="1" customHeight="1" thickBot="1" x14ac:dyDescent="0.25">
      <c r="A234" s="48" t="s">
        <v>584</v>
      </c>
      <c r="B234" s="42"/>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row>
    <row r="235" spans="1:41" ht="52" hidden="1" customHeight="1" thickBot="1" x14ac:dyDescent="0.25">
      <c r="A235" s="48" t="s">
        <v>585</v>
      </c>
      <c r="B235" s="42"/>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row>
    <row r="236" spans="1:41" ht="35" customHeight="1" thickBot="1" x14ac:dyDescent="0.25">
      <c r="A236" s="45" t="s">
        <v>586</v>
      </c>
      <c r="B236" s="42"/>
      <c r="C236" s="43">
        <v>1.1299999999999999</v>
      </c>
      <c r="D236" s="43">
        <v>1.1299999999999999</v>
      </c>
      <c r="E236" s="43">
        <v>1.1299999999999999</v>
      </c>
      <c r="F236" s="43">
        <v>1.1299999999999999</v>
      </c>
      <c r="G236" s="43">
        <v>0.84799999999999998</v>
      </c>
      <c r="H236" s="43">
        <v>0.56499999999999995</v>
      </c>
      <c r="I236" s="43">
        <v>0.28299999999999997</v>
      </c>
      <c r="J236" s="43">
        <v>0</v>
      </c>
      <c r="K236" s="43"/>
      <c r="L236" s="43">
        <v>0</v>
      </c>
      <c r="M236" s="43">
        <v>0</v>
      </c>
      <c r="N236" s="43">
        <v>0</v>
      </c>
      <c r="O236" s="43">
        <v>0</v>
      </c>
      <c r="P236" s="43">
        <v>0</v>
      </c>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row>
    <row r="237" spans="1:41" ht="18" hidden="1" customHeight="1" thickBot="1" x14ac:dyDescent="0.25">
      <c r="A237" s="45" t="s">
        <v>587</v>
      </c>
      <c r="B237" s="42"/>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row>
    <row r="238" spans="1:41" ht="18" customHeight="1" thickBot="1" x14ac:dyDescent="0.25">
      <c r="A238" s="47" t="s">
        <v>588</v>
      </c>
      <c r="B238" s="42"/>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row>
    <row r="239" spans="1:41" ht="35" hidden="1" customHeight="1" thickBot="1" x14ac:dyDescent="0.25">
      <c r="A239" s="48" t="s">
        <v>589</v>
      </c>
      <c r="B239" s="42"/>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row>
    <row r="240" spans="1:41" ht="52" hidden="1" customHeight="1" thickBot="1" x14ac:dyDescent="0.25">
      <c r="A240" s="48" t="s">
        <v>590</v>
      </c>
      <c r="B240" s="42"/>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row>
    <row r="241" spans="1:41" ht="52" hidden="1" customHeight="1" thickBot="1" x14ac:dyDescent="0.25">
      <c r="A241" s="48" t="s">
        <v>591</v>
      </c>
      <c r="B241" s="42"/>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row>
    <row r="242" spans="1:41" ht="35" hidden="1" customHeight="1" thickBot="1" x14ac:dyDescent="0.25">
      <c r="A242" s="48" t="s">
        <v>592</v>
      </c>
      <c r="B242" s="42"/>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row>
    <row r="243" spans="1:41" ht="35" customHeight="1" thickBot="1" x14ac:dyDescent="0.25">
      <c r="A243" s="48" t="s">
        <v>593</v>
      </c>
      <c r="B243" s="42"/>
      <c r="C243" s="43">
        <v>531.63800000000003</v>
      </c>
      <c r="D243" s="43">
        <v>531.63800000000003</v>
      </c>
      <c r="E243" s="43">
        <v>531.63800000000003</v>
      </c>
      <c r="F243" s="43">
        <v>531.63800000000003</v>
      </c>
      <c r="G243" s="43">
        <v>529.45500000000004</v>
      </c>
      <c r="H243" s="43">
        <v>530.79600000000005</v>
      </c>
      <c r="I243" s="43">
        <v>537.06700000000001</v>
      </c>
      <c r="J243" s="43">
        <v>552.37900000000002</v>
      </c>
      <c r="K243" s="43">
        <v>643.13499999999999</v>
      </c>
      <c r="L243" s="43">
        <v>574.75400000000002</v>
      </c>
      <c r="M243" s="43">
        <v>602.93600000000004</v>
      </c>
      <c r="N243" s="43">
        <v>612.26199999999994</v>
      </c>
      <c r="O243" s="43">
        <v>632.65</v>
      </c>
      <c r="P243" s="43">
        <v>641.63800000000003</v>
      </c>
      <c r="Q243" s="43">
        <v>642.05700000000002</v>
      </c>
      <c r="R243" s="43">
        <v>633.68100000000004</v>
      </c>
      <c r="S243" s="43">
        <v>629.82899999999995</v>
      </c>
      <c r="T243" s="43">
        <v>704.09199999999998</v>
      </c>
      <c r="U243" s="43">
        <v>718.98699999999997</v>
      </c>
      <c r="V243" s="43">
        <v>793.66700000000003</v>
      </c>
      <c r="W243" s="43">
        <v>3815.9409999999998</v>
      </c>
      <c r="X243" s="43">
        <v>806.25400000000002</v>
      </c>
      <c r="Y243" s="43">
        <v>848.21600000000001</v>
      </c>
      <c r="Z243" s="43">
        <v>864.66200000000003</v>
      </c>
      <c r="AA243" s="43">
        <v>1029.2909999999999</v>
      </c>
      <c r="AB243" s="43">
        <v>975.29100000000005</v>
      </c>
      <c r="AC243" s="43">
        <v>916.74199999999996</v>
      </c>
      <c r="AD243" s="43">
        <v>1029.2909999999999</v>
      </c>
      <c r="AE243" s="43">
        <v>1067.5920000000001</v>
      </c>
      <c r="AF243" s="43"/>
      <c r="AG243" s="43"/>
      <c r="AH243" s="43"/>
      <c r="AI243" s="43"/>
      <c r="AJ243" s="43"/>
      <c r="AK243" s="43"/>
      <c r="AL243" s="43"/>
      <c r="AM243" s="43"/>
      <c r="AN243" s="43"/>
      <c r="AO243" s="43"/>
    </row>
    <row r="244" spans="1:41" ht="35" hidden="1" customHeight="1" thickBot="1" x14ac:dyDescent="0.25">
      <c r="A244" s="48" t="s">
        <v>594</v>
      </c>
      <c r="B244" s="42"/>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row>
    <row r="245" spans="1:41" ht="35" hidden="1" customHeight="1" thickBot="1" x14ac:dyDescent="0.25">
      <c r="A245" s="45" t="s">
        <v>595</v>
      </c>
      <c r="B245" s="42"/>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row>
    <row r="246" spans="1:41" ht="35" hidden="1" customHeight="1" thickBot="1" x14ac:dyDescent="0.25">
      <c r="A246" s="45" t="s">
        <v>596</v>
      </c>
      <c r="B246" s="42"/>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row>
    <row r="247" spans="1:41" ht="35" customHeight="1" thickBot="1" x14ac:dyDescent="0.25">
      <c r="A247" s="45" t="s">
        <v>597</v>
      </c>
      <c r="B247" s="42"/>
      <c r="C247" s="43">
        <v>1948.366</v>
      </c>
      <c r="D247" s="43">
        <v>1948.366</v>
      </c>
      <c r="E247" s="43">
        <v>1948.366</v>
      </c>
      <c r="F247" s="43">
        <v>1948.366</v>
      </c>
      <c r="G247" s="43">
        <v>2016.6610000000001</v>
      </c>
      <c r="H247" s="43">
        <v>2087.12</v>
      </c>
      <c r="I247" s="43">
        <v>2157.5790000000002</v>
      </c>
      <c r="J247" s="43">
        <v>2531.5650000000001</v>
      </c>
      <c r="K247" s="43">
        <v>2625.2649999999999</v>
      </c>
      <c r="L247" s="43">
        <v>2687.2020000000002</v>
      </c>
      <c r="M247" s="43">
        <v>2787.3789999999999</v>
      </c>
      <c r="N247" s="43">
        <v>3155.268</v>
      </c>
      <c r="O247" s="43">
        <v>3291.357</v>
      </c>
      <c r="P247" s="43">
        <v>3344.7089999999998</v>
      </c>
      <c r="Q247" s="43">
        <v>3420.6729999999998</v>
      </c>
      <c r="R247" s="43">
        <v>3315.5949999999998</v>
      </c>
      <c r="S247" s="43">
        <v>3399.087</v>
      </c>
      <c r="T247" s="43">
        <v>3490.2829999999999</v>
      </c>
      <c r="U247" s="43">
        <v>3580.4360000000001</v>
      </c>
      <c r="V247" s="43">
        <v>3708.1129999999998</v>
      </c>
      <c r="W247" s="43">
        <v>773.87400000000002</v>
      </c>
      <c r="X247" s="43">
        <v>3921.942</v>
      </c>
      <c r="Y247" s="43">
        <v>4102.6880000000001</v>
      </c>
      <c r="Z247" s="43">
        <v>4047.337</v>
      </c>
      <c r="AA247" s="43">
        <v>4988.8860000000004</v>
      </c>
      <c r="AB247" s="43">
        <v>4345.018</v>
      </c>
      <c r="AC247" s="43">
        <v>4522.1790000000001</v>
      </c>
      <c r="AD247" s="43">
        <v>4988.8860000000004</v>
      </c>
      <c r="AE247" s="43">
        <v>5166.6710000000003</v>
      </c>
      <c r="AF247" s="43"/>
      <c r="AG247" s="43"/>
      <c r="AH247" s="43"/>
      <c r="AI247" s="43"/>
      <c r="AJ247" s="43"/>
      <c r="AK247" s="43"/>
      <c r="AL247" s="43"/>
      <c r="AM247" s="43"/>
      <c r="AN247" s="43"/>
      <c r="AO247" s="43"/>
    </row>
    <row r="248" spans="1:41" ht="35" hidden="1" customHeight="1" thickBot="1" x14ac:dyDescent="0.25">
      <c r="A248" s="45" t="s">
        <v>598</v>
      </c>
      <c r="B248" s="42"/>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row>
    <row r="249" spans="1:41" ht="35" customHeight="1" thickBot="1" x14ac:dyDescent="0.25">
      <c r="A249" s="45" t="s">
        <v>599</v>
      </c>
      <c r="B249" s="42"/>
      <c r="C249" s="43">
        <v>128.06700000000001</v>
      </c>
      <c r="D249" s="43">
        <v>128.06700000000001</v>
      </c>
      <c r="E249" s="43">
        <v>128.06700000000001</v>
      </c>
      <c r="F249" s="43">
        <v>128.06700000000001</v>
      </c>
      <c r="G249" s="43">
        <v>164.47399999999999</v>
      </c>
      <c r="H249" s="43">
        <v>667.94600000000003</v>
      </c>
      <c r="I249" s="43">
        <v>233.26499999999999</v>
      </c>
      <c r="J249" s="43">
        <v>250.64400000000001</v>
      </c>
      <c r="K249" s="43">
        <v>418.39</v>
      </c>
      <c r="L249" s="43">
        <v>296.74599999999998</v>
      </c>
      <c r="M249" s="43">
        <v>291.29399999999998</v>
      </c>
      <c r="N249" s="43">
        <v>249.745</v>
      </c>
      <c r="O249" s="43">
        <v>206.005</v>
      </c>
      <c r="P249" s="43">
        <v>186.15799999999999</v>
      </c>
      <c r="Q249" s="43">
        <v>173.797</v>
      </c>
      <c r="R249" s="43">
        <v>153.72399999999999</v>
      </c>
      <c r="S249" s="43">
        <v>137.61699999999999</v>
      </c>
      <c r="T249" s="43">
        <v>103.93</v>
      </c>
      <c r="U249" s="43">
        <v>106.723</v>
      </c>
      <c r="V249" s="43">
        <v>169.16200000000001</v>
      </c>
      <c r="W249" s="43">
        <v>164.47900000000001</v>
      </c>
      <c r="X249" s="43">
        <v>244.90100000000001</v>
      </c>
      <c r="Y249" s="43">
        <v>59.052</v>
      </c>
      <c r="Z249" s="43">
        <v>0</v>
      </c>
      <c r="AA249" s="43"/>
      <c r="AB249" s="43"/>
      <c r="AC249" s="43"/>
      <c r="AD249" s="43"/>
      <c r="AE249" s="43"/>
      <c r="AF249" s="43"/>
      <c r="AG249" s="43"/>
      <c r="AH249" s="43"/>
      <c r="AI249" s="43"/>
      <c r="AJ249" s="43"/>
      <c r="AK249" s="43"/>
      <c r="AL249" s="43"/>
      <c r="AM249" s="43"/>
      <c r="AN249" s="43"/>
      <c r="AO249" s="43"/>
    </row>
    <row r="250" spans="1:41" ht="35" hidden="1" customHeight="1" thickBot="1" x14ac:dyDescent="0.25">
      <c r="A250" s="45" t="s">
        <v>600</v>
      </c>
      <c r="B250" s="42"/>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row>
    <row r="251" spans="1:41" ht="35" customHeight="1" thickBot="1" x14ac:dyDescent="0.25">
      <c r="A251" s="47" t="s">
        <v>601</v>
      </c>
      <c r="B251" s="42"/>
      <c r="C251" s="46">
        <v>10444.621999999999</v>
      </c>
      <c r="D251" s="46">
        <v>10444.621999999999</v>
      </c>
      <c r="E251" s="46">
        <v>10444.621999999999</v>
      </c>
      <c r="F251" s="46">
        <v>10444.621999999999</v>
      </c>
      <c r="G251" s="46">
        <v>15243.369000000001</v>
      </c>
      <c r="H251" s="46">
        <v>19712.420999999998</v>
      </c>
      <c r="I251" s="46">
        <v>19183.335999999999</v>
      </c>
      <c r="J251" s="46">
        <v>18017.772000000001</v>
      </c>
      <c r="K251" s="46">
        <v>21241.749</v>
      </c>
      <c r="L251" s="46">
        <v>16989.656999999999</v>
      </c>
      <c r="M251" s="46">
        <v>17550.335999999999</v>
      </c>
      <c r="N251" s="46">
        <v>15709.999</v>
      </c>
      <c r="O251" s="46">
        <v>13218.677</v>
      </c>
      <c r="P251" s="46">
        <v>11846.81</v>
      </c>
      <c r="Q251" s="46">
        <v>11691.148999999999</v>
      </c>
      <c r="R251" s="46">
        <v>10249.380999999999</v>
      </c>
      <c r="S251" s="46">
        <v>10367.643</v>
      </c>
      <c r="T251" s="46">
        <v>9284.3230000000003</v>
      </c>
      <c r="U251" s="46">
        <v>9723.4560000000001</v>
      </c>
      <c r="V251" s="46">
        <v>8926.9930000000004</v>
      </c>
      <c r="W251" s="46">
        <v>8729.1560000000009</v>
      </c>
      <c r="X251" s="46">
        <v>8799.8179999999993</v>
      </c>
      <c r="Y251" s="46">
        <v>8822.3510000000006</v>
      </c>
      <c r="Z251" s="46">
        <v>26954.385999999999</v>
      </c>
      <c r="AA251" s="46">
        <v>26002.89</v>
      </c>
      <c r="AB251" s="46">
        <v>30508.830999999998</v>
      </c>
      <c r="AC251" s="46">
        <v>27280.483</v>
      </c>
      <c r="AD251" s="46">
        <v>26002.89</v>
      </c>
      <c r="AE251" s="46">
        <v>26126.126</v>
      </c>
      <c r="AF251" s="46"/>
      <c r="AG251" s="46"/>
      <c r="AH251" s="46"/>
      <c r="AI251" s="46"/>
      <c r="AJ251" s="46"/>
      <c r="AK251" s="46"/>
      <c r="AL251" s="46"/>
      <c r="AM251" s="46"/>
      <c r="AN251" s="46"/>
      <c r="AO251" s="46"/>
    </row>
    <row r="252" spans="1:41" ht="35" customHeight="1" thickBot="1" x14ac:dyDescent="0.25">
      <c r="A252" s="47" t="s">
        <v>602</v>
      </c>
      <c r="B252" s="42"/>
      <c r="C252" s="181">
        <f t="shared" ref="C252:AO252" si="6">C206+C207+C209+C218+C219+C220+C221+C222+C223+C231+C232+C234+C235+C236+C237+C239+C240+C241+C242+C243+C244+C245+C246+C247+C249+C250</f>
        <v>7485.3389999999999</v>
      </c>
      <c r="D252" s="181">
        <f t="shared" si="6"/>
        <v>7485.3389999999999</v>
      </c>
      <c r="E252" s="181">
        <f t="shared" si="6"/>
        <v>7485.3389999999999</v>
      </c>
      <c r="F252" s="181">
        <f t="shared" si="6"/>
        <v>7485.3389999999999</v>
      </c>
      <c r="G252" s="181">
        <f t="shared" si="6"/>
        <v>7295.5879999999997</v>
      </c>
      <c r="H252" s="181">
        <f t="shared" si="6"/>
        <v>8095.6629999999996</v>
      </c>
      <c r="I252" s="181">
        <f t="shared" si="6"/>
        <v>7552.7349999999997</v>
      </c>
      <c r="J252" s="181">
        <f t="shared" si="6"/>
        <v>7835.4230000000007</v>
      </c>
      <c r="K252" s="181">
        <f t="shared" si="6"/>
        <v>9287.8729999999996</v>
      </c>
      <c r="L252" s="181">
        <f t="shared" si="6"/>
        <v>7798.3490000000002</v>
      </c>
      <c r="M252" s="181">
        <f t="shared" si="6"/>
        <v>7978.2639999999992</v>
      </c>
      <c r="N252" s="181">
        <f t="shared" si="6"/>
        <v>7900.8519999999999</v>
      </c>
      <c r="O252" s="181">
        <f t="shared" si="6"/>
        <v>8077.2599999999993</v>
      </c>
      <c r="P252" s="181">
        <f t="shared" si="6"/>
        <v>8008.05</v>
      </c>
      <c r="Q252" s="181">
        <f t="shared" si="6"/>
        <v>7907.9499999999989</v>
      </c>
      <c r="R252" s="181">
        <f t="shared" si="6"/>
        <v>7730.1460000000006</v>
      </c>
      <c r="S252" s="181">
        <f t="shared" si="6"/>
        <v>7838.9220000000005</v>
      </c>
      <c r="T252" s="181">
        <f t="shared" si="6"/>
        <v>7936.9140000000007</v>
      </c>
      <c r="U252" s="181">
        <f t="shared" si="6"/>
        <v>8327.48</v>
      </c>
      <c r="V252" s="181">
        <f t="shared" si="6"/>
        <v>8809.5689999999995</v>
      </c>
      <c r="W252" s="181">
        <f t="shared" si="6"/>
        <v>8593.6669999999995</v>
      </c>
      <c r="X252" s="181">
        <f t="shared" si="6"/>
        <v>8649.4</v>
      </c>
      <c r="Y252" s="181">
        <f t="shared" si="6"/>
        <v>8657.4539999999997</v>
      </c>
      <c r="Z252" s="181">
        <f t="shared" si="6"/>
        <v>10216.135</v>
      </c>
      <c r="AA252" s="181">
        <f t="shared" si="6"/>
        <v>10797.578000000001</v>
      </c>
      <c r="AB252" s="181">
        <f t="shared" si="6"/>
        <v>10509.785</v>
      </c>
      <c r="AC252" s="181">
        <f t="shared" si="6"/>
        <v>10374.279</v>
      </c>
      <c r="AD252" s="181">
        <f t="shared" si="6"/>
        <v>10797.578000000001</v>
      </c>
      <c r="AE252" s="181">
        <f t="shared" si="6"/>
        <v>10955.775</v>
      </c>
      <c r="AF252" s="181">
        <f t="shared" si="6"/>
        <v>0</v>
      </c>
      <c r="AG252" s="181">
        <f t="shared" si="6"/>
        <v>0</v>
      </c>
      <c r="AH252" s="181">
        <f t="shared" si="6"/>
        <v>0</v>
      </c>
      <c r="AI252" s="181">
        <f t="shared" si="6"/>
        <v>0</v>
      </c>
      <c r="AJ252" s="181">
        <f t="shared" si="6"/>
        <v>0</v>
      </c>
      <c r="AK252" s="181">
        <f t="shared" si="6"/>
        <v>0</v>
      </c>
      <c r="AL252" s="181">
        <f t="shared" si="6"/>
        <v>0</v>
      </c>
      <c r="AM252" s="181">
        <f t="shared" si="6"/>
        <v>0</v>
      </c>
      <c r="AN252" s="181">
        <f t="shared" si="6"/>
        <v>0</v>
      </c>
      <c r="AO252" s="181">
        <f t="shared" si="6"/>
        <v>0</v>
      </c>
    </row>
    <row r="253" spans="1:41" ht="35" customHeight="1" thickBot="1" x14ac:dyDescent="0.25">
      <c r="A253" s="47" t="s">
        <v>603</v>
      </c>
      <c r="B253" s="42"/>
      <c r="C253" s="181">
        <f t="shared" ref="C253:AO253" si="7">C211+C212+C213+C214+C215+C216+C217+C221+C225+C226+C227+C228+C229+C230</f>
        <v>3285.7469999999998</v>
      </c>
      <c r="D253" s="181">
        <f t="shared" si="7"/>
        <v>3285.7469999999998</v>
      </c>
      <c r="E253" s="181">
        <f t="shared" si="7"/>
        <v>3285.7469999999998</v>
      </c>
      <c r="F253" s="181">
        <f t="shared" si="7"/>
        <v>3285.7469999999998</v>
      </c>
      <c r="G253" s="181">
        <f t="shared" si="7"/>
        <v>8254.4399999999987</v>
      </c>
      <c r="H253" s="181">
        <f t="shared" si="7"/>
        <v>12122.764999999999</v>
      </c>
      <c r="I253" s="181">
        <f t="shared" si="7"/>
        <v>12098.184000000001</v>
      </c>
      <c r="J253" s="181">
        <f t="shared" si="7"/>
        <v>10611.852000000001</v>
      </c>
      <c r="K253" s="181">
        <f t="shared" si="7"/>
        <v>12811.088</v>
      </c>
      <c r="L253" s="181">
        <f t="shared" si="7"/>
        <v>9966.360999999999</v>
      </c>
      <c r="M253" s="181">
        <f t="shared" si="7"/>
        <v>10288.941000000001</v>
      </c>
      <c r="N253" s="181">
        <f t="shared" si="7"/>
        <v>8436.0529999999999</v>
      </c>
      <c r="O253" s="181">
        <f t="shared" si="7"/>
        <v>5900.2259999999997</v>
      </c>
      <c r="P253" s="181">
        <f t="shared" si="7"/>
        <v>4504.7340000000004</v>
      </c>
      <c r="Q253" s="181">
        <f t="shared" si="7"/>
        <v>4404.2359999999999</v>
      </c>
      <c r="R253" s="181">
        <f t="shared" si="7"/>
        <v>2981.5409999999997</v>
      </c>
      <c r="S253" s="181">
        <f t="shared" si="7"/>
        <v>2942.4380000000001</v>
      </c>
      <c r="T253" s="181">
        <f t="shared" si="7"/>
        <v>1723.825</v>
      </c>
      <c r="U253" s="181">
        <f t="shared" si="7"/>
        <v>2065.5149999999999</v>
      </c>
      <c r="V253" s="181">
        <f t="shared" si="7"/>
        <v>1014.8349999999999</v>
      </c>
      <c r="W253" s="181">
        <f t="shared" si="7"/>
        <v>932.46300000000008</v>
      </c>
      <c r="X253" s="181">
        <f t="shared" si="7"/>
        <v>869.21</v>
      </c>
      <c r="Y253" s="181">
        <f t="shared" si="7"/>
        <v>821.86799999999994</v>
      </c>
      <c r="Z253" s="181">
        <f t="shared" si="7"/>
        <v>17580.332999999999</v>
      </c>
      <c r="AA253" s="181">
        <f t="shared" si="7"/>
        <v>15962.847</v>
      </c>
      <c r="AB253" s="181">
        <f t="shared" si="7"/>
        <v>20764.259000000002</v>
      </c>
      <c r="AC253" s="181">
        <f t="shared" si="7"/>
        <v>17716.085000000003</v>
      </c>
      <c r="AD253" s="181">
        <f t="shared" si="7"/>
        <v>15962.847</v>
      </c>
      <c r="AE253" s="181">
        <f t="shared" si="7"/>
        <v>15902.522000000001</v>
      </c>
      <c r="AF253" s="181">
        <f t="shared" si="7"/>
        <v>0</v>
      </c>
      <c r="AG253" s="181">
        <f t="shared" si="7"/>
        <v>0</v>
      </c>
      <c r="AH253" s="181">
        <f t="shared" si="7"/>
        <v>0</v>
      </c>
      <c r="AI253" s="181">
        <f t="shared" si="7"/>
        <v>0</v>
      </c>
      <c r="AJ253" s="181">
        <f t="shared" si="7"/>
        <v>0</v>
      </c>
      <c r="AK253" s="181">
        <f t="shared" si="7"/>
        <v>0</v>
      </c>
      <c r="AL253" s="181">
        <f t="shared" si="7"/>
        <v>0</v>
      </c>
      <c r="AM253" s="181">
        <f t="shared" si="7"/>
        <v>0</v>
      </c>
      <c r="AN253" s="181">
        <f t="shared" si="7"/>
        <v>0</v>
      </c>
      <c r="AO253" s="181">
        <f t="shared" si="7"/>
        <v>0</v>
      </c>
    </row>
    <row r="254" spans="1:41" ht="18" customHeight="1" thickBot="1" x14ac:dyDescent="0.25">
      <c r="A254" s="44" t="s">
        <v>604</v>
      </c>
      <c r="B254" s="42"/>
      <c r="C254" s="46">
        <v>59230.338000000003</v>
      </c>
      <c r="D254" s="46">
        <v>59230.338000000003</v>
      </c>
      <c r="E254" s="46">
        <v>59230.338000000003</v>
      </c>
      <c r="F254" s="46">
        <v>59230.338000000003</v>
      </c>
      <c r="G254" s="46">
        <v>57163.434999999998</v>
      </c>
      <c r="H254" s="46">
        <v>60119.644999999997</v>
      </c>
      <c r="I254" s="46">
        <v>60326.512000000002</v>
      </c>
      <c r="J254" s="46">
        <v>50603.300999999999</v>
      </c>
      <c r="K254" s="46">
        <v>48510.913999999997</v>
      </c>
      <c r="L254" s="46">
        <v>42637.957000000002</v>
      </c>
      <c r="M254" s="46">
        <v>40544.610999999997</v>
      </c>
      <c r="N254" s="46">
        <v>36653.822999999997</v>
      </c>
      <c r="O254" s="46">
        <v>38258.315999999999</v>
      </c>
      <c r="P254" s="46">
        <v>39205.620000000003</v>
      </c>
      <c r="Q254" s="46">
        <v>41228.277000000002</v>
      </c>
      <c r="R254" s="46">
        <v>40738.599000000002</v>
      </c>
      <c r="S254" s="46">
        <v>42974.012999999999</v>
      </c>
      <c r="T254" s="46">
        <v>47275.913999999997</v>
      </c>
      <c r="U254" s="46">
        <v>56396.754000000001</v>
      </c>
      <c r="V254" s="46">
        <v>50964.394999999997</v>
      </c>
      <c r="W254" s="46">
        <v>59006.724000000002</v>
      </c>
      <c r="X254" s="46">
        <v>58641.919000000002</v>
      </c>
      <c r="Y254" s="46">
        <v>74375.782000000007</v>
      </c>
      <c r="Z254" s="46">
        <v>69992.684999999998</v>
      </c>
      <c r="AA254" s="46">
        <v>71305.445000000007</v>
      </c>
      <c r="AB254" s="46">
        <v>76665.31</v>
      </c>
      <c r="AC254" s="46">
        <v>75076.567999999999</v>
      </c>
      <c r="AD254" s="46">
        <v>71305.445000000007</v>
      </c>
      <c r="AE254" s="46">
        <v>78407.22</v>
      </c>
      <c r="AF254" s="46"/>
      <c r="AG254" s="46"/>
      <c r="AH254" s="46"/>
      <c r="AI254" s="46"/>
      <c r="AJ254" s="46"/>
      <c r="AK254" s="46"/>
      <c r="AL254" s="46"/>
      <c r="AM254" s="46"/>
      <c r="AN254" s="46"/>
      <c r="AO254" s="46"/>
    </row>
    <row r="255" spans="1:41" s="50" customFormat="1" ht="18" customHeight="1" thickBot="1" x14ac:dyDescent="0.25">
      <c r="A255" s="47" t="s">
        <v>605</v>
      </c>
      <c r="B255" s="42"/>
      <c r="C255" s="183">
        <f t="shared" ref="C255:AO255" si="8">IFERROR(C254/C284, 0)</f>
        <v>1.038205662723138</v>
      </c>
      <c r="D255" s="183">
        <f t="shared" si="8"/>
        <v>1.038205662723138</v>
      </c>
      <c r="E255" s="183">
        <f t="shared" si="8"/>
        <v>1.038205662723138</v>
      </c>
      <c r="F255" s="183">
        <f t="shared" si="8"/>
        <v>1.038205662723138</v>
      </c>
      <c r="G255" s="183">
        <f t="shared" si="8"/>
        <v>0.95652889294993215</v>
      </c>
      <c r="H255" s="183">
        <f t="shared" si="8"/>
        <v>1.0336477896913896</v>
      </c>
      <c r="I255" s="183">
        <f t="shared" si="8"/>
        <v>1.0222830600258384</v>
      </c>
      <c r="J255" s="183">
        <f t="shared" si="8"/>
        <v>0.82806806943156375</v>
      </c>
      <c r="K255" s="183">
        <f t="shared" si="8"/>
        <v>0.73061229684228857</v>
      </c>
      <c r="L255" s="183">
        <f t="shared" si="8"/>
        <v>0.69236525186155151</v>
      </c>
      <c r="M255" s="183">
        <f t="shared" si="8"/>
        <v>0.63304832171572989</v>
      </c>
      <c r="N255" s="183">
        <f t="shared" si="8"/>
        <v>0.58045103863769598</v>
      </c>
      <c r="O255" s="183">
        <f t="shared" si="8"/>
        <v>0.57064517931412351</v>
      </c>
      <c r="P255" s="183">
        <f t="shared" si="8"/>
        <v>0.5794982368115611</v>
      </c>
      <c r="Q255" s="183">
        <f t="shared" si="8"/>
        <v>0.59351201349181304</v>
      </c>
      <c r="R255" s="183">
        <f t="shared" si="8"/>
        <v>0.56721018102939158</v>
      </c>
      <c r="S255" s="183">
        <f t="shared" si="8"/>
        <v>0.55723066737642868</v>
      </c>
      <c r="T255" s="183">
        <f t="shared" si="8"/>
        <v>0.57680594602655055</v>
      </c>
      <c r="U255" s="183">
        <f t="shared" si="8"/>
        <v>0.67320193974966158</v>
      </c>
      <c r="V255" s="183">
        <f t="shared" si="8"/>
        <v>0.56934663444445588</v>
      </c>
      <c r="W255" s="183">
        <f t="shared" si="8"/>
        <v>0.64351489749354207</v>
      </c>
      <c r="X255" s="183">
        <f t="shared" si="8"/>
        <v>0.77342350315697217</v>
      </c>
      <c r="Y255" s="183">
        <f t="shared" si="8"/>
        <v>0.94426434664932457</v>
      </c>
      <c r="Z255" s="183">
        <f t="shared" si="8"/>
        <v>0.83289362861768423</v>
      </c>
      <c r="AA255" s="183">
        <f t="shared" si="8"/>
        <v>0.72630832033267734</v>
      </c>
      <c r="AB255" s="183">
        <f t="shared" si="8"/>
        <v>0.83879395123307898</v>
      </c>
      <c r="AC255" s="183">
        <f t="shared" si="8"/>
        <v>0.82686231496347784</v>
      </c>
      <c r="AD255" s="183">
        <f t="shared" si="8"/>
        <v>0.72630832033267734</v>
      </c>
      <c r="AE255" s="183">
        <f t="shared" si="8"/>
        <v>0.76260812901783437</v>
      </c>
      <c r="AF255" s="183">
        <f t="shared" si="8"/>
        <v>0</v>
      </c>
      <c r="AG255" s="183">
        <f t="shared" si="8"/>
        <v>0</v>
      </c>
      <c r="AH255" s="183">
        <f t="shared" si="8"/>
        <v>0</v>
      </c>
      <c r="AI255" s="183">
        <f t="shared" si="8"/>
        <v>0</v>
      </c>
      <c r="AJ255" s="183">
        <f t="shared" si="8"/>
        <v>0</v>
      </c>
      <c r="AK255" s="183">
        <f t="shared" si="8"/>
        <v>0</v>
      </c>
      <c r="AL255" s="183">
        <f t="shared" si="8"/>
        <v>0</v>
      </c>
      <c r="AM255" s="183">
        <f t="shared" si="8"/>
        <v>0</v>
      </c>
      <c r="AN255" s="183">
        <f t="shared" si="8"/>
        <v>0</v>
      </c>
      <c r="AO255" s="183">
        <f t="shared" si="8"/>
        <v>0</v>
      </c>
    </row>
    <row r="256" spans="1:41" ht="18" customHeight="1" thickBot="1" x14ac:dyDescent="0.25">
      <c r="A256" s="44" t="s">
        <v>606</v>
      </c>
      <c r="B256" s="42"/>
      <c r="C256" s="180">
        <f t="shared" ref="C256:AO256" si="9">C202+C252</f>
        <v>49407.219999999994</v>
      </c>
      <c r="D256" s="180">
        <f t="shared" si="9"/>
        <v>49407.219999999994</v>
      </c>
      <c r="E256" s="180">
        <f t="shared" si="9"/>
        <v>49407.219999999994</v>
      </c>
      <c r="F256" s="180">
        <f t="shared" si="9"/>
        <v>49407.219999999994</v>
      </c>
      <c r="G256" s="180">
        <f t="shared" si="9"/>
        <v>46180.108999999997</v>
      </c>
      <c r="H256" s="180">
        <f t="shared" si="9"/>
        <v>44443.048000000003</v>
      </c>
      <c r="I256" s="180">
        <f t="shared" si="9"/>
        <v>44223.541000000005</v>
      </c>
      <c r="J256" s="180">
        <f t="shared" si="9"/>
        <v>37161.822999999997</v>
      </c>
      <c r="K256" s="180">
        <f t="shared" si="9"/>
        <v>33529.980000000003</v>
      </c>
      <c r="L256" s="180">
        <f t="shared" si="9"/>
        <v>27802.872999999992</v>
      </c>
      <c r="M256" s="180">
        <f t="shared" si="9"/>
        <v>27201.484999999997</v>
      </c>
      <c r="N256" s="180">
        <f t="shared" si="9"/>
        <v>25670.203000000001</v>
      </c>
      <c r="O256" s="180">
        <f t="shared" si="9"/>
        <v>26900.132999999994</v>
      </c>
      <c r="P256" s="180">
        <f t="shared" si="9"/>
        <v>29152.39</v>
      </c>
      <c r="Q256" s="180">
        <f t="shared" si="9"/>
        <v>30715.232000000004</v>
      </c>
      <c r="R256" s="180">
        <f t="shared" si="9"/>
        <v>32683.367000000009</v>
      </c>
      <c r="S256" s="180">
        <f t="shared" si="9"/>
        <v>37688.199999999997</v>
      </c>
      <c r="T256" s="180">
        <f t="shared" si="9"/>
        <v>43040.839000000007</v>
      </c>
      <c r="U256" s="180">
        <f t="shared" si="9"/>
        <v>48242.504000000001</v>
      </c>
      <c r="V256" s="180">
        <f t="shared" si="9"/>
        <v>49805.489999999991</v>
      </c>
      <c r="W256" s="180">
        <f t="shared" si="9"/>
        <v>56145.747000000003</v>
      </c>
      <c r="X256" s="180">
        <f t="shared" si="9"/>
        <v>55176.840999999993</v>
      </c>
      <c r="Y256" s="180">
        <f t="shared" si="9"/>
        <v>58771.101000000002</v>
      </c>
      <c r="Z256" s="180">
        <f t="shared" si="9"/>
        <v>52952.569000000003</v>
      </c>
      <c r="AA256" s="180">
        <f t="shared" si="9"/>
        <v>53403.371000000006</v>
      </c>
      <c r="AB256" s="180">
        <f t="shared" si="9"/>
        <v>55154.377999999997</v>
      </c>
      <c r="AC256" s="180">
        <f t="shared" si="9"/>
        <v>55543.712999999989</v>
      </c>
      <c r="AD256" s="180">
        <f t="shared" si="9"/>
        <v>53403.371000000006</v>
      </c>
      <c r="AE256" s="180">
        <f t="shared" si="9"/>
        <v>60077.40800000001</v>
      </c>
      <c r="AF256" s="180">
        <f t="shared" si="9"/>
        <v>0</v>
      </c>
      <c r="AG256" s="180">
        <f t="shared" si="9"/>
        <v>0</v>
      </c>
      <c r="AH256" s="180">
        <f t="shared" si="9"/>
        <v>0</v>
      </c>
      <c r="AI256" s="180">
        <f t="shared" si="9"/>
        <v>0</v>
      </c>
      <c r="AJ256" s="180">
        <f t="shared" si="9"/>
        <v>0</v>
      </c>
      <c r="AK256" s="180">
        <f t="shared" si="9"/>
        <v>0</v>
      </c>
      <c r="AL256" s="180">
        <f t="shared" si="9"/>
        <v>0</v>
      </c>
      <c r="AM256" s="180">
        <f t="shared" si="9"/>
        <v>0</v>
      </c>
      <c r="AN256" s="180">
        <f t="shared" si="9"/>
        <v>0</v>
      </c>
      <c r="AO256" s="180">
        <f t="shared" si="9"/>
        <v>0</v>
      </c>
    </row>
    <row r="257" spans="1:41" ht="35" customHeight="1" thickBot="1" x14ac:dyDescent="0.25">
      <c r="A257" s="44" t="s">
        <v>607</v>
      </c>
      <c r="B257" s="42"/>
      <c r="C257" s="180">
        <f t="shared" ref="C257:AO257" si="10">C203+C253</f>
        <v>3449.7309999999998</v>
      </c>
      <c r="D257" s="180">
        <f t="shared" si="10"/>
        <v>3449.7309999999998</v>
      </c>
      <c r="E257" s="180">
        <f t="shared" si="10"/>
        <v>3449.7309999999998</v>
      </c>
      <c r="F257" s="180">
        <f t="shared" si="10"/>
        <v>3449.7309999999998</v>
      </c>
      <c r="G257" s="180">
        <f t="shared" si="10"/>
        <v>8428.2679999999982</v>
      </c>
      <c r="H257" s="180">
        <f t="shared" si="10"/>
        <v>13596.316999999999</v>
      </c>
      <c r="I257" s="180">
        <f t="shared" si="10"/>
        <v>13575.260000000002</v>
      </c>
      <c r="J257" s="180">
        <f t="shared" si="10"/>
        <v>13272.525000000001</v>
      </c>
      <c r="K257" s="180">
        <f t="shared" si="10"/>
        <v>16597.720999999998</v>
      </c>
      <c r="L257" s="180">
        <f t="shared" si="10"/>
        <v>13407.581999999999</v>
      </c>
      <c r="M257" s="180">
        <f t="shared" si="10"/>
        <v>13773.285</v>
      </c>
      <c r="N257" s="180">
        <f t="shared" si="10"/>
        <v>11784.874</v>
      </c>
      <c r="O257" s="180">
        <f t="shared" si="10"/>
        <v>11959.587</v>
      </c>
      <c r="P257" s="180">
        <f t="shared" si="10"/>
        <v>10529.798000000001</v>
      </c>
      <c r="Q257" s="180">
        <f t="shared" si="10"/>
        <v>10414.314999999999</v>
      </c>
      <c r="R257" s="180">
        <f t="shared" si="10"/>
        <v>9186.9560000000001</v>
      </c>
      <c r="S257" s="180">
        <f t="shared" si="10"/>
        <v>7162.7279999999992</v>
      </c>
      <c r="T257" s="180">
        <f t="shared" si="10"/>
        <v>6017.6040000000003</v>
      </c>
      <c r="U257" s="180">
        <f t="shared" si="10"/>
        <v>6628.1460000000006</v>
      </c>
      <c r="V257" s="180">
        <f t="shared" si="10"/>
        <v>3002.1669999999999</v>
      </c>
      <c r="W257" s="180">
        <f t="shared" si="10"/>
        <v>2867.835</v>
      </c>
      <c r="X257" s="180">
        <f t="shared" si="10"/>
        <v>5058.6609999999991</v>
      </c>
      <c r="Y257" s="180">
        <f t="shared" si="10"/>
        <v>14587.762999999999</v>
      </c>
      <c r="Z257" s="180">
        <f t="shared" si="10"/>
        <v>18874.775999999998</v>
      </c>
      <c r="AA257" s="180">
        <f t="shared" si="10"/>
        <v>20166.32</v>
      </c>
      <c r="AB257" s="180">
        <f t="shared" si="10"/>
        <v>23203.548000000003</v>
      </c>
      <c r="AC257" s="180">
        <f t="shared" si="10"/>
        <v>21313.385000000002</v>
      </c>
      <c r="AD257" s="180">
        <f t="shared" si="10"/>
        <v>20166.32</v>
      </c>
      <c r="AE257" s="180">
        <f t="shared" si="10"/>
        <v>20449.151000000002</v>
      </c>
      <c r="AF257" s="180">
        <f t="shared" si="10"/>
        <v>0</v>
      </c>
      <c r="AG257" s="180">
        <f t="shared" si="10"/>
        <v>0</v>
      </c>
      <c r="AH257" s="180">
        <f t="shared" si="10"/>
        <v>0</v>
      </c>
      <c r="AI257" s="180">
        <f t="shared" si="10"/>
        <v>0</v>
      </c>
      <c r="AJ257" s="180">
        <f t="shared" si="10"/>
        <v>0</v>
      </c>
      <c r="AK257" s="180">
        <f t="shared" si="10"/>
        <v>0</v>
      </c>
      <c r="AL257" s="180">
        <f t="shared" si="10"/>
        <v>0</v>
      </c>
      <c r="AM257" s="180">
        <f t="shared" si="10"/>
        <v>0</v>
      </c>
      <c r="AN257" s="180">
        <f t="shared" si="10"/>
        <v>0</v>
      </c>
      <c r="AO257" s="180">
        <f t="shared" si="10"/>
        <v>0</v>
      </c>
    </row>
    <row r="258" spans="1:41" s="50" customFormat="1" ht="18" customHeight="1" thickBot="1" x14ac:dyDescent="0.25">
      <c r="A258" s="47" t="s">
        <v>608</v>
      </c>
      <c r="B258" s="42"/>
      <c r="C258" s="183">
        <f t="shared" ref="C258:AO258" si="11">IFERROR(C257/C284, 0)</f>
        <v>6.0467834221569913E-2</v>
      </c>
      <c r="D258" s="183">
        <f t="shared" si="11"/>
        <v>6.0467834221569913E-2</v>
      </c>
      <c r="E258" s="183">
        <f t="shared" si="11"/>
        <v>6.0467834221569913E-2</v>
      </c>
      <c r="F258" s="183">
        <f t="shared" si="11"/>
        <v>6.0467834221569913E-2</v>
      </c>
      <c r="G258" s="183">
        <f t="shared" si="11"/>
        <v>0.14103214510333989</v>
      </c>
      <c r="H258" s="183">
        <f t="shared" si="11"/>
        <v>0.23376390554191506</v>
      </c>
      <c r="I258" s="183">
        <f t="shared" si="11"/>
        <v>0.23004410288873264</v>
      </c>
      <c r="J258" s="183">
        <f t="shared" si="11"/>
        <v>0.21719045864680186</v>
      </c>
      <c r="K258" s="183">
        <f t="shared" si="11"/>
        <v>0.24997465646921199</v>
      </c>
      <c r="L258" s="183">
        <f t="shared" si="11"/>
        <v>0.2177154943958596</v>
      </c>
      <c r="M258" s="183">
        <f t="shared" si="11"/>
        <v>0.21505089674586933</v>
      </c>
      <c r="N258" s="183">
        <f t="shared" si="11"/>
        <v>0.1866256175655778</v>
      </c>
      <c r="O258" s="183">
        <f t="shared" si="11"/>
        <v>0.17838424117093549</v>
      </c>
      <c r="P258" s="183">
        <f t="shared" si="11"/>
        <v>0.15564093553378069</v>
      </c>
      <c r="Q258" s="183">
        <f t="shared" si="11"/>
        <v>0.14992188649523214</v>
      </c>
      <c r="R258" s="183">
        <f t="shared" si="11"/>
        <v>0.12791149189664219</v>
      </c>
      <c r="S258" s="183">
        <f t="shared" si="11"/>
        <v>9.2876867321556214E-2</v>
      </c>
      <c r="T258" s="183">
        <f t="shared" si="11"/>
        <v>7.3419834210569787E-2</v>
      </c>
      <c r="U258" s="183">
        <f t="shared" si="11"/>
        <v>7.9119460388517415E-2</v>
      </c>
      <c r="V258" s="183">
        <f t="shared" si="11"/>
        <v>3.3538584682310246E-2</v>
      </c>
      <c r="W258" s="183">
        <f t="shared" si="11"/>
        <v>3.1276004172903958E-2</v>
      </c>
      <c r="X258" s="183">
        <f t="shared" si="11"/>
        <v>6.6718268750781351E-2</v>
      </c>
      <c r="Y258" s="183">
        <f t="shared" si="11"/>
        <v>0.18520416361162009</v>
      </c>
      <c r="Z258" s="183">
        <f t="shared" si="11"/>
        <v>0.22460462364011294</v>
      </c>
      <c r="AA258" s="183">
        <f t="shared" si="11"/>
        <v>0.20541160645573805</v>
      </c>
      <c r="AB258" s="183">
        <f t="shared" si="11"/>
        <v>0.25386965381795767</v>
      </c>
      <c r="AC258" s="183">
        <f t="shared" si="11"/>
        <v>0.23473682042588662</v>
      </c>
      <c r="AD258" s="183">
        <f t="shared" si="11"/>
        <v>0.20541160645573805</v>
      </c>
      <c r="AE258" s="183">
        <f t="shared" si="11"/>
        <v>0.19889353026562065</v>
      </c>
      <c r="AF258" s="183">
        <f t="shared" si="11"/>
        <v>0</v>
      </c>
      <c r="AG258" s="183">
        <f t="shared" si="11"/>
        <v>0</v>
      </c>
      <c r="AH258" s="183">
        <f t="shared" si="11"/>
        <v>0</v>
      </c>
      <c r="AI258" s="183">
        <f t="shared" si="11"/>
        <v>0</v>
      </c>
      <c r="AJ258" s="183">
        <f t="shared" si="11"/>
        <v>0</v>
      </c>
      <c r="AK258" s="183">
        <f t="shared" si="11"/>
        <v>0</v>
      </c>
      <c r="AL258" s="183">
        <f t="shared" si="11"/>
        <v>0</v>
      </c>
      <c r="AM258" s="183">
        <f t="shared" si="11"/>
        <v>0</v>
      </c>
      <c r="AN258" s="183">
        <f t="shared" si="11"/>
        <v>0</v>
      </c>
      <c r="AO258" s="183">
        <f t="shared" si="11"/>
        <v>0</v>
      </c>
    </row>
    <row r="259" spans="1:41" ht="18" customHeight="1" thickBot="1" x14ac:dyDescent="0.25">
      <c r="A259" s="39" t="s">
        <v>609</v>
      </c>
      <c r="B259" s="42"/>
      <c r="C259" s="180">
        <f t="shared" ref="C259:AO259" si="12">C130-C256</f>
        <v>64216.078000000016</v>
      </c>
      <c r="D259" s="180">
        <f t="shared" si="12"/>
        <v>64216.078000000016</v>
      </c>
      <c r="E259" s="180">
        <f t="shared" si="12"/>
        <v>64216.078000000016</v>
      </c>
      <c r="F259" s="180">
        <f t="shared" si="12"/>
        <v>64216.078000000016</v>
      </c>
      <c r="G259" s="180">
        <f t="shared" si="12"/>
        <v>68342.567999999999</v>
      </c>
      <c r="H259" s="180">
        <f t="shared" si="12"/>
        <v>71784.983000000007</v>
      </c>
      <c r="I259" s="180">
        <f t="shared" si="12"/>
        <v>73283.537999999971</v>
      </c>
      <c r="J259" s="180">
        <f t="shared" si="12"/>
        <v>72993.005000000005</v>
      </c>
      <c r="K259" s="180">
        <f t="shared" si="12"/>
        <v>79482.839000000007</v>
      </c>
      <c r="L259" s="180">
        <f t="shared" si="12"/>
        <v>74740.270000000019</v>
      </c>
      <c r="M259" s="180">
        <f t="shared" si="12"/>
        <v>75742.432000000001</v>
      </c>
      <c r="N259" s="180">
        <f t="shared" si="12"/>
        <v>72443.000999999989</v>
      </c>
      <c r="O259" s="180">
        <f t="shared" si="12"/>
        <v>76781.130999999994</v>
      </c>
      <c r="P259" s="180">
        <f t="shared" si="12"/>
        <v>76132.276999999987</v>
      </c>
      <c r="Q259" s="180">
        <f t="shared" si="12"/>
        <v>78485.74500000001</v>
      </c>
      <c r="R259" s="180">
        <f t="shared" si="12"/>
        <v>78338.273999999961</v>
      </c>
      <c r="S259" s="180">
        <f t="shared" si="12"/>
        <v>80869.860000000015</v>
      </c>
      <c r="T259" s="180">
        <f t="shared" si="12"/>
        <v>84783.030999999988</v>
      </c>
      <c r="U259" s="180">
        <f t="shared" si="12"/>
        <v>90597.078999999983</v>
      </c>
      <c r="V259" s="180">
        <f t="shared" si="12"/>
        <v>89039.321999999986</v>
      </c>
      <c r="W259" s="180">
        <f t="shared" si="12"/>
        <v>92865.209000000003</v>
      </c>
      <c r="X259" s="180">
        <f t="shared" si="12"/>
        <v>77545.491000000009</v>
      </c>
      <c r="Y259" s="180">
        <f t="shared" si="12"/>
        <v>91782.985000000015</v>
      </c>
      <c r="Z259" s="180">
        <f t="shared" si="12"/>
        <v>99271.441999999966</v>
      </c>
      <c r="AA259" s="180">
        <f t="shared" si="12"/>
        <v>114072.288</v>
      </c>
      <c r="AB259" s="180">
        <f t="shared" si="12"/>
        <v>111029.63800000001</v>
      </c>
      <c r="AC259" s="180">
        <f t="shared" si="12"/>
        <v>108456.424</v>
      </c>
      <c r="AD259" s="180">
        <f t="shared" si="12"/>
        <v>114072.288</v>
      </c>
      <c r="AE259" s="180">
        <f t="shared" si="12"/>
        <v>119091.352</v>
      </c>
      <c r="AF259" s="180">
        <f t="shared" si="12"/>
        <v>0</v>
      </c>
      <c r="AG259" s="180">
        <f t="shared" si="12"/>
        <v>0</v>
      </c>
      <c r="AH259" s="180">
        <f t="shared" si="12"/>
        <v>0</v>
      </c>
      <c r="AI259" s="180">
        <f t="shared" si="12"/>
        <v>0</v>
      </c>
      <c r="AJ259" s="180">
        <f t="shared" si="12"/>
        <v>0</v>
      </c>
      <c r="AK259" s="180">
        <f t="shared" si="12"/>
        <v>0</v>
      </c>
      <c r="AL259" s="180">
        <f t="shared" si="12"/>
        <v>0</v>
      </c>
      <c r="AM259" s="180">
        <f t="shared" si="12"/>
        <v>0</v>
      </c>
      <c r="AN259" s="180">
        <f t="shared" si="12"/>
        <v>0</v>
      </c>
      <c r="AO259" s="180">
        <f t="shared" si="12"/>
        <v>0</v>
      </c>
    </row>
    <row r="260" spans="1:41" ht="18" customHeight="1" thickBot="1" x14ac:dyDescent="0.25">
      <c r="A260" s="39" t="s">
        <v>610</v>
      </c>
      <c r="B260" s="42"/>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row>
    <row r="261" spans="1:41" ht="35" customHeight="1" thickBot="1" x14ac:dyDescent="0.25">
      <c r="A261" s="44" t="s">
        <v>611</v>
      </c>
      <c r="B261" s="42"/>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row>
    <row r="262" spans="1:41" ht="18" customHeight="1" thickBot="1" x14ac:dyDescent="0.25">
      <c r="A262" s="45" t="s">
        <v>612</v>
      </c>
      <c r="B262" s="42"/>
      <c r="C262" s="43">
        <v>932.53399999999999</v>
      </c>
      <c r="D262" s="43">
        <v>932.53399999999999</v>
      </c>
      <c r="E262" s="43">
        <v>932.53399999999999</v>
      </c>
      <c r="F262" s="43">
        <v>932.53399999999999</v>
      </c>
      <c r="G262" s="43">
        <v>932.53399999999999</v>
      </c>
      <c r="H262" s="43">
        <v>932.53399999999999</v>
      </c>
      <c r="I262" s="43">
        <v>932.53399999999999</v>
      </c>
      <c r="J262" s="43">
        <v>932.53399999999999</v>
      </c>
      <c r="K262" s="43">
        <v>932.53399999999999</v>
      </c>
      <c r="L262" s="43">
        <v>932.53399999999999</v>
      </c>
      <c r="M262" s="43">
        <v>932.53399999999999</v>
      </c>
      <c r="N262" s="43">
        <v>932.53399999999999</v>
      </c>
      <c r="O262" s="43">
        <v>932.53399999999999</v>
      </c>
      <c r="P262" s="43">
        <v>932.53399999999999</v>
      </c>
      <c r="Q262" s="43">
        <v>932.53399999999999</v>
      </c>
      <c r="R262" s="43">
        <v>932.53399999999999</v>
      </c>
      <c r="S262" s="43">
        <v>932.53399999999999</v>
      </c>
      <c r="T262" s="43">
        <v>932.53399999999999</v>
      </c>
      <c r="U262" s="43">
        <v>932.53399999999999</v>
      </c>
      <c r="V262" s="43">
        <v>932.53399999999999</v>
      </c>
      <c r="W262" s="43">
        <v>932.53399999999999</v>
      </c>
      <c r="X262" s="43">
        <v>932.53399999999999</v>
      </c>
      <c r="Y262" s="43">
        <v>932.53399999999999</v>
      </c>
      <c r="Z262" s="43">
        <v>932.53399999999999</v>
      </c>
      <c r="AA262" s="43">
        <v>932.53399999999999</v>
      </c>
      <c r="AB262" s="43">
        <v>932.53399999999999</v>
      </c>
      <c r="AC262" s="43">
        <v>932.53399999999999</v>
      </c>
      <c r="AD262" s="43">
        <v>932.53399999999999</v>
      </c>
      <c r="AE262" s="43">
        <v>932.53399999999999</v>
      </c>
      <c r="AF262" s="43"/>
      <c r="AG262" s="43"/>
      <c r="AH262" s="43"/>
      <c r="AI262" s="43"/>
      <c r="AJ262" s="43"/>
      <c r="AK262" s="43"/>
      <c r="AL262" s="43"/>
      <c r="AM262" s="43"/>
      <c r="AN262" s="43"/>
      <c r="AO262" s="43"/>
    </row>
    <row r="263" spans="1:41" ht="18" hidden="1" customHeight="1" thickBot="1" x14ac:dyDescent="0.25">
      <c r="A263" s="45" t="s">
        <v>613</v>
      </c>
      <c r="B263" s="42"/>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row>
    <row r="264" spans="1:41" ht="18" customHeight="1" thickBot="1" x14ac:dyDescent="0.25">
      <c r="A264" s="45" t="s">
        <v>614</v>
      </c>
      <c r="B264" s="42"/>
      <c r="C264" s="43">
        <v>9703.9369999999999</v>
      </c>
      <c r="D264" s="43">
        <v>9703.9369999999999</v>
      </c>
      <c r="E264" s="43">
        <v>9703.9369999999999</v>
      </c>
      <c r="F264" s="43">
        <v>9703.9369999999999</v>
      </c>
      <c r="G264" s="43">
        <v>9703.9369999999999</v>
      </c>
      <c r="H264" s="43">
        <v>9703.9369999999999</v>
      </c>
      <c r="I264" s="43">
        <v>9703.9369999999999</v>
      </c>
      <c r="J264" s="43">
        <v>9703.9369999999999</v>
      </c>
      <c r="K264" s="43">
        <v>9703.9369999999999</v>
      </c>
      <c r="L264" s="43">
        <v>9703.9369999999999</v>
      </c>
      <c r="M264" s="43">
        <v>9703.9369999999999</v>
      </c>
      <c r="N264" s="43">
        <v>9703.9369999999999</v>
      </c>
      <c r="O264" s="43">
        <v>9703.9369999999999</v>
      </c>
      <c r="P264" s="43">
        <v>9703.9369999999999</v>
      </c>
      <c r="Q264" s="43">
        <v>9703.9369999999999</v>
      </c>
      <c r="R264" s="43">
        <v>9703.9369999999999</v>
      </c>
      <c r="S264" s="43">
        <v>9703.9369999999999</v>
      </c>
      <c r="T264" s="43">
        <v>9703.9369999999999</v>
      </c>
      <c r="U264" s="43">
        <v>9703.9369999999999</v>
      </c>
      <c r="V264" s="43">
        <v>9703.9369999999999</v>
      </c>
      <c r="W264" s="43">
        <v>9703.9369999999999</v>
      </c>
      <c r="X264" s="43">
        <v>9703.9369999999999</v>
      </c>
      <c r="Y264" s="43">
        <v>9703.9369999999999</v>
      </c>
      <c r="Z264" s="43">
        <v>9703.9369999999999</v>
      </c>
      <c r="AA264" s="43">
        <v>9703.9369999999999</v>
      </c>
      <c r="AB264" s="43">
        <v>9703.9369999999999</v>
      </c>
      <c r="AC264" s="43">
        <v>9703.9369999999999</v>
      </c>
      <c r="AD264" s="43">
        <v>9703.9369999999999</v>
      </c>
      <c r="AE264" s="43">
        <v>9703.9369999999999</v>
      </c>
      <c r="AF264" s="43"/>
      <c r="AG264" s="43"/>
      <c r="AH264" s="43"/>
      <c r="AI264" s="43"/>
      <c r="AJ264" s="43"/>
      <c r="AK264" s="43"/>
      <c r="AL264" s="43"/>
      <c r="AM264" s="43"/>
      <c r="AN264" s="43"/>
      <c r="AO264" s="43"/>
    </row>
    <row r="265" spans="1:41" ht="18" customHeight="1" thickBot="1" x14ac:dyDescent="0.25">
      <c r="A265" s="45" t="s">
        <v>343</v>
      </c>
      <c r="B265" s="42"/>
      <c r="C265" s="49"/>
      <c r="D265" s="49"/>
      <c r="E265" s="49"/>
      <c r="F265" s="49"/>
      <c r="G265" s="49"/>
      <c r="H265" s="49"/>
      <c r="I265" s="49"/>
      <c r="J265" s="49"/>
      <c r="K265" s="49"/>
      <c r="L265" s="49"/>
      <c r="M265" s="49"/>
      <c r="N265" s="49"/>
      <c r="O265" s="49"/>
      <c r="P265" s="49"/>
      <c r="Q265" s="49"/>
      <c r="R265" s="49"/>
      <c r="S265" s="49"/>
      <c r="T265" s="49"/>
      <c r="U265" s="49">
        <v>2212.19</v>
      </c>
      <c r="V265" s="49">
        <v>3191.2730000000001</v>
      </c>
      <c r="W265" s="49">
        <v>3191.2730000000001</v>
      </c>
      <c r="X265" s="49">
        <v>3191.2730000000001</v>
      </c>
      <c r="Y265" s="49">
        <v>3191.2730000000001</v>
      </c>
      <c r="Z265" s="49">
        <v>3191.2730000000001</v>
      </c>
      <c r="AA265" s="49">
        <v>3191.2730000000001</v>
      </c>
      <c r="AB265" s="49">
        <v>3191.2730000000001</v>
      </c>
      <c r="AC265" s="49">
        <v>3191.2730000000001</v>
      </c>
      <c r="AD265" s="49">
        <v>3191.2730000000001</v>
      </c>
      <c r="AE265" s="49">
        <v>3191.2730000000001</v>
      </c>
      <c r="AF265" s="49"/>
      <c r="AG265" s="49"/>
      <c r="AH265" s="49"/>
      <c r="AI265" s="49"/>
      <c r="AJ265" s="49"/>
      <c r="AK265" s="49"/>
      <c r="AL265" s="49"/>
      <c r="AM265" s="49"/>
      <c r="AN265" s="49"/>
      <c r="AO265" s="49"/>
    </row>
    <row r="266" spans="1:41" ht="18" hidden="1" customHeight="1" thickBot="1" x14ac:dyDescent="0.25">
      <c r="A266" s="45" t="s">
        <v>615</v>
      </c>
      <c r="B266" s="42"/>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row>
    <row r="267" spans="1:41" ht="18" hidden="1" customHeight="1" thickBot="1" x14ac:dyDescent="0.25">
      <c r="A267" s="45" t="s">
        <v>616</v>
      </c>
      <c r="B267" s="42"/>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row>
    <row r="268" spans="1:41" ht="18" customHeight="1" thickBot="1" x14ac:dyDescent="0.25">
      <c r="A268" s="45" t="s">
        <v>617</v>
      </c>
      <c r="B268" s="42"/>
      <c r="C268" s="43">
        <v>14.106999999999999</v>
      </c>
      <c r="D268" s="43">
        <v>14.106999999999999</v>
      </c>
      <c r="E268" s="43">
        <v>14.106999999999999</v>
      </c>
      <c r="F268" s="43">
        <v>14.106999999999999</v>
      </c>
      <c r="G268" s="43">
        <v>14.106999999999999</v>
      </c>
      <c r="H268" s="43">
        <v>14.106999999999999</v>
      </c>
      <c r="I268" s="43">
        <v>14.106999999999999</v>
      </c>
      <c r="J268" s="43">
        <v>16.93</v>
      </c>
      <c r="K268" s="43">
        <v>16.93</v>
      </c>
      <c r="L268" s="43">
        <v>16.93</v>
      </c>
      <c r="M268" s="43">
        <v>16.93</v>
      </c>
      <c r="N268" s="43">
        <v>18.957000000000001</v>
      </c>
      <c r="O268" s="43">
        <v>18.957000000000001</v>
      </c>
      <c r="P268" s="43">
        <v>18.957000000000001</v>
      </c>
      <c r="Q268" s="43">
        <v>18.957000000000001</v>
      </c>
      <c r="R268" s="43">
        <v>20.003</v>
      </c>
      <c r="S268" s="43">
        <v>20.003</v>
      </c>
      <c r="T268" s="43">
        <v>20.003</v>
      </c>
      <c r="U268" s="43">
        <v>20.003</v>
      </c>
      <c r="V268" s="43">
        <v>20.254000000000001</v>
      </c>
      <c r="W268" s="43">
        <v>20.254000000000001</v>
      </c>
      <c r="X268" s="43">
        <v>20.254000000000001</v>
      </c>
      <c r="Y268" s="43">
        <v>20.254000000000001</v>
      </c>
      <c r="Z268" s="43">
        <v>20.254000000000001</v>
      </c>
      <c r="AA268" s="43">
        <v>19.385999999999999</v>
      </c>
      <c r="AB268" s="43">
        <v>20.254000000000001</v>
      </c>
      <c r="AC268" s="43">
        <v>20.254000000000001</v>
      </c>
      <c r="AD268" s="43">
        <v>19.385999999999999</v>
      </c>
      <c r="AE268" s="43">
        <v>19.385999999999999</v>
      </c>
      <c r="AF268" s="43"/>
      <c r="AG268" s="43"/>
      <c r="AH268" s="43"/>
      <c r="AI268" s="43"/>
      <c r="AJ268" s="43"/>
      <c r="AK268" s="43"/>
      <c r="AL268" s="43"/>
      <c r="AM268" s="43"/>
      <c r="AN268" s="43"/>
      <c r="AO268" s="43"/>
    </row>
    <row r="269" spans="1:41" ht="35" customHeight="1" thickBot="1" x14ac:dyDescent="0.25">
      <c r="A269" s="45" t="s">
        <v>618</v>
      </c>
      <c r="B269" s="42"/>
      <c r="C269" s="43">
        <v>2819.924</v>
      </c>
      <c r="D269" s="43">
        <v>2819.924</v>
      </c>
      <c r="E269" s="43">
        <v>2819.924</v>
      </c>
      <c r="F269" s="43">
        <v>2819.924</v>
      </c>
      <c r="G269" s="43">
        <v>2474.5819999999999</v>
      </c>
      <c r="H269" s="43">
        <v>2301.683</v>
      </c>
      <c r="I269" s="43">
        <v>2361.7809999999999</v>
      </c>
      <c r="J269" s="43">
        <v>1890.4169999999999</v>
      </c>
      <c r="K269" s="43">
        <v>6065.3909999999996</v>
      </c>
      <c r="L269" s="43">
        <v>2621.7649999999999</v>
      </c>
      <c r="M269" s="43">
        <v>3755.5120000000002</v>
      </c>
      <c r="N269" s="43">
        <v>2186.712</v>
      </c>
      <c r="O269" s="43">
        <v>3202.6419999999998</v>
      </c>
      <c r="P269" s="43">
        <v>3112.962</v>
      </c>
      <c r="Q269" s="43">
        <v>2748.9740000000002</v>
      </c>
      <c r="R269" s="43">
        <v>2712.2979999999998</v>
      </c>
      <c r="S269" s="43">
        <v>2785.0030000000002</v>
      </c>
      <c r="T269" s="43">
        <v>3908.2220000000002</v>
      </c>
      <c r="U269" s="43">
        <v>4776.6629999999996</v>
      </c>
      <c r="V269" s="43">
        <v>5961.5829999999996</v>
      </c>
      <c r="W269" s="43">
        <v>4369.1930000000002</v>
      </c>
      <c r="X269" s="43">
        <v>4321.5479999999998</v>
      </c>
      <c r="Y269" s="43">
        <v>5516.3559999999998</v>
      </c>
      <c r="Z269" s="43">
        <v>5188.2479999999996</v>
      </c>
      <c r="AA269" s="43">
        <v>7399.3530000000001</v>
      </c>
      <c r="AB269" s="43">
        <v>8161.5379999999996</v>
      </c>
      <c r="AC269" s="43">
        <v>4252.6930000000002</v>
      </c>
      <c r="AD269" s="43">
        <v>7399.3530000000001</v>
      </c>
      <c r="AE269" s="43">
        <v>8757.1779999999999</v>
      </c>
      <c r="AF269" s="43"/>
      <c r="AG269" s="43"/>
      <c r="AH269" s="43"/>
      <c r="AI269" s="43"/>
      <c r="AJ269" s="43"/>
      <c r="AK269" s="43"/>
      <c r="AL269" s="43"/>
      <c r="AM269" s="43"/>
      <c r="AN269" s="43"/>
      <c r="AO269" s="43"/>
    </row>
    <row r="270" spans="1:41" ht="69" hidden="1" customHeight="1" thickBot="1" x14ac:dyDescent="0.25">
      <c r="A270" s="45" t="s">
        <v>619</v>
      </c>
      <c r="B270" s="42"/>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row>
    <row r="271" spans="1:41" ht="52" hidden="1" customHeight="1" thickBot="1" x14ac:dyDescent="0.25">
      <c r="A271" s="45" t="s">
        <v>620</v>
      </c>
      <c r="B271" s="42"/>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row>
    <row r="272" spans="1:41" ht="35" hidden="1" customHeight="1" thickBot="1" x14ac:dyDescent="0.25">
      <c r="A272" s="45" t="s">
        <v>621</v>
      </c>
      <c r="B272" s="42"/>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row>
    <row r="273" spans="1:41" ht="35" customHeight="1" thickBot="1" x14ac:dyDescent="0.25">
      <c r="A273" s="45" t="s">
        <v>622</v>
      </c>
      <c r="B273" s="42"/>
      <c r="C273" s="43">
        <v>-118.685</v>
      </c>
      <c r="D273" s="43">
        <v>-118.685</v>
      </c>
      <c r="E273" s="43">
        <v>-118.685</v>
      </c>
      <c r="F273" s="43">
        <v>-118.685</v>
      </c>
      <c r="G273" s="43">
        <v>-375.733</v>
      </c>
      <c r="H273" s="43">
        <v>-1007.135</v>
      </c>
      <c r="I273" s="43">
        <v>-1518.598</v>
      </c>
      <c r="J273" s="43">
        <v>-1223.5530000000001</v>
      </c>
      <c r="K273" s="43">
        <v>-2484.8420000000001</v>
      </c>
      <c r="L273" s="43">
        <v>-2649.9160000000002</v>
      </c>
      <c r="M273" s="43">
        <v>-2374.5619999999999</v>
      </c>
      <c r="N273" s="43">
        <v>-1659.6030000000001</v>
      </c>
      <c r="O273" s="43">
        <v>-824.06500000000005</v>
      </c>
      <c r="P273" s="43">
        <v>-1038.4469999999999</v>
      </c>
      <c r="Q273" s="43">
        <v>-928.97299999999996</v>
      </c>
      <c r="R273" s="43">
        <v>-817.80700000000002</v>
      </c>
      <c r="S273" s="43">
        <v>-263.995</v>
      </c>
      <c r="T273" s="43">
        <v>210.785</v>
      </c>
      <c r="U273" s="43">
        <v>553.22</v>
      </c>
      <c r="V273" s="43">
        <v>611.63099999999997</v>
      </c>
      <c r="W273" s="43">
        <v>422.36099999999999</v>
      </c>
      <c r="X273" s="43">
        <v>629.61500000000001</v>
      </c>
      <c r="Y273" s="43">
        <v>914.86900000000003</v>
      </c>
      <c r="Z273" s="43">
        <v>549.49800000000005</v>
      </c>
      <c r="AA273" s="43">
        <v>744.56399999999996</v>
      </c>
      <c r="AB273" s="43">
        <v>727.25900000000001</v>
      </c>
      <c r="AC273" s="43">
        <v>433.00700000000001</v>
      </c>
      <c r="AD273" s="43">
        <v>744.56399999999996</v>
      </c>
      <c r="AE273" s="43">
        <v>624.99900000000002</v>
      </c>
      <c r="AF273" s="43"/>
      <c r="AG273" s="43"/>
      <c r="AH273" s="43"/>
      <c r="AI273" s="43"/>
      <c r="AJ273" s="43"/>
      <c r="AK273" s="43"/>
      <c r="AL273" s="43"/>
      <c r="AM273" s="43"/>
      <c r="AN273" s="43"/>
      <c r="AO273" s="43"/>
    </row>
    <row r="274" spans="1:41" ht="52" hidden="1" customHeight="1" thickBot="1" x14ac:dyDescent="0.25">
      <c r="A274" s="45" t="s">
        <v>623</v>
      </c>
      <c r="B274" s="42"/>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row>
    <row r="275" spans="1:41" ht="18" hidden="1" customHeight="1" thickBot="1" x14ac:dyDescent="0.25">
      <c r="A275" s="45" t="s">
        <v>624</v>
      </c>
      <c r="B275" s="42"/>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row>
    <row r="276" spans="1:41" ht="35" hidden="1" customHeight="1" thickBot="1" x14ac:dyDescent="0.25">
      <c r="A276" s="45" t="s">
        <v>625</v>
      </c>
      <c r="B276" s="42"/>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row>
    <row r="277" spans="1:41" ht="18" customHeight="1" thickBot="1" x14ac:dyDescent="0.25">
      <c r="A277" s="45" t="s">
        <v>626</v>
      </c>
      <c r="B277" s="42"/>
      <c r="C277" s="43">
        <v>-348.32299999999998</v>
      </c>
      <c r="D277" s="43">
        <v>-348.32299999999998</v>
      </c>
      <c r="E277" s="43">
        <v>-348.32299999999998</v>
      </c>
      <c r="F277" s="43">
        <v>-348.32299999999998</v>
      </c>
      <c r="G277" s="43">
        <v>-348.32299999999998</v>
      </c>
      <c r="H277" s="43">
        <v>-348.32299999999998</v>
      </c>
      <c r="I277" s="43">
        <v>-348.32299999999998</v>
      </c>
      <c r="J277" s="43">
        <v>-348.32299999999998</v>
      </c>
      <c r="K277" s="43">
        <v>-348.32299999999998</v>
      </c>
      <c r="L277" s="43">
        <v>-348.32299999999998</v>
      </c>
      <c r="M277" s="43">
        <v>-378.286</v>
      </c>
      <c r="N277" s="43">
        <v>-388.59899999999999</v>
      </c>
      <c r="O277" s="43">
        <v>-388.59899999999999</v>
      </c>
      <c r="P277" s="43">
        <v>-388.59899999999999</v>
      </c>
      <c r="Q277" s="43">
        <v>-662.51300000000003</v>
      </c>
      <c r="R277" s="43">
        <v>-664.07</v>
      </c>
      <c r="S277" s="43">
        <v>-664.07</v>
      </c>
      <c r="T277" s="43">
        <v>-664.07</v>
      </c>
      <c r="U277" s="43">
        <v>-664.07</v>
      </c>
      <c r="V277" s="43">
        <v>-664.07</v>
      </c>
      <c r="W277" s="43">
        <v>-664.07</v>
      </c>
      <c r="X277" s="43">
        <v>-654.54600000000005</v>
      </c>
      <c r="Y277" s="43">
        <v>-823.84199999999998</v>
      </c>
      <c r="Z277" s="43">
        <v>-823.99199999999996</v>
      </c>
      <c r="AA277" s="43">
        <v>-823.99199999999996</v>
      </c>
      <c r="AB277" s="43">
        <v>-823.99199999999996</v>
      </c>
      <c r="AC277" s="43">
        <v>-823.99199999999996</v>
      </c>
      <c r="AD277" s="43">
        <v>-823.99199999999996</v>
      </c>
      <c r="AE277" s="43">
        <v>-823.99199999999996</v>
      </c>
      <c r="AF277" s="43"/>
      <c r="AG277" s="43"/>
      <c r="AH277" s="43"/>
      <c r="AI277" s="43"/>
      <c r="AJ277" s="43"/>
      <c r="AK277" s="43"/>
      <c r="AL277" s="43"/>
      <c r="AM277" s="43"/>
      <c r="AN277" s="43"/>
      <c r="AO277" s="43"/>
    </row>
    <row r="278" spans="1:41" ht="35" customHeight="1" thickBot="1" x14ac:dyDescent="0.25">
      <c r="A278" s="47" t="s">
        <v>627</v>
      </c>
      <c r="B278" s="42"/>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row>
    <row r="279" spans="1:41" ht="35" customHeight="1" thickBot="1" x14ac:dyDescent="0.25">
      <c r="A279" s="48" t="s">
        <v>628</v>
      </c>
      <c r="B279" s="42"/>
      <c r="C279" s="43">
        <v>186.50700000000001</v>
      </c>
      <c r="D279" s="43">
        <v>186.50700000000001</v>
      </c>
      <c r="E279" s="43">
        <v>186.50700000000001</v>
      </c>
      <c r="F279" s="43">
        <v>186.50700000000001</v>
      </c>
      <c r="G279" s="43">
        <v>186.50700000000001</v>
      </c>
      <c r="H279" s="43">
        <v>186.50700000000001</v>
      </c>
      <c r="I279" s="43">
        <v>186.50700000000001</v>
      </c>
      <c r="J279" s="43">
        <v>186.50700000000001</v>
      </c>
      <c r="K279" s="43">
        <v>186.50700000000001</v>
      </c>
      <c r="L279" s="43">
        <v>186.50700000000001</v>
      </c>
      <c r="M279" s="43">
        <v>186.50700000000001</v>
      </c>
      <c r="N279" s="43">
        <v>186.50700000000001</v>
      </c>
      <c r="O279" s="43">
        <v>186.50700000000001</v>
      </c>
      <c r="P279" s="43">
        <v>186.50700000000001</v>
      </c>
      <c r="Q279" s="43">
        <v>186.50700000000001</v>
      </c>
      <c r="R279" s="43">
        <v>186.50700000000001</v>
      </c>
      <c r="S279" s="43">
        <v>186.50700000000001</v>
      </c>
      <c r="T279" s="43">
        <v>186.50700000000001</v>
      </c>
      <c r="U279" s="43">
        <v>186.50700000000001</v>
      </c>
      <c r="V279" s="43">
        <v>186.50700000000001</v>
      </c>
      <c r="W279" s="43">
        <v>186.50700000000001</v>
      </c>
      <c r="X279" s="43">
        <v>186.50700000000001</v>
      </c>
      <c r="Y279" s="43">
        <v>186.50700000000001</v>
      </c>
      <c r="Z279" s="43">
        <v>186.50700000000001</v>
      </c>
      <c r="AA279" s="43">
        <v>186.50700000000001</v>
      </c>
      <c r="AB279" s="43">
        <v>186.50700000000001</v>
      </c>
      <c r="AC279" s="43">
        <v>186.50700000000001</v>
      </c>
      <c r="AD279" s="43">
        <v>186.50700000000001</v>
      </c>
      <c r="AE279" s="43">
        <v>186.50700000000001</v>
      </c>
      <c r="AF279" s="43"/>
      <c r="AG279" s="43"/>
      <c r="AH279" s="43"/>
      <c r="AI279" s="43"/>
      <c r="AJ279" s="43"/>
      <c r="AK279" s="43"/>
      <c r="AL279" s="43"/>
      <c r="AM279" s="43"/>
      <c r="AN279" s="43"/>
      <c r="AO279" s="43"/>
    </row>
    <row r="280" spans="1:41" ht="35" customHeight="1" thickBot="1" x14ac:dyDescent="0.25">
      <c r="A280" s="48" t="s">
        <v>629</v>
      </c>
      <c r="B280" s="42"/>
      <c r="C280" s="43">
        <v>40335.313000000002</v>
      </c>
      <c r="D280" s="43">
        <v>40335.313000000002</v>
      </c>
      <c r="E280" s="43">
        <v>40335.313000000002</v>
      </c>
      <c r="F280" s="43">
        <v>40335.313000000002</v>
      </c>
      <c r="G280" s="43">
        <v>43389.678</v>
      </c>
      <c r="H280" s="43">
        <v>42909.728000000003</v>
      </c>
      <c r="I280" s="43">
        <v>44366.044000000002</v>
      </c>
      <c r="J280" s="43">
        <v>46873.391000000003</v>
      </c>
      <c r="K280" s="43">
        <v>49026.089</v>
      </c>
      <c r="L280" s="43">
        <v>48259.678999999996</v>
      </c>
      <c r="M280" s="43">
        <v>48896.587</v>
      </c>
      <c r="N280" s="43">
        <v>49305.938000000002</v>
      </c>
      <c r="O280" s="43">
        <v>51175.686000000002</v>
      </c>
      <c r="P280" s="43">
        <v>52059.69</v>
      </c>
      <c r="Q280" s="43">
        <v>54111.555999999997</v>
      </c>
      <c r="R280" s="43">
        <v>56486.521000000001</v>
      </c>
      <c r="S280" s="43">
        <v>60810.536999999997</v>
      </c>
      <c r="T280" s="43">
        <v>63470.563999999998</v>
      </c>
      <c r="U280" s="43">
        <v>65988.804999999993</v>
      </c>
      <c r="V280" s="43">
        <v>71137.017999999996</v>
      </c>
      <c r="W280" s="43">
        <v>76460.415999999997</v>
      </c>
      <c r="X280" s="43">
        <v>59891.141000000003</v>
      </c>
      <c r="Y280" s="43">
        <v>61477.703999999998</v>
      </c>
      <c r="Z280" s="43">
        <v>66684.839000000007</v>
      </c>
      <c r="AA280" s="43">
        <v>77976.377999999997</v>
      </c>
      <c r="AB280" s="43">
        <v>70511.858999999997</v>
      </c>
      <c r="AC280" s="43">
        <v>74148.929000000004</v>
      </c>
      <c r="AD280" s="43">
        <v>77976.377999999997</v>
      </c>
      <c r="AE280" s="43">
        <v>81151.694000000003</v>
      </c>
      <c r="AF280" s="43"/>
      <c r="AG280" s="43"/>
      <c r="AH280" s="43"/>
      <c r="AI280" s="43"/>
      <c r="AJ280" s="43"/>
      <c r="AK280" s="43"/>
      <c r="AL280" s="43"/>
      <c r="AM280" s="43"/>
      <c r="AN280" s="43"/>
      <c r="AO280" s="43"/>
    </row>
    <row r="281" spans="1:41" ht="52" customHeight="1" thickBot="1" x14ac:dyDescent="0.25">
      <c r="A281" s="47" t="s">
        <v>630</v>
      </c>
      <c r="B281" s="42"/>
      <c r="C281" s="46">
        <v>53779.33</v>
      </c>
      <c r="D281" s="46">
        <v>53779.33</v>
      </c>
      <c r="E281" s="46">
        <v>53779.33</v>
      </c>
      <c r="F281" s="46">
        <v>53779.33</v>
      </c>
      <c r="G281" s="46">
        <v>56226.805</v>
      </c>
      <c r="H281" s="46">
        <v>54886.754000000001</v>
      </c>
      <c r="I281" s="46">
        <v>55860.205000000002</v>
      </c>
      <c r="J281" s="46">
        <v>58212.055999999997</v>
      </c>
      <c r="K281" s="46">
        <v>63098.222999999998</v>
      </c>
      <c r="L281" s="46">
        <v>58723.112999999998</v>
      </c>
      <c r="M281" s="46">
        <v>60739.159</v>
      </c>
      <c r="N281" s="46">
        <v>60286.383000000002</v>
      </c>
      <c r="O281" s="46">
        <v>64007.599000000002</v>
      </c>
      <c r="P281" s="46">
        <v>64587.540999999997</v>
      </c>
      <c r="Q281" s="46">
        <v>66110.979000000007</v>
      </c>
      <c r="R281" s="46">
        <v>68559.922999999995</v>
      </c>
      <c r="S281" s="46">
        <v>73510.456000000006</v>
      </c>
      <c r="T281" s="46">
        <v>77768.482000000004</v>
      </c>
      <c r="U281" s="46">
        <v>79285.409</v>
      </c>
      <c r="V281" s="46">
        <v>84698.120999999999</v>
      </c>
      <c r="W281" s="46">
        <v>88239.858999999997</v>
      </c>
      <c r="X281" s="46">
        <v>71839.717000000004</v>
      </c>
      <c r="Y281" s="46">
        <v>74737.046000000002</v>
      </c>
      <c r="Z281" s="46">
        <v>79250.551999999996</v>
      </c>
      <c r="AA281" s="46">
        <v>92947.394</v>
      </c>
      <c r="AB281" s="46">
        <v>86228.623000000007</v>
      </c>
      <c r="AC281" s="46">
        <v>85662.596000000005</v>
      </c>
      <c r="AD281" s="46">
        <v>92947.394</v>
      </c>
      <c r="AE281" s="46">
        <v>97360.97</v>
      </c>
      <c r="AF281" s="46"/>
      <c r="AG281" s="46"/>
      <c r="AH281" s="46"/>
      <c r="AI281" s="46"/>
      <c r="AJ281" s="46"/>
      <c r="AK281" s="46"/>
      <c r="AL281" s="46"/>
      <c r="AM281" s="46"/>
      <c r="AN281" s="46"/>
      <c r="AO281" s="46"/>
    </row>
    <row r="282" spans="1:41" ht="18" hidden="1" customHeight="1" thickBot="1" x14ac:dyDescent="0.25">
      <c r="A282" s="41" t="s">
        <v>631</v>
      </c>
      <c r="B282" s="42"/>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row>
    <row r="283" spans="1:41" ht="18" customHeight="1" thickBot="1" x14ac:dyDescent="0.25">
      <c r="A283" s="41" t="s">
        <v>632</v>
      </c>
      <c r="B283" s="42"/>
      <c r="C283" s="43">
        <v>3271.3490000000002</v>
      </c>
      <c r="D283" s="43">
        <v>3271.3490000000002</v>
      </c>
      <c r="E283" s="43">
        <v>3271.3490000000002</v>
      </c>
      <c r="F283" s="43">
        <v>3271.3490000000002</v>
      </c>
      <c r="G283" s="43">
        <v>3534.5210000000002</v>
      </c>
      <c r="H283" s="43">
        <v>3275.848</v>
      </c>
      <c r="I283" s="43">
        <v>3151.3490000000002</v>
      </c>
      <c r="J283" s="43">
        <v>2898.018</v>
      </c>
      <c r="K283" s="43">
        <v>3299.3919999999998</v>
      </c>
      <c r="L283" s="43">
        <v>2859.9270000000001</v>
      </c>
      <c r="M283" s="43">
        <v>3307.47</v>
      </c>
      <c r="N283" s="43">
        <v>2860.7570000000001</v>
      </c>
      <c r="O283" s="43">
        <v>3036.3670000000002</v>
      </c>
      <c r="P283" s="43">
        <v>3066.884</v>
      </c>
      <c r="Q283" s="43">
        <v>3353.962</v>
      </c>
      <c r="R283" s="43">
        <v>3262.8339999999998</v>
      </c>
      <c r="S283" s="43">
        <v>3610.2330000000002</v>
      </c>
      <c r="T283" s="43">
        <v>4193.076</v>
      </c>
      <c r="U283" s="43">
        <v>4488.4939999999997</v>
      </c>
      <c r="V283" s="43">
        <v>4815.7039999999997</v>
      </c>
      <c r="W283" s="43">
        <v>3454.5590000000002</v>
      </c>
      <c r="X283" s="43">
        <v>3981.51</v>
      </c>
      <c r="Y283" s="43">
        <v>4028.8020000000001</v>
      </c>
      <c r="Z283" s="43">
        <v>4785.0110000000004</v>
      </c>
      <c r="AA283" s="43">
        <v>5227.7790000000005</v>
      </c>
      <c r="AB283" s="43">
        <v>5170.8320000000003</v>
      </c>
      <c r="AC283" s="43">
        <v>5134.3440000000001</v>
      </c>
      <c r="AD283" s="43">
        <v>5227.7790000000005</v>
      </c>
      <c r="AE283" s="43">
        <v>5453.5910000000003</v>
      </c>
      <c r="AF283" s="43"/>
      <c r="AG283" s="43"/>
      <c r="AH283" s="43"/>
      <c r="AI283" s="43"/>
      <c r="AJ283" s="43"/>
      <c r="AK283" s="43"/>
      <c r="AL283" s="43"/>
      <c r="AM283" s="43"/>
      <c r="AN283" s="43"/>
      <c r="AO283" s="43"/>
    </row>
    <row r="284" spans="1:41" ht="18" customHeight="1" thickBot="1" x14ac:dyDescent="0.25">
      <c r="A284" s="44" t="s">
        <v>633</v>
      </c>
      <c r="B284" s="42"/>
      <c r="C284" s="46">
        <v>57050.678999999996</v>
      </c>
      <c r="D284" s="46">
        <v>57050.678999999996</v>
      </c>
      <c r="E284" s="46">
        <v>57050.678999999996</v>
      </c>
      <c r="F284" s="46">
        <v>57050.678999999996</v>
      </c>
      <c r="G284" s="46">
        <v>59761.326000000001</v>
      </c>
      <c r="H284" s="46">
        <v>58162.601999999999</v>
      </c>
      <c r="I284" s="46">
        <v>59011.553999999996</v>
      </c>
      <c r="J284" s="46">
        <v>61110.074000000001</v>
      </c>
      <c r="K284" s="46">
        <v>66397.615000000005</v>
      </c>
      <c r="L284" s="46">
        <v>61583.040000000001</v>
      </c>
      <c r="M284" s="46">
        <v>64046.629000000001</v>
      </c>
      <c r="N284" s="46">
        <v>63147.14</v>
      </c>
      <c r="O284" s="46">
        <v>67043.966</v>
      </c>
      <c r="P284" s="46">
        <v>67654.425000000003</v>
      </c>
      <c r="Q284" s="46">
        <v>69464.941000000006</v>
      </c>
      <c r="R284" s="46">
        <v>71822.756999999998</v>
      </c>
      <c r="S284" s="46">
        <v>77120.688999999998</v>
      </c>
      <c r="T284" s="46">
        <v>81961.558000000005</v>
      </c>
      <c r="U284" s="46">
        <v>83773.903000000006</v>
      </c>
      <c r="V284" s="46">
        <v>89513.824999999997</v>
      </c>
      <c r="W284" s="46">
        <v>91694.418000000005</v>
      </c>
      <c r="X284" s="46">
        <v>75821.226999999999</v>
      </c>
      <c r="Y284" s="46">
        <v>78765.847999999998</v>
      </c>
      <c r="Z284" s="46">
        <v>84035.562999999995</v>
      </c>
      <c r="AA284" s="46">
        <v>98175.172999999995</v>
      </c>
      <c r="AB284" s="46">
        <v>91399.455000000002</v>
      </c>
      <c r="AC284" s="46">
        <v>90796.94</v>
      </c>
      <c r="AD284" s="46">
        <v>98175.172999999995</v>
      </c>
      <c r="AE284" s="46">
        <v>102814.561</v>
      </c>
      <c r="AF284" s="46"/>
      <c r="AG284" s="46"/>
      <c r="AH284" s="46"/>
      <c r="AI284" s="46"/>
      <c r="AJ284" s="46"/>
      <c r="AK284" s="46"/>
      <c r="AL284" s="46"/>
      <c r="AM284" s="46"/>
      <c r="AN284" s="46"/>
      <c r="AO284" s="46"/>
    </row>
    <row r="285" spans="1:41" ht="18" customHeight="1" thickBot="1" x14ac:dyDescent="0.25">
      <c r="A285" s="39" t="s">
        <v>634</v>
      </c>
      <c r="B285" s="42"/>
      <c r="C285" s="180">
        <f t="shared" ref="C285:AO285" si="13">C284+C257</f>
        <v>60500.409999999996</v>
      </c>
      <c r="D285" s="180">
        <f t="shared" si="13"/>
        <v>60500.409999999996</v>
      </c>
      <c r="E285" s="180">
        <f t="shared" si="13"/>
        <v>60500.409999999996</v>
      </c>
      <c r="F285" s="180">
        <f t="shared" si="13"/>
        <v>60500.409999999996</v>
      </c>
      <c r="G285" s="180">
        <f t="shared" si="13"/>
        <v>68189.593999999997</v>
      </c>
      <c r="H285" s="180">
        <f t="shared" si="13"/>
        <v>71758.918999999994</v>
      </c>
      <c r="I285" s="180">
        <f t="shared" si="13"/>
        <v>72586.813999999998</v>
      </c>
      <c r="J285" s="180">
        <f t="shared" si="13"/>
        <v>74382.599000000002</v>
      </c>
      <c r="K285" s="180">
        <f t="shared" si="13"/>
        <v>82995.33600000001</v>
      </c>
      <c r="L285" s="180">
        <f t="shared" si="13"/>
        <v>74990.622000000003</v>
      </c>
      <c r="M285" s="180">
        <f t="shared" si="13"/>
        <v>77819.914000000004</v>
      </c>
      <c r="N285" s="180">
        <f t="shared" si="13"/>
        <v>74932.013999999996</v>
      </c>
      <c r="O285" s="180">
        <f t="shared" si="13"/>
        <v>79003.553</v>
      </c>
      <c r="P285" s="180">
        <f t="shared" si="13"/>
        <v>78184.222999999998</v>
      </c>
      <c r="Q285" s="180">
        <f t="shared" si="13"/>
        <v>79879.256000000008</v>
      </c>
      <c r="R285" s="180">
        <f t="shared" si="13"/>
        <v>81009.713000000003</v>
      </c>
      <c r="S285" s="180">
        <f t="shared" si="13"/>
        <v>84283.417000000001</v>
      </c>
      <c r="T285" s="180">
        <f t="shared" si="13"/>
        <v>87979.162000000011</v>
      </c>
      <c r="U285" s="180">
        <f t="shared" si="13"/>
        <v>90402.048999999999</v>
      </c>
      <c r="V285" s="180">
        <f t="shared" si="13"/>
        <v>92515.991999999998</v>
      </c>
      <c r="W285" s="180">
        <f t="shared" si="13"/>
        <v>94562.253000000012</v>
      </c>
      <c r="X285" s="180">
        <f t="shared" si="13"/>
        <v>80879.887999999992</v>
      </c>
      <c r="Y285" s="180">
        <f t="shared" si="13"/>
        <v>93353.611000000004</v>
      </c>
      <c r="Z285" s="180">
        <f t="shared" si="13"/>
        <v>102910.33899999999</v>
      </c>
      <c r="AA285" s="180">
        <f t="shared" si="13"/>
        <v>118341.49299999999</v>
      </c>
      <c r="AB285" s="180">
        <f t="shared" si="13"/>
        <v>114603.003</v>
      </c>
      <c r="AC285" s="180">
        <f t="shared" si="13"/>
        <v>112110.32500000001</v>
      </c>
      <c r="AD285" s="180">
        <f t="shared" si="13"/>
        <v>118341.49299999999</v>
      </c>
      <c r="AE285" s="180">
        <f t="shared" si="13"/>
        <v>123263.712</v>
      </c>
      <c r="AF285" s="180">
        <f t="shared" si="13"/>
        <v>0</v>
      </c>
      <c r="AG285" s="180">
        <f t="shared" si="13"/>
        <v>0</v>
      </c>
      <c r="AH285" s="180">
        <f t="shared" si="13"/>
        <v>0</v>
      </c>
      <c r="AI285" s="180">
        <f t="shared" si="13"/>
        <v>0</v>
      </c>
      <c r="AJ285" s="180">
        <f t="shared" si="13"/>
        <v>0</v>
      </c>
      <c r="AK285" s="180">
        <f t="shared" si="13"/>
        <v>0</v>
      </c>
      <c r="AL285" s="180">
        <f t="shared" si="13"/>
        <v>0</v>
      </c>
      <c r="AM285" s="180">
        <f t="shared" si="13"/>
        <v>0</v>
      </c>
      <c r="AN285" s="180">
        <f t="shared" si="13"/>
        <v>0</v>
      </c>
      <c r="AO285" s="180">
        <f t="shared" si="13"/>
        <v>0</v>
      </c>
    </row>
    <row r="286" spans="1:41" ht="18" customHeight="1" thickBot="1" x14ac:dyDescent="0.25">
      <c r="A286" s="39" t="s">
        <v>635</v>
      </c>
      <c r="B286" s="42"/>
      <c r="C286" s="46">
        <v>116281.01700000001</v>
      </c>
      <c r="D286" s="46">
        <v>116281.01700000001</v>
      </c>
      <c r="E286" s="46">
        <v>116281.01700000001</v>
      </c>
      <c r="F286" s="46">
        <v>116281.01700000001</v>
      </c>
      <c r="G286" s="46">
        <v>116924.761</v>
      </c>
      <c r="H286" s="46">
        <v>118282.247</v>
      </c>
      <c r="I286" s="46">
        <v>119338.06600000001</v>
      </c>
      <c r="J286" s="46">
        <v>111713.375</v>
      </c>
      <c r="K286" s="46">
        <v>114908.52899999999</v>
      </c>
      <c r="L286" s="46">
        <v>104220.997</v>
      </c>
      <c r="M286" s="46">
        <v>104591.24</v>
      </c>
      <c r="N286" s="46">
        <v>99800.963000000003</v>
      </c>
      <c r="O286" s="46">
        <v>105302.28200000001</v>
      </c>
      <c r="P286" s="46">
        <v>106860.045</v>
      </c>
      <c r="Q286" s="46">
        <v>110693.21799999999</v>
      </c>
      <c r="R286" s="46">
        <v>112561.356</v>
      </c>
      <c r="S286" s="46">
        <v>120094.702</v>
      </c>
      <c r="T286" s="46">
        <v>129237.47199999999</v>
      </c>
      <c r="U286" s="46">
        <v>140170.65700000001</v>
      </c>
      <c r="V286" s="46">
        <v>140478.22</v>
      </c>
      <c r="W286" s="46">
        <v>150701.14199999999</v>
      </c>
      <c r="X286" s="46">
        <v>134463.14600000001</v>
      </c>
      <c r="Y286" s="46">
        <v>153141.63</v>
      </c>
      <c r="Z286" s="46">
        <v>154028.24799999999</v>
      </c>
      <c r="AA286" s="46">
        <v>169480.61799999999</v>
      </c>
      <c r="AB286" s="46">
        <v>168064.76500000001</v>
      </c>
      <c r="AC286" s="46">
        <v>165873.508</v>
      </c>
      <c r="AD286" s="46">
        <v>169480.61799999999</v>
      </c>
      <c r="AE286" s="46">
        <v>181221.78099999999</v>
      </c>
      <c r="AF286" s="46"/>
      <c r="AG286" s="46"/>
      <c r="AH286" s="46"/>
      <c r="AI286" s="46"/>
      <c r="AJ286" s="46"/>
      <c r="AK286" s="46"/>
      <c r="AL286" s="46"/>
      <c r="AM286" s="46"/>
      <c r="AN286" s="46"/>
      <c r="AO286" s="46"/>
    </row>
  </sheetData>
  <mergeCells count="1">
    <mergeCell ref="A1:C1"/>
  </mergeCells>
  <dataValidations count="1">
    <dataValidation type="decimal" allowBlank="1" showInputMessage="1" showErrorMessage="1" errorTitle="Invalid Data Type" error="Please input data in Numeric Data Type" sqref="C167:AO175 C205:AO209 C177:AO203 C262:AO277 C60:AO64 C279:AO286 C46:AO58 C7:AO10 C211:AO232 C144:AO153 C98:AO114 C29:AO34 C163:AO165 C155:AO161 C12:AO16 C116:AO131 C18:AO20 C39:AO44 C81:AO88 C95:AO96 C69:AO71 C73:AO75 C90:AO93 C234:AO237 C77:AO79 C66:AO67 C141:AO142 C36:AO37 C25:AO27 C22:AO23 C138:AO139 C135:AO136 C239:AO259" xr:uid="{00000000-0002-0000-0400-000000000000}">
      <formula1>-9.99999999999999E+33</formula1>
      <formula2>9.99999999999999E+33</formula2>
    </dataValidation>
  </dataValidations>
  <pageMargins left="0.15" right="0.15" top="0.15" bottom="0.15" header="0.5" footer="0.5"/>
  <pageSetup paperSize="0" orientation="portrait" horizontalDpi="0" verticalDpi="0" copies="0"/>
  <extLst>
    <ext xmlns:x14="http://schemas.microsoft.com/office/spreadsheetml/2009/9/main" uri="{05C60535-1F16-4fd2-B633-F4F36F0B64E0}">
      <x14:sparklineGroups xmlns:xm="http://schemas.microsoft.com/office/excel/2006/main">
        <x14:sparklineGroup type="column" displayEmptyCellsAs="gap" xr2:uid="{F7E43722-08E9-FB4F-AE0E-72A36BA36F5D}">
          <x14:colorSeries rgb="FF376092"/>
          <x14:colorNegative rgb="FFD00000"/>
          <x14:colorAxis rgb="FF000000"/>
          <x14:colorMarkers rgb="FFD00000"/>
          <x14:colorFirst rgb="FFD00000"/>
          <x14:colorLast rgb="FFD00000"/>
          <x14:colorHigh rgb="FFD00000"/>
          <x14:colorLow rgb="FFD00000"/>
          <x14:sparklines>
            <x14:sparkline>
              <xm:f>'BALANCE SHEET'!C7:AE7</xm:f>
              <xm:sqref>B7</xm:sqref>
            </x14:sparkline>
            <x14:sparkline>
              <xm:f>'BALANCE SHEET'!C8:AE8</xm:f>
              <xm:sqref>B8</xm:sqref>
            </x14:sparkline>
            <x14:sparkline>
              <xm:f>'BALANCE SHEET'!C9:AE9</xm:f>
              <xm:sqref>B9</xm:sqref>
            </x14:sparkline>
            <x14:sparkline>
              <xm:f>'BALANCE SHEET'!C10:AE10</xm:f>
              <xm:sqref>B10</xm:sqref>
            </x14:sparkline>
            <x14:sparkline>
              <xm:f>'BALANCE SHEET'!C11:AE11</xm:f>
              <xm:sqref>B11</xm:sqref>
            </x14:sparkline>
            <x14:sparkline>
              <xm:f>'BALANCE SHEET'!C12:AE12</xm:f>
              <xm:sqref>B12</xm:sqref>
            </x14:sparkline>
            <x14:sparkline>
              <xm:f>'BALANCE SHEET'!C13:AE13</xm:f>
              <xm:sqref>B13</xm:sqref>
            </x14:sparkline>
            <x14:sparkline>
              <xm:f>'BALANCE SHEET'!C14:AE14</xm:f>
              <xm:sqref>B14</xm:sqref>
            </x14:sparkline>
            <x14:sparkline>
              <xm:f>'BALANCE SHEET'!C15:AE15</xm:f>
              <xm:sqref>B15</xm:sqref>
            </x14:sparkline>
            <x14:sparkline>
              <xm:f>'BALANCE SHEET'!C16:AE16</xm:f>
              <xm:sqref>B16</xm:sqref>
            </x14:sparkline>
            <x14:sparkline>
              <xm:f>'BALANCE SHEET'!C17:AE17</xm:f>
              <xm:sqref>B17</xm:sqref>
            </x14:sparkline>
            <x14:sparkline>
              <xm:f>'BALANCE SHEET'!C18:AE18</xm:f>
              <xm:sqref>B18</xm:sqref>
            </x14:sparkline>
            <x14:sparkline>
              <xm:f>'BALANCE SHEET'!C19:AE19</xm:f>
              <xm:sqref>B19</xm:sqref>
            </x14:sparkline>
            <x14:sparkline>
              <xm:f>'BALANCE SHEET'!C20:AE20</xm:f>
              <xm:sqref>B20</xm:sqref>
            </x14:sparkline>
            <x14:sparkline>
              <xm:f>'BALANCE SHEET'!C21:AE21</xm:f>
              <xm:sqref>B21</xm:sqref>
            </x14:sparkline>
            <x14:sparkline>
              <xm:f>'BALANCE SHEET'!C22:AE22</xm:f>
              <xm:sqref>B22</xm:sqref>
            </x14:sparkline>
            <x14:sparkline>
              <xm:f>'BALANCE SHEET'!C23:AE23</xm:f>
              <xm:sqref>B23</xm:sqref>
            </x14:sparkline>
            <x14:sparkline>
              <xm:f>'BALANCE SHEET'!C24:AE24</xm:f>
              <xm:sqref>B24</xm:sqref>
            </x14:sparkline>
            <x14:sparkline>
              <xm:f>'BALANCE SHEET'!C25:AE25</xm:f>
              <xm:sqref>B25</xm:sqref>
            </x14:sparkline>
            <x14:sparkline>
              <xm:f>'BALANCE SHEET'!C26:AE26</xm:f>
              <xm:sqref>B26</xm:sqref>
            </x14:sparkline>
            <x14:sparkline>
              <xm:f>'BALANCE SHEET'!C27:AE27</xm:f>
              <xm:sqref>B27</xm:sqref>
            </x14:sparkline>
            <x14:sparkline>
              <xm:f>'BALANCE SHEET'!C28:AE28</xm:f>
              <xm:sqref>B28</xm:sqref>
            </x14:sparkline>
            <x14:sparkline>
              <xm:f>'BALANCE SHEET'!C29:AE29</xm:f>
              <xm:sqref>B29</xm:sqref>
            </x14:sparkline>
            <x14:sparkline>
              <xm:f>'BALANCE SHEET'!C30:AE30</xm:f>
              <xm:sqref>B30</xm:sqref>
            </x14:sparkline>
            <x14:sparkline>
              <xm:f>'BALANCE SHEET'!C31:AE31</xm:f>
              <xm:sqref>B31</xm:sqref>
            </x14:sparkline>
            <x14:sparkline>
              <xm:f>'BALANCE SHEET'!C32:AE32</xm:f>
              <xm:sqref>B32</xm:sqref>
            </x14:sparkline>
            <x14:sparkline>
              <xm:f>'BALANCE SHEET'!C33:AE33</xm:f>
              <xm:sqref>B33</xm:sqref>
            </x14:sparkline>
            <x14:sparkline>
              <xm:f>'BALANCE SHEET'!C34:AE34</xm:f>
              <xm:sqref>B34</xm:sqref>
            </x14:sparkline>
            <x14:sparkline>
              <xm:f>'BALANCE SHEET'!C35:AE35</xm:f>
              <xm:sqref>B35</xm:sqref>
            </x14:sparkline>
            <x14:sparkline>
              <xm:f>'BALANCE SHEET'!C36:AE36</xm:f>
              <xm:sqref>B36</xm:sqref>
            </x14:sparkline>
            <x14:sparkline>
              <xm:f>'BALANCE SHEET'!C37:AE37</xm:f>
              <xm:sqref>B37</xm:sqref>
            </x14:sparkline>
            <x14:sparkline>
              <xm:f>'BALANCE SHEET'!C38:AE38</xm:f>
              <xm:sqref>B38</xm:sqref>
            </x14:sparkline>
            <x14:sparkline>
              <xm:f>'BALANCE SHEET'!C39:AE39</xm:f>
              <xm:sqref>B39</xm:sqref>
            </x14:sparkline>
            <x14:sparkline>
              <xm:f>'BALANCE SHEET'!C40:AE40</xm:f>
              <xm:sqref>B40</xm:sqref>
            </x14:sparkline>
            <x14:sparkline>
              <xm:f>'BALANCE SHEET'!C41:AE41</xm:f>
              <xm:sqref>B41</xm:sqref>
            </x14:sparkline>
            <x14:sparkline>
              <xm:f>'BALANCE SHEET'!C42:AE42</xm:f>
              <xm:sqref>B42</xm:sqref>
            </x14:sparkline>
            <x14:sparkline>
              <xm:f>'BALANCE SHEET'!C43:AE43</xm:f>
              <xm:sqref>B43</xm:sqref>
            </x14:sparkline>
            <x14:sparkline>
              <xm:f>'BALANCE SHEET'!C44:AE44</xm:f>
              <xm:sqref>B44</xm:sqref>
            </x14:sparkline>
            <x14:sparkline>
              <xm:f>'BALANCE SHEET'!C45:AE45</xm:f>
              <xm:sqref>B45</xm:sqref>
            </x14:sparkline>
            <x14:sparkline>
              <xm:f>'BALANCE SHEET'!C46:AE46</xm:f>
              <xm:sqref>B46</xm:sqref>
            </x14:sparkline>
            <x14:sparkline>
              <xm:f>'BALANCE SHEET'!C47:AE47</xm:f>
              <xm:sqref>B47</xm:sqref>
            </x14:sparkline>
            <x14:sparkline>
              <xm:f>'BALANCE SHEET'!C48:AE48</xm:f>
              <xm:sqref>B48</xm:sqref>
            </x14:sparkline>
            <x14:sparkline>
              <xm:f>'BALANCE SHEET'!C49:AE49</xm:f>
              <xm:sqref>B49</xm:sqref>
            </x14:sparkline>
            <x14:sparkline>
              <xm:f>'BALANCE SHEET'!C50:AE50</xm:f>
              <xm:sqref>B50</xm:sqref>
            </x14:sparkline>
            <x14:sparkline>
              <xm:f>'BALANCE SHEET'!C51:AE51</xm:f>
              <xm:sqref>B51</xm:sqref>
            </x14:sparkline>
            <x14:sparkline>
              <xm:f>'BALANCE SHEET'!C52:AE52</xm:f>
              <xm:sqref>B52</xm:sqref>
            </x14:sparkline>
            <x14:sparkline>
              <xm:f>'BALANCE SHEET'!C53:AE53</xm:f>
              <xm:sqref>B53</xm:sqref>
            </x14:sparkline>
            <x14:sparkline>
              <xm:f>'BALANCE SHEET'!C54:AE54</xm:f>
              <xm:sqref>B54</xm:sqref>
            </x14:sparkline>
            <x14:sparkline>
              <xm:f>'BALANCE SHEET'!C55:AE55</xm:f>
              <xm:sqref>B55</xm:sqref>
            </x14:sparkline>
            <x14:sparkline>
              <xm:f>'BALANCE SHEET'!C56:AE56</xm:f>
              <xm:sqref>B56</xm:sqref>
            </x14:sparkline>
            <x14:sparkline>
              <xm:f>'BALANCE SHEET'!C57:AE57</xm:f>
              <xm:sqref>B57</xm:sqref>
            </x14:sparkline>
            <x14:sparkline>
              <xm:f>'BALANCE SHEET'!C58:AE58</xm:f>
              <xm:sqref>B58</xm:sqref>
            </x14:sparkline>
            <x14:sparkline>
              <xm:f>'BALANCE SHEET'!C59:AE59</xm:f>
              <xm:sqref>B59</xm:sqref>
            </x14:sparkline>
            <x14:sparkline>
              <xm:f>'BALANCE SHEET'!C60:AE60</xm:f>
              <xm:sqref>B60</xm:sqref>
            </x14:sparkline>
            <x14:sparkline>
              <xm:f>'BALANCE SHEET'!C61:AE61</xm:f>
              <xm:sqref>B61</xm:sqref>
            </x14:sparkline>
            <x14:sparkline>
              <xm:f>'BALANCE SHEET'!C62:AE62</xm:f>
              <xm:sqref>B62</xm:sqref>
            </x14:sparkline>
            <x14:sparkline>
              <xm:f>'BALANCE SHEET'!C63:AE63</xm:f>
              <xm:sqref>B63</xm:sqref>
            </x14:sparkline>
            <x14:sparkline>
              <xm:f>'BALANCE SHEET'!C64:AE64</xm:f>
              <xm:sqref>B64</xm:sqref>
            </x14:sparkline>
            <x14:sparkline>
              <xm:f>'BALANCE SHEET'!C65:AE65</xm:f>
              <xm:sqref>B65</xm:sqref>
            </x14:sparkline>
            <x14:sparkline>
              <xm:f>'BALANCE SHEET'!C66:AE66</xm:f>
              <xm:sqref>B66</xm:sqref>
            </x14:sparkline>
            <x14:sparkline>
              <xm:f>'BALANCE SHEET'!C67:AE67</xm:f>
              <xm:sqref>B67</xm:sqref>
            </x14:sparkline>
            <x14:sparkline>
              <xm:f>'BALANCE SHEET'!C68:AE68</xm:f>
              <xm:sqref>B68</xm:sqref>
            </x14:sparkline>
            <x14:sparkline>
              <xm:f>'BALANCE SHEET'!C69:AE69</xm:f>
              <xm:sqref>B69</xm:sqref>
            </x14:sparkline>
            <x14:sparkline>
              <xm:f>'BALANCE SHEET'!C70:AE70</xm:f>
              <xm:sqref>B70</xm:sqref>
            </x14:sparkline>
            <x14:sparkline>
              <xm:f>'BALANCE SHEET'!C71:AE71</xm:f>
              <xm:sqref>B71</xm:sqref>
            </x14:sparkline>
            <x14:sparkline>
              <xm:f>'BALANCE SHEET'!C72:AE72</xm:f>
              <xm:sqref>B72</xm:sqref>
            </x14:sparkline>
            <x14:sparkline>
              <xm:f>'BALANCE SHEET'!C73:AE73</xm:f>
              <xm:sqref>B73</xm:sqref>
            </x14:sparkline>
            <x14:sparkline>
              <xm:f>'BALANCE SHEET'!C74:AE74</xm:f>
              <xm:sqref>B74</xm:sqref>
            </x14:sparkline>
            <x14:sparkline>
              <xm:f>'BALANCE SHEET'!C75:AE75</xm:f>
              <xm:sqref>B75</xm:sqref>
            </x14:sparkline>
            <x14:sparkline>
              <xm:f>'BALANCE SHEET'!C76:AE76</xm:f>
              <xm:sqref>B76</xm:sqref>
            </x14:sparkline>
            <x14:sparkline>
              <xm:f>'BALANCE SHEET'!C77:AE77</xm:f>
              <xm:sqref>B77</xm:sqref>
            </x14:sparkline>
            <x14:sparkline>
              <xm:f>'BALANCE SHEET'!C78:AE78</xm:f>
              <xm:sqref>B78</xm:sqref>
            </x14:sparkline>
            <x14:sparkline>
              <xm:f>'BALANCE SHEET'!C79:AE79</xm:f>
              <xm:sqref>B79</xm:sqref>
            </x14:sparkline>
            <x14:sparkline>
              <xm:f>'BALANCE SHEET'!C80:AE80</xm:f>
              <xm:sqref>B80</xm:sqref>
            </x14:sparkline>
            <x14:sparkline>
              <xm:f>'BALANCE SHEET'!C81:AE81</xm:f>
              <xm:sqref>B81</xm:sqref>
            </x14:sparkline>
            <x14:sparkline>
              <xm:f>'BALANCE SHEET'!C82:AE82</xm:f>
              <xm:sqref>B82</xm:sqref>
            </x14:sparkline>
            <x14:sparkline>
              <xm:f>'BALANCE SHEET'!C83:AE83</xm:f>
              <xm:sqref>B83</xm:sqref>
            </x14:sparkline>
            <x14:sparkline>
              <xm:f>'BALANCE SHEET'!C84:AE84</xm:f>
              <xm:sqref>B84</xm:sqref>
            </x14:sparkline>
            <x14:sparkline>
              <xm:f>'BALANCE SHEET'!C85:AE85</xm:f>
              <xm:sqref>B85</xm:sqref>
            </x14:sparkline>
            <x14:sparkline>
              <xm:f>'BALANCE SHEET'!C86:AE86</xm:f>
              <xm:sqref>B86</xm:sqref>
            </x14:sparkline>
            <x14:sparkline>
              <xm:f>'BALANCE SHEET'!C87:AE87</xm:f>
              <xm:sqref>B87</xm:sqref>
            </x14:sparkline>
            <x14:sparkline>
              <xm:f>'BALANCE SHEET'!C88:AE88</xm:f>
              <xm:sqref>B88</xm:sqref>
            </x14:sparkline>
            <x14:sparkline>
              <xm:f>'BALANCE SHEET'!C89:AE89</xm:f>
              <xm:sqref>B89</xm:sqref>
            </x14:sparkline>
            <x14:sparkline>
              <xm:f>'BALANCE SHEET'!C90:AE90</xm:f>
              <xm:sqref>B90</xm:sqref>
            </x14:sparkline>
            <x14:sparkline>
              <xm:f>'BALANCE SHEET'!C91:AE91</xm:f>
              <xm:sqref>B91</xm:sqref>
            </x14:sparkline>
            <x14:sparkline>
              <xm:f>'BALANCE SHEET'!C92:AE92</xm:f>
              <xm:sqref>B92</xm:sqref>
            </x14:sparkline>
            <x14:sparkline>
              <xm:f>'BALANCE SHEET'!C93:AE93</xm:f>
              <xm:sqref>B93</xm:sqref>
            </x14:sparkline>
            <x14:sparkline>
              <xm:f>'BALANCE SHEET'!C94:AE94</xm:f>
              <xm:sqref>B94</xm:sqref>
            </x14:sparkline>
            <x14:sparkline>
              <xm:f>'BALANCE SHEET'!C95:AE95</xm:f>
              <xm:sqref>B95</xm:sqref>
            </x14:sparkline>
            <x14:sparkline>
              <xm:f>'BALANCE SHEET'!C96:AE96</xm:f>
              <xm:sqref>B96</xm:sqref>
            </x14:sparkline>
            <x14:sparkline>
              <xm:f>'BALANCE SHEET'!C97:AE97</xm:f>
              <xm:sqref>B97</xm:sqref>
            </x14:sparkline>
            <x14:sparkline>
              <xm:f>'BALANCE SHEET'!C98:AE98</xm:f>
              <xm:sqref>B98</xm:sqref>
            </x14:sparkline>
            <x14:sparkline>
              <xm:f>'BALANCE SHEET'!C99:AE99</xm:f>
              <xm:sqref>B99</xm:sqref>
            </x14:sparkline>
            <x14:sparkline>
              <xm:f>'BALANCE SHEET'!C100:AE100</xm:f>
              <xm:sqref>B100</xm:sqref>
            </x14:sparkline>
            <x14:sparkline>
              <xm:f>'BALANCE SHEET'!C101:AE101</xm:f>
              <xm:sqref>B101</xm:sqref>
            </x14:sparkline>
            <x14:sparkline>
              <xm:f>'BALANCE SHEET'!C102:AE102</xm:f>
              <xm:sqref>B102</xm:sqref>
            </x14:sparkline>
            <x14:sparkline>
              <xm:f>'BALANCE SHEET'!C103:AE103</xm:f>
              <xm:sqref>B103</xm:sqref>
            </x14:sparkline>
            <x14:sparkline>
              <xm:f>'BALANCE SHEET'!C104:AE104</xm:f>
              <xm:sqref>B104</xm:sqref>
            </x14:sparkline>
            <x14:sparkline>
              <xm:f>'BALANCE SHEET'!C105:AE105</xm:f>
              <xm:sqref>B105</xm:sqref>
            </x14:sparkline>
            <x14:sparkline>
              <xm:f>'BALANCE SHEET'!C106:AE106</xm:f>
              <xm:sqref>B106</xm:sqref>
            </x14:sparkline>
            <x14:sparkline>
              <xm:f>'BALANCE SHEET'!C107:AE107</xm:f>
              <xm:sqref>B107</xm:sqref>
            </x14:sparkline>
            <x14:sparkline>
              <xm:f>'BALANCE SHEET'!C108:AE108</xm:f>
              <xm:sqref>B108</xm:sqref>
            </x14:sparkline>
            <x14:sparkline>
              <xm:f>'BALANCE SHEET'!C109:AE109</xm:f>
              <xm:sqref>B109</xm:sqref>
            </x14:sparkline>
            <x14:sparkline>
              <xm:f>'BALANCE SHEET'!C110:AE110</xm:f>
              <xm:sqref>B110</xm:sqref>
            </x14:sparkline>
            <x14:sparkline>
              <xm:f>'BALANCE SHEET'!C111:AE111</xm:f>
              <xm:sqref>B111</xm:sqref>
            </x14:sparkline>
            <x14:sparkline>
              <xm:f>'BALANCE SHEET'!C112:AE112</xm:f>
              <xm:sqref>B112</xm:sqref>
            </x14:sparkline>
            <x14:sparkline>
              <xm:f>'BALANCE SHEET'!C113:AE113</xm:f>
              <xm:sqref>B113</xm:sqref>
            </x14:sparkline>
            <x14:sparkline>
              <xm:f>'BALANCE SHEET'!C114:AE114</xm:f>
              <xm:sqref>B114</xm:sqref>
            </x14:sparkline>
            <x14:sparkline>
              <xm:f>'BALANCE SHEET'!C115:AE115</xm:f>
              <xm:sqref>B115</xm:sqref>
            </x14:sparkline>
            <x14:sparkline>
              <xm:f>'BALANCE SHEET'!C116:AE116</xm:f>
              <xm:sqref>B116</xm:sqref>
            </x14:sparkline>
            <x14:sparkline>
              <xm:f>'BALANCE SHEET'!C117:AE117</xm:f>
              <xm:sqref>B117</xm:sqref>
            </x14:sparkline>
            <x14:sparkline>
              <xm:f>'BALANCE SHEET'!C118:AE118</xm:f>
              <xm:sqref>B118</xm:sqref>
            </x14:sparkline>
            <x14:sparkline>
              <xm:f>'BALANCE SHEET'!C119:AE119</xm:f>
              <xm:sqref>B119</xm:sqref>
            </x14:sparkline>
            <x14:sparkline>
              <xm:f>'BALANCE SHEET'!C120:AE120</xm:f>
              <xm:sqref>B120</xm:sqref>
            </x14:sparkline>
            <x14:sparkline>
              <xm:f>'BALANCE SHEET'!C121:AE121</xm:f>
              <xm:sqref>B121</xm:sqref>
            </x14:sparkline>
            <x14:sparkline>
              <xm:f>'BALANCE SHEET'!C122:AE122</xm:f>
              <xm:sqref>B122</xm:sqref>
            </x14:sparkline>
            <x14:sparkline>
              <xm:f>'BALANCE SHEET'!C123:AE123</xm:f>
              <xm:sqref>B123</xm:sqref>
            </x14:sparkline>
            <x14:sparkline>
              <xm:f>'BALANCE SHEET'!C124:AE124</xm:f>
              <xm:sqref>B124</xm:sqref>
            </x14:sparkline>
            <x14:sparkline>
              <xm:f>'BALANCE SHEET'!C125:AE125</xm:f>
              <xm:sqref>B125</xm:sqref>
            </x14:sparkline>
            <x14:sparkline>
              <xm:f>'BALANCE SHEET'!C126:AE126</xm:f>
              <xm:sqref>B126</xm:sqref>
            </x14:sparkline>
            <x14:sparkline>
              <xm:f>'BALANCE SHEET'!C127:AE127</xm:f>
              <xm:sqref>B127</xm:sqref>
            </x14:sparkline>
            <x14:sparkline>
              <xm:f>'BALANCE SHEET'!C128:AE128</xm:f>
              <xm:sqref>B128</xm:sqref>
            </x14:sparkline>
            <x14:sparkline>
              <xm:f>'BALANCE SHEET'!C129:AE129</xm:f>
              <xm:sqref>B129</xm:sqref>
            </x14:sparkline>
            <x14:sparkline>
              <xm:f>'BALANCE SHEET'!C130:AE130</xm:f>
              <xm:sqref>B130</xm:sqref>
            </x14:sparkline>
            <x14:sparkline>
              <xm:f>'BALANCE SHEET'!C131:AE131</xm:f>
              <xm:sqref>B131</xm:sqref>
            </x14:sparkline>
            <x14:sparkline>
              <xm:f>'BALANCE SHEET'!C132:AE132</xm:f>
              <xm:sqref>B132</xm:sqref>
            </x14:sparkline>
            <x14:sparkline>
              <xm:f>'BALANCE SHEET'!C133:AE133</xm:f>
              <xm:sqref>B133</xm:sqref>
            </x14:sparkline>
            <x14:sparkline>
              <xm:f>'BALANCE SHEET'!C134:AE134</xm:f>
              <xm:sqref>B134</xm:sqref>
            </x14:sparkline>
            <x14:sparkline>
              <xm:f>'BALANCE SHEET'!C135:AE135</xm:f>
              <xm:sqref>B135</xm:sqref>
            </x14:sparkline>
            <x14:sparkline>
              <xm:f>'BALANCE SHEET'!C136:AE136</xm:f>
              <xm:sqref>B136</xm:sqref>
            </x14:sparkline>
            <x14:sparkline>
              <xm:f>'BALANCE SHEET'!C137:AE137</xm:f>
              <xm:sqref>B137</xm:sqref>
            </x14:sparkline>
            <x14:sparkline>
              <xm:f>'BALANCE SHEET'!C138:AE138</xm:f>
              <xm:sqref>B138</xm:sqref>
            </x14:sparkline>
            <x14:sparkline>
              <xm:f>'BALANCE SHEET'!C139:AE139</xm:f>
              <xm:sqref>B139</xm:sqref>
            </x14:sparkline>
            <x14:sparkline>
              <xm:f>'BALANCE SHEET'!C140:AE140</xm:f>
              <xm:sqref>B140</xm:sqref>
            </x14:sparkline>
            <x14:sparkline>
              <xm:f>'BALANCE SHEET'!C141:AE141</xm:f>
              <xm:sqref>B141</xm:sqref>
            </x14:sparkline>
            <x14:sparkline>
              <xm:f>'BALANCE SHEET'!C142:AE142</xm:f>
              <xm:sqref>B142</xm:sqref>
            </x14:sparkline>
            <x14:sparkline>
              <xm:f>'BALANCE SHEET'!C143:AE143</xm:f>
              <xm:sqref>B143</xm:sqref>
            </x14:sparkline>
            <x14:sparkline>
              <xm:f>'BALANCE SHEET'!C144:AE144</xm:f>
              <xm:sqref>B144</xm:sqref>
            </x14:sparkline>
            <x14:sparkline>
              <xm:f>'BALANCE SHEET'!C145:AE145</xm:f>
              <xm:sqref>B145</xm:sqref>
            </x14:sparkline>
            <x14:sparkline>
              <xm:f>'BALANCE SHEET'!C146:AE146</xm:f>
              <xm:sqref>B146</xm:sqref>
            </x14:sparkline>
            <x14:sparkline>
              <xm:f>'BALANCE SHEET'!C147:AE147</xm:f>
              <xm:sqref>B147</xm:sqref>
            </x14:sparkline>
            <x14:sparkline>
              <xm:f>'BALANCE SHEET'!C148:AE148</xm:f>
              <xm:sqref>B148</xm:sqref>
            </x14:sparkline>
            <x14:sparkline>
              <xm:f>'BALANCE SHEET'!C149:AE149</xm:f>
              <xm:sqref>B149</xm:sqref>
            </x14:sparkline>
            <x14:sparkline>
              <xm:f>'BALANCE SHEET'!C150:AE150</xm:f>
              <xm:sqref>B150</xm:sqref>
            </x14:sparkline>
            <x14:sparkline>
              <xm:f>'BALANCE SHEET'!C151:AE151</xm:f>
              <xm:sqref>B151</xm:sqref>
            </x14:sparkline>
            <x14:sparkline>
              <xm:f>'BALANCE SHEET'!C152:AE152</xm:f>
              <xm:sqref>B152</xm:sqref>
            </x14:sparkline>
            <x14:sparkline>
              <xm:f>'BALANCE SHEET'!C153:AE153</xm:f>
              <xm:sqref>B153</xm:sqref>
            </x14:sparkline>
            <x14:sparkline>
              <xm:f>'BALANCE SHEET'!C154:AE154</xm:f>
              <xm:sqref>B154</xm:sqref>
            </x14:sparkline>
            <x14:sparkline>
              <xm:f>'BALANCE SHEET'!C155:AE155</xm:f>
              <xm:sqref>B155</xm:sqref>
            </x14:sparkline>
            <x14:sparkline>
              <xm:f>'BALANCE SHEET'!C156:AE156</xm:f>
              <xm:sqref>B156</xm:sqref>
            </x14:sparkline>
            <x14:sparkline>
              <xm:f>'BALANCE SHEET'!C157:AE157</xm:f>
              <xm:sqref>B157</xm:sqref>
            </x14:sparkline>
            <x14:sparkline>
              <xm:f>'BALANCE SHEET'!C158:AE158</xm:f>
              <xm:sqref>B158</xm:sqref>
            </x14:sparkline>
            <x14:sparkline>
              <xm:f>'BALANCE SHEET'!C159:AE159</xm:f>
              <xm:sqref>B159</xm:sqref>
            </x14:sparkline>
            <x14:sparkline>
              <xm:f>'BALANCE SHEET'!C160:AE160</xm:f>
              <xm:sqref>B160</xm:sqref>
            </x14:sparkline>
            <x14:sparkline>
              <xm:f>'BALANCE SHEET'!C161:AE161</xm:f>
              <xm:sqref>B161</xm:sqref>
            </x14:sparkline>
            <x14:sparkline>
              <xm:f>'BALANCE SHEET'!C162:AE162</xm:f>
              <xm:sqref>B162</xm:sqref>
            </x14:sparkline>
            <x14:sparkline>
              <xm:f>'BALANCE SHEET'!C163:AE163</xm:f>
              <xm:sqref>B163</xm:sqref>
            </x14:sparkline>
            <x14:sparkline>
              <xm:f>'BALANCE SHEET'!C164:AE164</xm:f>
              <xm:sqref>B164</xm:sqref>
            </x14:sparkline>
            <x14:sparkline>
              <xm:f>'BALANCE SHEET'!C165:AE165</xm:f>
              <xm:sqref>B165</xm:sqref>
            </x14:sparkline>
            <x14:sparkline>
              <xm:f>'BALANCE SHEET'!C166:AE166</xm:f>
              <xm:sqref>B166</xm:sqref>
            </x14:sparkline>
            <x14:sparkline>
              <xm:f>'BALANCE SHEET'!C167:AE167</xm:f>
              <xm:sqref>B167</xm:sqref>
            </x14:sparkline>
            <x14:sparkline>
              <xm:f>'BALANCE SHEET'!C168:AE168</xm:f>
              <xm:sqref>B168</xm:sqref>
            </x14:sparkline>
            <x14:sparkline>
              <xm:f>'BALANCE SHEET'!C169:AE169</xm:f>
              <xm:sqref>B169</xm:sqref>
            </x14:sparkline>
            <x14:sparkline>
              <xm:f>'BALANCE SHEET'!C170:AE170</xm:f>
              <xm:sqref>B170</xm:sqref>
            </x14:sparkline>
            <x14:sparkline>
              <xm:f>'BALANCE SHEET'!C171:AE171</xm:f>
              <xm:sqref>B171</xm:sqref>
            </x14:sparkline>
            <x14:sparkline>
              <xm:f>'BALANCE SHEET'!C172:AE172</xm:f>
              <xm:sqref>B172</xm:sqref>
            </x14:sparkline>
            <x14:sparkline>
              <xm:f>'BALANCE SHEET'!C173:AE173</xm:f>
              <xm:sqref>B173</xm:sqref>
            </x14:sparkline>
            <x14:sparkline>
              <xm:f>'BALANCE SHEET'!C174:AE174</xm:f>
              <xm:sqref>B174</xm:sqref>
            </x14:sparkline>
            <x14:sparkline>
              <xm:f>'BALANCE SHEET'!C175:AE175</xm:f>
              <xm:sqref>B175</xm:sqref>
            </x14:sparkline>
            <x14:sparkline>
              <xm:f>'BALANCE SHEET'!C176:AE176</xm:f>
              <xm:sqref>B176</xm:sqref>
            </x14:sparkline>
            <x14:sparkline>
              <xm:f>'BALANCE SHEET'!C177:AE177</xm:f>
              <xm:sqref>B177</xm:sqref>
            </x14:sparkline>
            <x14:sparkline>
              <xm:f>'BALANCE SHEET'!C178:AE178</xm:f>
              <xm:sqref>B178</xm:sqref>
            </x14:sparkline>
            <x14:sparkline>
              <xm:f>'BALANCE SHEET'!C179:AE179</xm:f>
              <xm:sqref>B179</xm:sqref>
            </x14:sparkline>
            <x14:sparkline>
              <xm:f>'BALANCE SHEET'!C180:AE180</xm:f>
              <xm:sqref>B180</xm:sqref>
            </x14:sparkline>
            <x14:sparkline>
              <xm:f>'BALANCE SHEET'!C181:AE181</xm:f>
              <xm:sqref>B181</xm:sqref>
            </x14:sparkline>
            <x14:sparkline>
              <xm:f>'BALANCE SHEET'!C182:AE182</xm:f>
              <xm:sqref>B182</xm:sqref>
            </x14:sparkline>
            <x14:sparkline>
              <xm:f>'BALANCE SHEET'!C183:AE183</xm:f>
              <xm:sqref>B183</xm:sqref>
            </x14:sparkline>
            <x14:sparkline>
              <xm:f>'BALANCE SHEET'!C184:AE184</xm:f>
              <xm:sqref>B184</xm:sqref>
            </x14:sparkline>
            <x14:sparkline>
              <xm:f>'BALANCE SHEET'!C185:AE185</xm:f>
              <xm:sqref>B185</xm:sqref>
            </x14:sparkline>
            <x14:sparkline>
              <xm:f>'BALANCE SHEET'!C186:AE186</xm:f>
              <xm:sqref>B186</xm:sqref>
            </x14:sparkline>
            <x14:sparkline>
              <xm:f>'BALANCE SHEET'!C187:AE187</xm:f>
              <xm:sqref>B187</xm:sqref>
            </x14:sparkline>
            <x14:sparkline>
              <xm:f>'BALANCE SHEET'!C188:AE188</xm:f>
              <xm:sqref>B188</xm:sqref>
            </x14:sparkline>
            <x14:sparkline>
              <xm:f>'BALANCE SHEET'!C189:AE189</xm:f>
              <xm:sqref>B189</xm:sqref>
            </x14:sparkline>
            <x14:sparkline>
              <xm:f>'BALANCE SHEET'!C190:AE190</xm:f>
              <xm:sqref>B190</xm:sqref>
            </x14:sparkline>
            <x14:sparkline>
              <xm:f>'BALANCE SHEET'!C191:AE191</xm:f>
              <xm:sqref>B191</xm:sqref>
            </x14:sparkline>
            <x14:sparkline>
              <xm:f>'BALANCE SHEET'!C192:AE192</xm:f>
              <xm:sqref>B192</xm:sqref>
            </x14:sparkline>
            <x14:sparkline>
              <xm:f>'BALANCE SHEET'!C193:AE193</xm:f>
              <xm:sqref>B193</xm:sqref>
            </x14:sparkline>
            <x14:sparkline>
              <xm:f>'BALANCE SHEET'!C194:AE194</xm:f>
              <xm:sqref>B194</xm:sqref>
            </x14:sparkline>
            <x14:sparkline>
              <xm:f>'BALANCE SHEET'!C195:AE195</xm:f>
              <xm:sqref>B195</xm:sqref>
            </x14:sparkline>
            <x14:sparkline>
              <xm:f>'BALANCE SHEET'!C196:AE196</xm:f>
              <xm:sqref>B196</xm:sqref>
            </x14:sparkline>
            <x14:sparkline>
              <xm:f>'BALANCE SHEET'!C197:AE197</xm:f>
              <xm:sqref>B197</xm:sqref>
            </x14:sparkline>
            <x14:sparkline>
              <xm:f>'BALANCE SHEET'!C198:AE198</xm:f>
              <xm:sqref>B198</xm:sqref>
            </x14:sparkline>
            <x14:sparkline>
              <xm:f>'BALANCE SHEET'!C199:AE199</xm:f>
              <xm:sqref>B199</xm:sqref>
            </x14:sparkline>
            <x14:sparkline>
              <xm:f>'BALANCE SHEET'!C200:AE200</xm:f>
              <xm:sqref>B200</xm:sqref>
            </x14:sparkline>
            <x14:sparkline>
              <xm:f>'BALANCE SHEET'!C201:AE201</xm:f>
              <xm:sqref>B201</xm:sqref>
            </x14:sparkline>
            <x14:sparkline>
              <xm:f>'BALANCE SHEET'!C202:AE202</xm:f>
              <xm:sqref>B202</xm:sqref>
            </x14:sparkline>
            <x14:sparkline>
              <xm:f>'BALANCE SHEET'!C203:AE203</xm:f>
              <xm:sqref>B203</xm:sqref>
            </x14:sparkline>
            <x14:sparkline>
              <xm:f>'BALANCE SHEET'!C204:AE204</xm:f>
              <xm:sqref>B204</xm:sqref>
            </x14:sparkline>
            <x14:sparkline>
              <xm:f>'BALANCE SHEET'!C205:AE205</xm:f>
              <xm:sqref>B205</xm:sqref>
            </x14:sparkline>
            <x14:sparkline>
              <xm:f>'BALANCE SHEET'!C206:AE206</xm:f>
              <xm:sqref>B206</xm:sqref>
            </x14:sparkline>
            <x14:sparkline>
              <xm:f>'BALANCE SHEET'!C207:AE207</xm:f>
              <xm:sqref>B207</xm:sqref>
            </x14:sparkline>
            <x14:sparkline>
              <xm:f>'BALANCE SHEET'!C208:AE208</xm:f>
              <xm:sqref>B208</xm:sqref>
            </x14:sparkline>
            <x14:sparkline>
              <xm:f>'BALANCE SHEET'!C209:AE209</xm:f>
              <xm:sqref>B209</xm:sqref>
            </x14:sparkline>
            <x14:sparkline>
              <xm:f>'BALANCE SHEET'!C210:AE210</xm:f>
              <xm:sqref>B210</xm:sqref>
            </x14:sparkline>
            <x14:sparkline>
              <xm:f>'BALANCE SHEET'!C211:AE211</xm:f>
              <xm:sqref>B211</xm:sqref>
            </x14:sparkline>
            <x14:sparkline>
              <xm:f>'BALANCE SHEET'!C212:AE212</xm:f>
              <xm:sqref>B212</xm:sqref>
            </x14:sparkline>
            <x14:sparkline>
              <xm:f>'BALANCE SHEET'!C213:AE213</xm:f>
              <xm:sqref>B213</xm:sqref>
            </x14:sparkline>
            <x14:sparkline>
              <xm:f>'BALANCE SHEET'!C214:AE214</xm:f>
              <xm:sqref>B214</xm:sqref>
            </x14:sparkline>
            <x14:sparkline>
              <xm:f>'BALANCE SHEET'!C215:AE215</xm:f>
              <xm:sqref>B215</xm:sqref>
            </x14:sparkline>
            <x14:sparkline>
              <xm:f>'BALANCE SHEET'!C216:AE216</xm:f>
              <xm:sqref>B216</xm:sqref>
            </x14:sparkline>
            <x14:sparkline>
              <xm:f>'BALANCE SHEET'!C217:AE217</xm:f>
              <xm:sqref>B217</xm:sqref>
            </x14:sparkline>
            <x14:sparkline>
              <xm:f>'BALANCE SHEET'!C218:AE218</xm:f>
              <xm:sqref>B218</xm:sqref>
            </x14:sparkline>
            <x14:sparkline>
              <xm:f>'BALANCE SHEET'!C219:AE219</xm:f>
              <xm:sqref>B219</xm:sqref>
            </x14:sparkline>
            <x14:sparkline>
              <xm:f>'BALANCE SHEET'!C220:AE220</xm:f>
              <xm:sqref>B220</xm:sqref>
            </x14:sparkline>
            <x14:sparkline>
              <xm:f>'BALANCE SHEET'!C221:AE221</xm:f>
              <xm:sqref>B221</xm:sqref>
            </x14:sparkline>
            <x14:sparkline>
              <xm:f>'BALANCE SHEET'!C222:AE222</xm:f>
              <xm:sqref>B222</xm:sqref>
            </x14:sparkline>
            <x14:sparkline>
              <xm:f>'BALANCE SHEET'!C223:AE223</xm:f>
              <xm:sqref>B223</xm:sqref>
            </x14:sparkline>
            <x14:sparkline>
              <xm:f>'BALANCE SHEET'!C224:AE224</xm:f>
              <xm:sqref>B224</xm:sqref>
            </x14:sparkline>
            <x14:sparkline>
              <xm:f>'BALANCE SHEET'!C225:AE225</xm:f>
              <xm:sqref>B225</xm:sqref>
            </x14:sparkline>
            <x14:sparkline>
              <xm:f>'BALANCE SHEET'!C226:AE226</xm:f>
              <xm:sqref>B226</xm:sqref>
            </x14:sparkline>
            <x14:sparkline>
              <xm:f>'BALANCE SHEET'!C227:AE227</xm:f>
              <xm:sqref>B227</xm:sqref>
            </x14:sparkline>
            <x14:sparkline>
              <xm:f>'BALANCE SHEET'!C228:AE228</xm:f>
              <xm:sqref>B228</xm:sqref>
            </x14:sparkline>
            <x14:sparkline>
              <xm:f>'BALANCE SHEET'!C229:AE229</xm:f>
              <xm:sqref>B229</xm:sqref>
            </x14:sparkline>
            <x14:sparkline>
              <xm:f>'BALANCE SHEET'!C230:AE230</xm:f>
              <xm:sqref>B230</xm:sqref>
            </x14:sparkline>
            <x14:sparkline>
              <xm:f>'BALANCE SHEET'!C231:AE231</xm:f>
              <xm:sqref>B231</xm:sqref>
            </x14:sparkline>
            <x14:sparkline>
              <xm:f>'BALANCE SHEET'!C232:AE232</xm:f>
              <xm:sqref>B232</xm:sqref>
            </x14:sparkline>
            <x14:sparkline>
              <xm:f>'BALANCE SHEET'!C233:AE233</xm:f>
              <xm:sqref>B233</xm:sqref>
            </x14:sparkline>
            <x14:sparkline>
              <xm:f>'BALANCE SHEET'!C234:AE234</xm:f>
              <xm:sqref>B234</xm:sqref>
            </x14:sparkline>
            <x14:sparkline>
              <xm:f>'BALANCE SHEET'!C235:AE235</xm:f>
              <xm:sqref>B235</xm:sqref>
            </x14:sparkline>
            <x14:sparkline>
              <xm:f>'BALANCE SHEET'!C236:AE236</xm:f>
              <xm:sqref>B236</xm:sqref>
            </x14:sparkline>
            <x14:sparkline>
              <xm:f>'BALANCE SHEET'!C237:AE237</xm:f>
              <xm:sqref>B237</xm:sqref>
            </x14:sparkline>
            <x14:sparkline>
              <xm:f>'BALANCE SHEET'!C238:AE238</xm:f>
              <xm:sqref>B238</xm:sqref>
            </x14:sparkline>
            <x14:sparkline>
              <xm:f>'BALANCE SHEET'!C239:AE239</xm:f>
              <xm:sqref>B239</xm:sqref>
            </x14:sparkline>
            <x14:sparkline>
              <xm:f>'BALANCE SHEET'!C240:AE240</xm:f>
              <xm:sqref>B240</xm:sqref>
            </x14:sparkline>
            <x14:sparkline>
              <xm:f>'BALANCE SHEET'!C241:AE241</xm:f>
              <xm:sqref>B241</xm:sqref>
            </x14:sparkline>
            <x14:sparkline>
              <xm:f>'BALANCE SHEET'!C242:AE242</xm:f>
              <xm:sqref>B242</xm:sqref>
            </x14:sparkline>
            <x14:sparkline>
              <xm:f>'BALANCE SHEET'!C243:AE243</xm:f>
              <xm:sqref>B243</xm:sqref>
            </x14:sparkline>
            <x14:sparkline>
              <xm:f>'BALANCE SHEET'!C244:AE244</xm:f>
              <xm:sqref>B244</xm:sqref>
            </x14:sparkline>
            <x14:sparkline>
              <xm:f>'BALANCE SHEET'!C245:AE245</xm:f>
              <xm:sqref>B245</xm:sqref>
            </x14:sparkline>
            <x14:sparkline>
              <xm:f>'BALANCE SHEET'!C246:AE246</xm:f>
              <xm:sqref>B246</xm:sqref>
            </x14:sparkline>
            <x14:sparkline>
              <xm:f>'BALANCE SHEET'!C247:AE247</xm:f>
              <xm:sqref>B247</xm:sqref>
            </x14:sparkline>
            <x14:sparkline>
              <xm:f>'BALANCE SHEET'!C248:AE248</xm:f>
              <xm:sqref>B248</xm:sqref>
            </x14:sparkline>
            <x14:sparkline>
              <xm:f>'BALANCE SHEET'!C249:AE249</xm:f>
              <xm:sqref>B249</xm:sqref>
            </x14:sparkline>
            <x14:sparkline>
              <xm:f>'BALANCE SHEET'!C250:AE250</xm:f>
              <xm:sqref>B250</xm:sqref>
            </x14:sparkline>
            <x14:sparkline>
              <xm:f>'BALANCE SHEET'!C251:AE251</xm:f>
              <xm:sqref>B251</xm:sqref>
            </x14:sparkline>
            <x14:sparkline>
              <xm:f>'BALANCE SHEET'!C252:AE252</xm:f>
              <xm:sqref>B252</xm:sqref>
            </x14:sparkline>
            <x14:sparkline>
              <xm:f>'BALANCE SHEET'!C253:AE253</xm:f>
              <xm:sqref>B253</xm:sqref>
            </x14:sparkline>
            <x14:sparkline>
              <xm:f>'BALANCE SHEET'!C254:AE254</xm:f>
              <xm:sqref>B254</xm:sqref>
            </x14:sparkline>
            <x14:sparkline>
              <xm:f>'BALANCE SHEET'!C255:AE255</xm:f>
              <xm:sqref>B255</xm:sqref>
            </x14:sparkline>
            <x14:sparkline>
              <xm:f>'BALANCE SHEET'!C256:AE256</xm:f>
              <xm:sqref>B256</xm:sqref>
            </x14:sparkline>
            <x14:sparkline>
              <xm:f>'BALANCE SHEET'!C257:AE257</xm:f>
              <xm:sqref>B257</xm:sqref>
            </x14:sparkline>
            <x14:sparkline>
              <xm:f>'BALANCE SHEET'!C258:AE258</xm:f>
              <xm:sqref>B258</xm:sqref>
            </x14:sparkline>
            <x14:sparkline>
              <xm:f>'BALANCE SHEET'!C259:AE259</xm:f>
              <xm:sqref>B259</xm:sqref>
            </x14:sparkline>
            <x14:sparkline>
              <xm:f>'BALANCE SHEET'!C260:AE260</xm:f>
              <xm:sqref>B260</xm:sqref>
            </x14:sparkline>
            <x14:sparkline>
              <xm:f>'BALANCE SHEET'!C261:AE261</xm:f>
              <xm:sqref>B261</xm:sqref>
            </x14:sparkline>
            <x14:sparkline>
              <xm:f>'BALANCE SHEET'!C262:AE262</xm:f>
              <xm:sqref>B262</xm:sqref>
            </x14:sparkline>
            <x14:sparkline>
              <xm:f>'BALANCE SHEET'!C263:AE263</xm:f>
              <xm:sqref>B263</xm:sqref>
            </x14:sparkline>
            <x14:sparkline>
              <xm:f>'BALANCE SHEET'!C264:AE264</xm:f>
              <xm:sqref>B264</xm:sqref>
            </x14:sparkline>
            <x14:sparkline>
              <xm:f>'BALANCE SHEET'!C265:AE265</xm:f>
              <xm:sqref>B265</xm:sqref>
            </x14:sparkline>
            <x14:sparkline>
              <xm:f>'BALANCE SHEET'!C266:AE266</xm:f>
              <xm:sqref>B266</xm:sqref>
            </x14:sparkline>
            <x14:sparkline>
              <xm:f>'BALANCE SHEET'!C267:AE267</xm:f>
              <xm:sqref>B267</xm:sqref>
            </x14:sparkline>
            <x14:sparkline>
              <xm:f>'BALANCE SHEET'!C268:AE268</xm:f>
              <xm:sqref>B268</xm:sqref>
            </x14:sparkline>
            <x14:sparkline>
              <xm:f>'BALANCE SHEET'!C269:AE269</xm:f>
              <xm:sqref>B269</xm:sqref>
            </x14:sparkline>
            <x14:sparkline>
              <xm:f>'BALANCE SHEET'!C270:AE270</xm:f>
              <xm:sqref>B270</xm:sqref>
            </x14:sparkline>
            <x14:sparkline>
              <xm:f>'BALANCE SHEET'!C271:AE271</xm:f>
              <xm:sqref>B271</xm:sqref>
            </x14:sparkline>
            <x14:sparkline>
              <xm:f>'BALANCE SHEET'!C272:AE272</xm:f>
              <xm:sqref>B272</xm:sqref>
            </x14:sparkline>
            <x14:sparkline>
              <xm:f>'BALANCE SHEET'!C273:AE273</xm:f>
              <xm:sqref>B273</xm:sqref>
            </x14:sparkline>
            <x14:sparkline>
              <xm:f>'BALANCE SHEET'!C274:AE274</xm:f>
              <xm:sqref>B274</xm:sqref>
            </x14:sparkline>
            <x14:sparkline>
              <xm:f>'BALANCE SHEET'!C275:AE275</xm:f>
              <xm:sqref>B275</xm:sqref>
            </x14:sparkline>
            <x14:sparkline>
              <xm:f>'BALANCE SHEET'!C276:AE276</xm:f>
              <xm:sqref>B276</xm:sqref>
            </x14:sparkline>
            <x14:sparkline>
              <xm:f>'BALANCE SHEET'!C277:AE277</xm:f>
              <xm:sqref>B277</xm:sqref>
            </x14:sparkline>
            <x14:sparkline>
              <xm:f>'BALANCE SHEET'!C278:AE278</xm:f>
              <xm:sqref>B278</xm:sqref>
            </x14:sparkline>
            <x14:sparkline>
              <xm:f>'BALANCE SHEET'!C279:AE279</xm:f>
              <xm:sqref>B279</xm:sqref>
            </x14:sparkline>
            <x14:sparkline>
              <xm:f>'BALANCE SHEET'!C280:AE280</xm:f>
              <xm:sqref>B280</xm:sqref>
            </x14:sparkline>
            <x14:sparkline>
              <xm:f>'BALANCE SHEET'!C281:AE281</xm:f>
              <xm:sqref>B281</xm:sqref>
            </x14:sparkline>
            <x14:sparkline>
              <xm:f>'BALANCE SHEET'!C282:AE282</xm:f>
              <xm:sqref>B282</xm:sqref>
            </x14:sparkline>
            <x14:sparkline>
              <xm:f>'BALANCE SHEET'!C283:AE283</xm:f>
              <xm:sqref>B283</xm:sqref>
            </x14:sparkline>
            <x14:sparkline>
              <xm:f>'BALANCE SHEET'!C284:AE284</xm:f>
              <xm:sqref>B284</xm:sqref>
            </x14:sparkline>
            <x14:sparkline>
              <xm:f>'BALANCE SHEET'!C285:AE285</xm:f>
              <xm:sqref>B285</xm:sqref>
            </x14:sparkline>
            <x14:sparkline>
              <xm:f>'BALANCE SHEET'!C286:AE286</xm:f>
              <xm:sqref>B286</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16"/>
  <sheetViews>
    <sheetView showGridLines="0" workbookViewId="0">
      <pane xSplit="2" ySplit="3" topLeftCell="C4" activePane="bottomRight" state="frozen"/>
      <selection pane="topRight"/>
      <selection pane="bottomLeft"/>
      <selection pane="bottomRight" activeCell="AG1" sqref="AG1:AI1048576"/>
    </sheetView>
  </sheetViews>
  <sheetFormatPr baseColWidth="10" defaultColWidth="9.3984375" defaultRowHeight="15" x14ac:dyDescent="0.2"/>
  <cols>
    <col min="1" max="1" width="42.59765625" style="50" bestFit="1" customWidth="1" collapsed="1"/>
    <col min="2" max="2" width="26" style="50" customWidth="1"/>
    <col min="3" max="35" width="21" style="50" customWidth="1" collapsed="1"/>
    <col min="36" max="36" width="9.3984375" style="50" customWidth="1" collapsed="1"/>
    <col min="37" max="16384" width="9.3984375" style="50" collapsed="1"/>
  </cols>
  <sheetData>
    <row r="1" spans="1:35" ht="18" customHeight="1" x14ac:dyDescent="0.2">
      <c r="A1" s="190" t="s">
        <v>636</v>
      </c>
      <c r="B1" s="191"/>
      <c r="C1" s="191"/>
    </row>
    <row r="2" spans="1:35" ht="34.5" hidden="1" customHeight="1" x14ac:dyDescent="0.2">
      <c r="D2" s="51"/>
      <c r="F2" s="51"/>
      <c r="H2" s="51"/>
      <c r="J2" s="51"/>
      <c r="L2" s="51"/>
      <c r="N2" s="51"/>
      <c r="O2" s="51"/>
      <c r="Q2" s="51"/>
      <c r="R2" s="51"/>
      <c r="T2" s="51"/>
      <c r="U2" s="51"/>
      <c r="W2" s="51"/>
      <c r="X2" s="51"/>
      <c r="Z2" s="51"/>
      <c r="AA2" s="51"/>
      <c r="AC2" s="51"/>
      <c r="AD2" s="51"/>
      <c r="AF2" s="51"/>
      <c r="AG2" s="51"/>
      <c r="AI2" s="51"/>
    </row>
    <row r="3" spans="1:35" ht="17" customHeight="1" x14ac:dyDescent="0.2">
      <c r="A3" s="52" t="s">
        <v>22</v>
      </c>
      <c r="B3" s="52"/>
      <c r="C3" s="53" t="s">
        <v>101</v>
      </c>
      <c r="D3" s="53" t="s">
        <v>102</v>
      </c>
      <c r="E3" s="53" t="s">
        <v>103</v>
      </c>
      <c r="F3" s="53" t="s">
        <v>97</v>
      </c>
      <c r="G3" s="53" t="s">
        <v>23</v>
      </c>
      <c r="H3" s="53" t="s">
        <v>24</v>
      </c>
      <c r="I3" s="53" t="s">
        <v>25</v>
      </c>
      <c r="J3" s="53" t="s">
        <v>26</v>
      </c>
      <c r="K3" s="53" t="s">
        <v>27</v>
      </c>
      <c r="L3" s="53" t="s">
        <v>28</v>
      </c>
      <c r="M3" s="53" t="s">
        <v>29</v>
      </c>
      <c r="N3" s="53" t="s">
        <v>30</v>
      </c>
      <c r="O3" s="53" t="s">
        <v>31</v>
      </c>
      <c r="P3" s="53" t="s">
        <v>32</v>
      </c>
      <c r="Q3" s="53" t="s">
        <v>33</v>
      </c>
      <c r="R3" s="53" t="s">
        <v>34</v>
      </c>
      <c r="S3" s="53" t="s">
        <v>35</v>
      </c>
      <c r="T3" s="53" t="s">
        <v>36</v>
      </c>
      <c r="U3" s="53" t="s">
        <v>37</v>
      </c>
      <c r="V3" s="53" t="s">
        <v>38</v>
      </c>
      <c r="W3" s="53" t="s">
        <v>39</v>
      </c>
      <c r="X3" s="53" t="s">
        <v>40</v>
      </c>
      <c r="Y3" s="53" t="s">
        <v>41</v>
      </c>
      <c r="Z3" s="53" t="s">
        <v>42</v>
      </c>
      <c r="AA3" s="53" t="s">
        <v>104</v>
      </c>
      <c r="AB3" s="53" t="s">
        <v>43</v>
      </c>
      <c r="AC3" s="53" t="s">
        <v>44</v>
      </c>
      <c r="AD3" s="53" t="s">
        <v>45</v>
      </c>
      <c r="AE3" s="53" t="s">
        <v>46</v>
      </c>
      <c r="AF3" s="53"/>
      <c r="AG3" s="53"/>
      <c r="AH3" s="53"/>
      <c r="AI3" s="53"/>
    </row>
    <row r="4" spans="1:35" ht="35" customHeight="1" thickBot="1" x14ac:dyDescent="0.25">
      <c r="A4" s="54" t="s">
        <v>636</v>
      </c>
      <c r="B4" s="54"/>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5" ht="18" customHeight="1" thickBot="1" x14ac:dyDescent="0.25">
      <c r="A5" s="56" t="s">
        <v>637</v>
      </c>
      <c r="B5" s="56"/>
      <c r="C5" s="57">
        <v>19010.705999999998</v>
      </c>
      <c r="D5" s="57">
        <v>38944.237999999998</v>
      </c>
      <c r="E5" s="57">
        <v>61125.423000000003</v>
      </c>
      <c r="F5" s="57">
        <v>84624.732999999993</v>
      </c>
      <c r="G5" s="57">
        <v>22621.328000000001</v>
      </c>
      <c r="H5" s="57">
        <v>43319.366999999998</v>
      </c>
      <c r="I5" s="57">
        <v>65607.933999999994</v>
      </c>
      <c r="J5" s="57">
        <v>84430.478000000003</v>
      </c>
      <c r="K5" s="57">
        <v>18313.998</v>
      </c>
      <c r="L5" s="57">
        <v>33191.654999999999</v>
      </c>
      <c r="M5" s="57">
        <v>46466.476999999999</v>
      </c>
      <c r="N5" s="57">
        <v>60346.784</v>
      </c>
      <c r="O5" s="57">
        <v>17897.507000000001</v>
      </c>
      <c r="P5" s="57">
        <v>37310.593999999997</v>
      </c>
      <c r="Q5" s="57">
        <v>57822.366000000002</v>
      </c>
      <c r="R5" s="57">
        <v>79460.502999999997</v>
      </c>
      <c r="S5" s="57">
        <v>27978.713</v>
      </c>
      <c r="T5" s="57">
        <v>60446.885999999999</v>
      </c>
      <c r="U5" s="57">
        <v>91533.297000000006</v>
      </c>
      <c r="V5" s="57">
        <v>123607.46</v>
      </c>
      <c r="W5" s="57">
        <v>34888.824000000001</v>
      </c>
      <c r="X5" s="57">
        <v>68676.904999999999</v>
      </c>
      <c r="Y5" s="57">
        <v>97597.563999999998</v>
      </c>
      <c r="Z5" s="57">
        <v>128583.264</v>
      </c>
      <c r="AA5" s="57">
        <v>32412.321</v>
      </c>
      <c r="AB5" s="57">
        <v>64514.464</v>
      </c>
      <c r="AC5" s="57">
        <v>99557.947</v>
      </c>
      <c r="AD5" s="57">
        <v>134426.99799999999</v>
      </c>
      <c r="AE5" s="57">
        <v>34260.783000000003</v>
      </c>
      <c r="AF5" s="57"/>
      <c r="AG5" s="57"/>
      <c r="AH5" s="57"/>
      <c r="AI5" s="57"/>
    </row>
    <row r="6" spans="1:35" ht="18" hidden="1" customHeight="1" thickBot="1" x14ac:dyDescent="0.25">
      <c r="A6" s="56" t="s">
        <v>638</v>
      </c>
      <c r="B6" s="56"/>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7" spans="1:35" ht="18" hidden="1" customHeight="1" thickBot="1" x14ac:dyDescent="0.25">
      <c r="A7" s="56" t="s">
        <v>639</v>
      </c>
      <c r="B7" s="56"/>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row>
    <row r="8" spans="1:35" ht="18" hidden="1" customHeight="1" thickBot="1" x14ac:dyDescent="0.25">
      <c r="A8" s="56" t="s">
        <v>640</v>
      </c>
      <c r="B8" s="56"/>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row>
    <row r="9" spans="1:35" ht="18" hidden="1" customHeight="1" thickBot="1" x14ac:dyDescent="0.25">
      <c r="A9" s="56" t="s">
        <v>641</v>
      </c>
      <c r="B9" s="56"/>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row>
    <row r="10" spans="1:35" ht="18" hidden="1" customHeight="1" thickBot="1" x14ac:dyDescent="0.25">
      <c r="A10" s="56" t="s">
        <v>642</v>
      </c>
      <c r="B10" s="56"/>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5" ht="18" hidden="1" customHeight="1" thickBot="1" x14ac:dyDescent="0.25">
      <c r="A11" s="56" t="s">
        <v>643</v>
      </c>
      <c r="B11" s="56"/>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5" ht="18" hidden="1" customHeight="1" thickBot="1" x14ac:dyDescent="0.25">
      <c r="A12" s="56" t="s">
        <v>644</v>
      </c>
      <c r="B12" s="56"/>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row>
    <row r="13" spans="1:35" ht="18" hidden="1" customHeight="1" thickBot="1" x14ac:dyDescent="0.25">
      <c r="A13" s="56" t="s">
        <v>645</v>
      </c>
      <c r="B13" s="56"/>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row>
    <row r="14" spans="1:35" ht="35" hidden="1" customHeight="1" thickBot="1" x14ac:dyDescent="0.25">
      <c r="A14" s="56" t="s">
        <v>646</v>
      </c>
      <c r="B14" s="56"/>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5" ht="18" hidden="1" customHeight="1" thickBot="1" x14ac:dyDescent="0.25">
      <c r="A15" s="56" t="s">
        <v>647</v>
      </c>
      <c r="B15" s="56"/>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spans="1:35" ht="18" hidden="1" customHeight="1" thickBot="1" x14ac:dyDescent="0.25">
      <c r="A16" s="56" t="s">
        <v>648</v>
      </c>
      <c r="B16" s="56"/>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row>
    <row r="17" spans="1:35" ht="35" hidden="1" customHeight="1" thickBot="1" x14ac:dyDescent="0.25">
      <c r="A17" s="56" t="s">
        <v>649</v>
      </c>
      <c r="B17" s="56"/>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5" ht="18" hidden="1" customHeight="1" thickBot="1" x14ac:dyDescent="0.25">
      <c r="A18" s="56" t="s">
        <v>650</v>
      </c>
      <c r="B18" s="56"/>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row>
    <row r="19" spans="1:35" ht="18" hidden="1" customHeight="1" thickBot="1" x14ac:dyDescent="0.25">
      <c r="A19" s="56" t="s">
        <v>651</v>
      </c>
      <c r="B19" s="56"/>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row>
    <row r="20" spans="1:35" ht="18" hidden="1" customHeight="1" thickBot="1" x14ac:dyDescent="0.25">
      <c r="A20" s="56" t="s">
        <v>652</v>
      </c>
      <c r="B20" s="56"/>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row>
    <row r="21" spans="1:35" ht="52" hidden="1" customHeight="1" thickBot="1" x14ac:dyDescent="0.25">
      <c r="A21" s="56" t="s">
        <v>653</v>
      </c>
      <c r="B21" s="56"/>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row>
    <row r="22" spans="1:35" ht="35" hidden="1" customHeight="1" thickBot="1" x14ac:dyDescent="0.25">
      <c r="A22" s="56" t="s">
        <v>654</v>
      </c>
      <c r="B22" s="56"/>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row>
    <row r="23" spans="1:35" ht="18" hidden="1" customHeight="1" thickBot="1" x14ac:dyDescent="0.25">
      <c r="A23" s="56" t="s">
        <v>655</v>
      </c>
      <c r="B23" s="56"/>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row>
    <row r="24" spans="1:35" ht="18" hidden="1" customHeight="1" thickBot="1" x14ac:dyDescent="0.25">
      <c r="A24" s="56" t="s">
        <v>656</v>
      </c>
      <c r="B24" s="56"/>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row>
    <row r="25" spans="1:35" ht="52" hidden="1" customHeight="1" thickBot="1" x14ac:dyDescent="0.25">
      <c r="A25" s="56" t="s">
        <v>657</v>
      </c>
      <c r="B25" s="56"/>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row>
    <row r="26" spans="1:35" ht="35" customHeight="1" thickBot="1" x14ac:dyDescent="0.25">
      <c r="A26" s="56" t="s">
        <v>658</v>
      </c>
      <c r="B26" s="56"/>
      <c r="C26" s="58">
        <v>14558.181</v>
      </c>
      <c r="D26" s="58">
        <v>29683.11</v>
      </c>
      <c r="E26" s="58">
        <v>46046.451999999997</v>
      </c>
      <c r="F26" s="58">
        <v>63422.207000000002</v>
      </c>
      <c r="G26" s="58">
        <v>16921.812999999998</v>
      </c>
      <c r="H26" s="58">
        <v>32681.059000000001</v>
      </c>
      <c r="I26" s="58">
        <v>49394.510999999999</v>
      </c>
      <c r="J26" s="58">
        <v>63199.824999999997</v>
      </c>
      <c r="K26" s="58">
        <v>14056.183000000001</v>
      </c>
      <c r="L26" s="58">
        <v>25930.777999999998</v>
      </c>
      <c r="M26" s="58">
        <v>36315.589999999997</v>
      </c>
      <c r="N26" s="58">
        <v>47357.491000000002</v>
      </c>
      <c r="O26" s="58">
        <v>14361.496999999999</v>
      </c>
      <c r="P26" s="58">
        <v>29286.131000000001</v>
      </c>
      <c r="Q26" s="58">
        <v>44300.002999999997</v>
      </c>
      <c r="R26" s="58">
        <v>59795.542000000001</v>
      </c>
      <c r="S26" s="58">
        <v>20941.361000000001</v>
      </c>
      <c r="T26" s="58">
        <v>43935.588000000003</v>
      </c>
      <c r="U26" s="58">
        <v>66258.815000000002</v>
      </c>
      <c r="V26" s="58">
        <v>88848.771999999997</v>
      </c>
      <c r="W26" s="58">
        <v>26216.555</v>
      </c>
      <c r="X26" s="58">
        <v>49985.106</v>
      </c>
      <c r="Y26" s="58">
        <v>71923.601999999999</v>
      </c>
      <c r="Z26" s="58">
        <v>92797.027000000002</v>
      </c>
      <c r="AA26" s="58">
        <v>24225.59</v>
      </c>
      <c r="AB26" s="58">
        <v>47645.523999999998</v>
      </c>
      <c r="AC26" s="58">
        <v>73841.846999999994</v>
      </c>
      <c r="AD26" s="58">
        <v>100595.43799999999</v>
      </c>
      <c r="AE26" s="58">
        <v>27188.657999999999</v>
      </c>
      <c r="AF26" s="58"/>
      <c r="AG26" s="58"/>
      <c r="AH26" s="58"/>
      <c r="AI26" s="58"/>
    </row>
    <row r="27" spans="1:35" ht="18" customHeight="1" thickBot="1" x14ac:dyDescent="0.25">
      <c r="A27" s="59" t="s">
        <v>659</v>
      </c>
      <c r="B27" s="59"/>
      <c r="C27" s="60">
        <v>4452.5249999999996</v>
      </c>
      <c r="D27" s="60">
        <v>9261.1280000000006</v>
      </c>
      <c r="E27" s="60">
        <v>15078.971</v>
      </c>
      <c r="F27" s="60">
        <v>21202.526000000002</v>
      </c>
      <c r="G27" s="60">
        <v>5699.5150000000003</v>
      </c>
      <c r="H27" s="60">
        <v>10638.308000000001</v>
      </c>
      <c r="I27" s="60">
        <v>16213.423000000001</v>
      </c>
      <c r="J27" s="60">
        <v>21230.652999999998</v>
      </c>
      <c r="K27" s="60">
        <v>4257.8149999999996</v>
      </c>
      <c r="L27" s="60">
        <v>7260.8770000000004</v>
      </c>
      <c r="M27" s="60">
        <v>10150.887000000001</v>
      </c>
      <c r="N27" s="60">
        <v>12989.293</v>
      </c>
      <c r="O27" s="60">
        <v>3536.01</v>
      </c>
      <c r="P27" s="60">
        <v>8024.4629999999997</v>
      </c>
      <c r="Q27" s="60">
        <v>13522.362999999999</v>
      </c>
      <c r="R27" s="60">
        <v>19664.960999999999</v>
      </c>
      <c r="S27" s="60">
        <v>7037.3519999999999</v>
      </c>
      <c r="T27" s="60">
        <v>16511.297999999999</v>
      </c>
      <c r="U27" s="60">
        <v>25274.482</v>
      </c>
      <c r="V27" s="60">
        <v>34758.688000000002</v>
      </c>
      <c r="W27" s="60">
        <v>8672.2690000000002</v>
      </c>
      <c r="X27" s="60">
        <v>18691.798999999999</v>
      </c>
      <c r="Y27" s="60">
        <v>25673.962</v>
      </c>
      <c r="Z27" s="60">
        <v>35786.237000000001</v>
      </c>
      <c r="AA27" s="60">
        <v>8186.7309999999998</v>
      </c>
      <c r="AB27" s="60">
        <v>16868.939999999999</v>
      </c>
      <c r="AC27" s="60">
        <v>25716.1</v>
      </c>
      <c r="AD27" s="60">
        <v>33831.56</v>
      </c>
      <c r="AE27" s="60">
        <v>7072.125</v>
      </c>
      <c r="AF27" s="60"/>
      <c r="AG27" s="60"/>
      <c r="AH27" s="60"/>
      <c r="AI27" s="60"/>
    </row>
    <row r="28" spans="1:35" ht="18" customHeight="1" thickBot="1" x14ac:dyDescent="0.25">
      <c r="A28" s="186" t="s">
        <v>660</v>
      </c>
      <c r="B28" s="59"/>
      <c r="C28" s="182">
        <f t="shared" ref="C28:AI28" si="0">IFERROR(C27/C5, 0)</f>
        <v>0.23421144906454289</v>
      </c>
      <c r="D28" s="182">
        <f t="shared" si="0"/>
        <v>0.23780483264302157</v>
      </c>
      <c r="E28" s="182">
        <f t="shared" si="0"/>
        <v>0.24668902495774955</v>
      </c>
      <c r="F28" s="182">
        <f t="shared" si="0"/>
        <v>0.25054762654317625</v>
      </c>
      <c r="G28" s="182">
        <f t="shared" si="0"/>
        <v>0.25195315677311253</v>
      </c>
      <c r="H28" s="182">
        <f t="shared" si="0"/>
        <v>0.24557856535622974</v>
      </c>
      <c r="I28" s="182">
        <f t="shared" si="0"/>
        <v>0.24712594973650598</v>
      </c>
      <c r="J28" s="182">
        <f t="shared" si="0"/>
        <v>0.25145721667002757</v>
      </c>
      <c r="K28" s="182">
        <f t="shared" si="0"/>
        <v>0.23248965081245501</v>
      </c>
      <c r="L28" s="182">
        <f t="shared" si="0"/>
        <v>0.21875609998959078</v>
      </c>
      <c r="M28" s="182">
        <f t="shared" si="0"/>
        <v>0.21845613559211732</v>
      </c>
      <c r="N28" s="182">
        <f t="shared" si="0"/>
        <v>0.21524416280410236</v>
      </c>
      <c r="O28" s="182">
        <f t="shared" si="0"/>
        <v>0.19756997441040253</v>
      </c>
      <c r="P28" s="182">
        <f t="shared" si="0"/>
        <v>0.21507197124763011</v>
      </c>
      <c r="Q28" s="182">
        <f t="shared" si="0"/>
        <v>0.23386042349079939</v>
      </c>
      <c r="R28" s="182">
        <f t="shared" si="0"/>
        <v>0.24748095289555366</v>
      </c>
      <c r="S28" s="182">
        <f t="shared" si="0"/>
        <v>0.25152522205006356</v>
      </c>
      <c r="T28" s="182">
        <f t="shared" si="0"/>
        <v>0.27315382301083302</v>
      </c>
      <c r="U28" s="182">
        <f t="shared" si="0"/>
        <v>0.27612336524926007</v>
      </c>
      <c r="V28" s="182">
        <f t="shared" si="0"/>
        <v>0.28120218634053318</v>
      </c>
      <c r="W28" s="182">
        <f t="shared" si="0"/>
        <v>0.24856868205130675</v>
      </c>
      <c r="X28" s="182">
        <f t="shared" si="0"/>
        <v>0.27217008396053954</v>
      </c>
      <c r="Y28" s="182">
        <f t="shared" si="0"/>
        <v>0.26305945504951334</v>
      </c>
      <c r="Z28" s="182">
        <f t="shared" si="0"/>
        <v>0.27831177936189272</v>
      </c>
      <c r="AA28" s="182">
        <f t="shared" si="0"/>
        <v>0.25258083183860852</v>
      </c>
      <c r="AB28" s="182">
        <f t="shared" si="0"/>
        <v>0.26147531815501091</v>
      </c>
      <c r="AC28" s="182">
        <f t="shared" si="0"/>
        <v>0.25830283543311716</v>
      </c>
      <c r="AD28" s="182">
        <f t="shared" si="0"/>
        <v>0.25167236123207931</v>
      </c>
      <c r="AE28" s="182">
        <f t="shared" si="0"/>
        <v>0.20642041368406552</v>
      </c>
      <c r="AF28" s="182">
        <f t="shared" si="0"/>
        <v>0</v>
      </c>
      <c r="AG28" s="182">
        <f t="shared" si="0"/>
        <v>0</v>
      </c>
      <c r="AH28" s="182">
        <f t="shared" si="0"/>
        <v>0</v>
      </c>
      <c r="AI28" s="182">
        <f t="shared" si="0"/>
        <v>0</v>
      </c>
    </row>
    <row r="29" spans="1:35" ht="18" customHeight="1" thickBot="1" x14ac:dyDescent="0.25">
      <c r="A29" s="56" t="s">
        <v>661</v>
      </c>
      <c r="B29" s="56"/>
      <c r="C29" s="58">
        <v>181.12700000000001</v>
      </c>
      <c r="D29" s="58">
        <v>341.7</v>
      </c>
      <c r="E29" s="58">
        <v>536.34100000000001</v>
      </c>
      <c r="F29" s="58">
        <v>968.14200000000005</v>
      </c>
      <c r="G29" s="58">
        <v>200.13200000000001</v>
      </c>
      <c r="H29" s="58">
        <v>390.947</v>
      </c>
      <c r="I29" s="58">
        <v>547.18899999999996</v>
      </c>
      <c r="J29" s="58">
        <v>1039.971</v>
      </c>
      <c r="K29" s="58">
        <v>178.428</v>
      </c>
      <c r="L29" s="58">
        <v>303.86799999999999</v>
      </c>
      <c r="M29" s="58">
        <v>620.98800000000006</v>
      </c>
      <c r="N29" s="58">
        <v>1342.0630000000001</v>
      </c>
      <c r="O29" s="58">
        <v>101.319</v>
      </c>
      <c r="P29" s="58">
        <v>300.202</v>
      </c>
      <c r="Q29" s="58">
        <v>618.94000000000005</v>
      </c>
      <c r="R29" s="58">
        <v>1125.7329999999999</v>
      </c>
      <c r="S29" s="58">
        <v>215.41499999999999</v>
      </c>
      <c r="T29" s="58">
        <v>395.851</v>
      </c>
      <c r="U29" s="58">
        <v>864.4</v>
      </c>
      <c r="V29" s="58">
        <v>1064.58</v>
      </c>
      <c r="W29" s="58">
        <v>374.904</v>
      </c>
      <c r="X29" s="58">
        <v>690.89200000000005</v>
      </c>
      <c r="Y29" s="58">
        <v>956.86599999999999</v>
      </c>
      <c r="Z29" s="58">
        <v>1321.4190000000001</v>
      </c>
      <c r="AA29" s="58">
        <v>245.904</v>
      </c>
      <c r="AB29" s="58">
        <v>522.07100000000003</v>
      </c>
      <c r="AC29" s="58">
        <v>804.93200000000002</v>
      </c>
      <c r="AD29" s="58">
        <v>1056.442</v>
      </c>
      <c r="AE29" s="58">
        <v>231.345</v>
      </c>
      <c r="AF29" s="58"/>
      <c r="AG29" s="58"/>
      <c r="AH29" s="58"/>
      <c r="AI29" s="58"/>
    </row>
    <row r="30" spans="1:35" ht="18" customHeight="1" thickBot="1" x14ac:dyDescent="0.25">
      <c r="A30" s="56" t="s">
        <v>662</v>
      </c>
      <c r="B30" s="56"/>
      <c r="C30" s="58">
        <v>732.92100000000005</v>
      </c>
      <c r="D30" s="58">
        <v>1467.0830000000001</v>
      </c>
      <c r="E30" s="58">
        <v>2200.473</v>
      </c>
      <c r="F30" s="58">
        <v>3371.0340000000001</v>
      </c>
      <c r="G30" s="58">
        <v>915.79899999999998</v>
      </c>
      <c r="H30" s="58">
        <v>1740.893</v>
      </c>
      <c r="I30" s="58">
        <v>2763.8209999999999</v>
      </c>
      <c r="J30" s="58">
        <v>3585.6709999999998</v>
      </c>
      <c r="K30" s="58">
        <v>880.68399999999997</v>
      </c>
      <c r="L30" s="58">
        <v>1651.61</v>
      </c>
      <c r="M30" s="58">
        <v>2442.6999999999998</v>
      </c>
      <c r="N30" s="58">
        <v>3353.2530000000002</v>
      </c>
      <c r="O30" s="58">
        <v>892.93499999999995</v>
      </c>
      <c r="P30" s="58">
        <v>1687.3430000000001</v>
      </c>
      <c r="Q30" s="58">
        <v>2587.4569999999999</v>
      </c>
      <c r="R30" s="58">
        <v>3663.6129999999998</v>
      </c>
      <c r="S30" s="58">
        <v>938.04499999999996</v>
      </c>
      <c r="T30" s="58">
        <v>1894.05</v>
      </c>
      <c r="U30" s="58">
        <v>2899.181</v>
      </c>
      <c r="V30" s="58">
        <v>4561.3919999999998</v>
      </c>
      <c r="W30" s="58">
        <v>1088.33</v>
      </c>
      <c r="X30" s="58">
        <v>2321.6439999999998</v>
      </c>
      <c r="Y30" s="58">
        <v>3516.569</v>
      </c>
      <c r="Z30" s="58">
        <v>4741.6750000000002</v>
      </c>
      <c r="AA30" s="58">
        <v>1347.1859999999999</v>
      </c>
      <c r="AB30" s="58">
        <v>2636.7159999999999</v>
      </c>
      <c r="AC30" s="58">
        <v>4054.884</v>
      </c>
      <c r="AD30" s="58">
        <v>5593.5879999999997</v>
      </c>
      <c r="AE30" s="58">
        <v>1412.1690000000001</v>
      </c>
      <c r="AF30" s="58"/>
      <c r="AG30" s="58"/>
      <c r="AH30" s="58"/>
      <c r="AI30" s="58"/>
    </row>
    <row r="31" spans="1:35" ht="18" customHeight="1" thickBot="1" x14ac:dyDescent="0.25">
      <c r="A31" s="59" t="s">
        <v>663</v>
      </c>
      <c r="B31" s="56"/>
      <c r="C31" s="179">
        <f t="shared" ref="C31:AI31" si="1">C27-C29-C30</f>
        <v>3538.476999999999</v>
      </c>
      <c r="D31" s="179">
        <f t="shared" si="1"/>
        <v>7452.3449999999993</v>
      </c>
      <c r="E31" s="179">
        <f t="shared" si="1"/>
        <v>12342.156999999999</v>
      </c>
      <c r="F31" s="179">
        <f t="shared" si="1"/>
        <v>16863.350000000002</v>
      </c>
      <c r="G31" s="179">
        <f t="shared" si="1"/>
        <v>4583.5840000000007</v>
      </c>
      <c r="H31" s="179">
        <f t="shared" si="1"/>
        <v>8506.4680000000008</v>
      </c>
      <c r="I31" s="179">
        <f t="shared" si="1"/>
        <v>12902.413</v>
      </c>
      <c r="J31" s="179">
        <f t="shared" si="1"/>
        <v>16605.010999999999</v>
      </c>
      <c r="K31" s="179">
        <f t="shared" si="1"/>
        <v>3198.7029999999995</v>
      </c>
      <c r="L31" s="179">
        <f t="shared" si="1"/>
        <v>5305.3990000000003</v>
      </c>
      <c r="M31" s="179">
        <f t="shared" si="1"/>
        <v>7087.1990000000014</v>
      </c>
      <c r="N31" s="179">
        <f t="shared" si="1"/>
        <v>8293.976999999999</v>
      </c>
      <c r="O31" s="179">
        <f t="shared" si="1"/>
        <v>2541.7560000000003</v>
      </c>
      <c r="P31" s="179">
        <f t="shared" si="1"/>
        <v>6036.9179999999997</v>
      </c>
      <c r="Q31" s="179">
        <f t="shared" si="1"/>
        <v>10315.965999999999</v>
      </c>
      <c r="R31" s="179">
        <f t="shared" si="1"/>
        <v>14875.615</v>
      </c>
      <c r="S31" s="179">
        <f t="shared" si="1"/>
        <v>5883.8919999999998</v>
      </c>
      <c r="T31" s="179">
        <f t="shared" si="1"/>
        <v>14221.396999999999</v>
      </c>
      <c r="U31" s="179">
        <f t="shared" si="1"/>
        <v>21510.900999999998</v>
      </c>
      <c r="V31" s="179">
        <f t="shared" si="1"/>
        <v>29132.716</v>
      </c>
      <c r="W31" s="179">
        <f t="shared" si="1"/>
        <v>7209.0349999999999</v>
      </c>
      <c r="X31" s="179">
        <f t="shared" si="1"/>
        <v>15679.262999999999</v>
      </c>
      <c r="Y31" s="179">
        <f t="shared" si="1"/>
        <v>21200.526999999998</v>
      </c>
      <c r="Z31" s="179">
        <f t="shared" si="1"/>
        <v>29723.143</v>
      </c>
      <c r="AA31" s="179">
        <f t="shared" si="1"/>
        <v>6593.6409999999996</v>
      </c>
      <c r="AB31" s="179">
        <f t="shared" si="1"/>
        <v>13710.152999999998</v>
      </c>
      <c r="AC31" s="179">
        <f t="shared" si="1"/>
        <v>20856.284</v>
      </c>
      <c r="AD31" s="179">
        <f t="shared" si="1"/>
        <v>27181.529999999995</v>
      </c>
      <c r="AE31" s="179">
        <f t="shared" si="1"/>
        <v>5428.6109999999999</v>
      </c>
      <c r="AF31" s="179">
        <f t="shared" si="1"/>
        <v>0</v>
      </c>
      <c r="AG31" s="179">
        <f t="shared" si="1"/>
        <v>0</v>
      </c>
      <c r="AH31" s="179">
        <f t="shared" si="1"/>
        <v>0</v>
      </c>
      <c r="AI31" s="179">
        <f t="shared" si="1"/>
        <v>0</v>
      </c>
    </row>
    <row r="32" spans="1:35" ht="18" customHeight="1" thickBot="1" x14ac:dyDescent="0.25">
      <c r="A32" s="186" t="s">
        <v>664</v>
      </c>
      <c r="B32" s="59"/>
      <c r="C32" s="182">
        <f t="shared" ref="C32:AI32" si="2">IFERROR(C31/C5, 0)</f>
        <v>0.18613075179848657</v>
      </c>
      <c r="D32" s="182">
        <f t="shared" si="2"/>
        <v>0.19135937388221588</v>
      </c>
      <c r="E32" s="182">
        <f t="shared" si="2"/>
        <v>0.20191528163330663</v>
      </c>
      <c r="F32" s="182">
        <f t="shared" si="2"/>
        <v>0.1992721205985962</v>
      </c>
      <c r="G32" s="182">
        <f t="shared" si="2"/>
        <v>0.20262223331892806</v>
      </c>
      <c r="H32" s="182">
        <f t="shared" si="2"/>
        <v>0.19636639658192606</v>
      </c>
      <c r="I32" s="182">
        <f t="shared" si="2"/>
        <v>0.19665934001213942</v>
      </c>
      <c r="J32" s="182">
        <f t="shared" si="2"/>
        <v>0.19667081595818986</v>
      </c>
      <c r="K32" s="182">
        <f t="shared" si="2"/>
        <v>0.17465891390836669</v>
      </c>
      <c r="L32" s="182">
        <f t="shared" si="2"/>
        <v>0.15984135168915201</v>
      </c>
      <c r="M32" s="182">
        <f t="shared" si="2"/>
        <v>0.15252283920728488</v>
      </c>
      <c r="N32" s="182">
        <f t="shared" si="2"/>
        <v>0.13743859159089569</v>
      </c>
      <c r="O32" s="182">
        <f t="shared" si="2"/>
        <v>0.14201732118333577</v>
      </c>
      <c r="P32" s="182">
        <f t="shared" si="2"/>
        <v>0.16180171240372104</v>
      </c>
      <c r="Q32" s="182">
        <f t="shared" si="2"/>
        <v>0.17840788458915705</v>
      </c>
      <c r="R32" s="182">
        <f t="shared" si="2"/>
        <v>0.18720766215134582</v>
      </c>
      <c r="S32" s="182">
        <f t="shared" si="2"/>
        <v>0.21029887972330963</v>
      </c>
      <c r="T32" s="182">
        <f t="shared" si="2"/>
        <v>0.23527096168361758</v>
      </c>
      <c r="U32" s="182">
        <f t="shared" si="2"/>
        <v>0.23500629503163201</v>
      </c>
      <c r="V32" s="182">
        <f t="shared" si="2"/>
        <v>0.23568736061723133</v>
      </c>
      <c r="W32" s="182">
        <f t="shared" si="2"/>
        <v>0.20662877602294649</v>
      </c>
      <c r="X32" s="182">
        <f t="shared" si="2"/>
        <v>0.22830474087322367</v>
      </c>
      <c r="Y32" s="182">
        <f t="shared" si="2"/>
        <v>0.21722393604004295</v>
      </c>
      <c r="Z32" s="182">
        <f t="shared" si="2"/>
        <v>0.23115872218020536</v>
      </c>
      <c r="AA32" s="182">
        <f t="shared" si="2"/>
        <v>0.20343007833348312</v>
      </c>
      <c r="AB32" s="182">
        <f t="shared" si="2"/>
        <v>0.21251285603178843</v>
      </c>
      <c r="AC32" s="182">
        <f t="shared" si="2"/>
        <v>0.20948889193144973</v>
      </c>
      <c r="AD32" s="182">
        <f t="shared" si="2"/>
        <v>0.20220290867463986</v>
      </c>
      <c r="AE32" s="182">
        <f t="shared" si="2"/>
        <v>0.15844970618447335</v>
      </c>
      <c r="AF32" s="182">
        <f t="shared" si="2"/>
        <v>0</v>
      </c>
      <c r="AG32" s="182">
        <f t="shared" si="2"/>
        <v>0</v>
      </c>
      <c r="AH32" s="182">
        <f t="shared" si="2"/>
        <v>0</v>
      </c>
      <c r="AI32" s="182">
        <f t="shared" si="2"/>
        <v>0</v>
      </c>
    </row>
    <row r="33" spans="1:35" ht="18" customHeight="1" thickBot="1" x14ac:dyDescent="0.25">
      <c r="A33" s="59" t="s">
        <v>665</v>
      </c>
      <c r="B33" s="56"/>
      <c r="C33" s="179">
        <f t="shared" ref="C33:AI33" si="3">C31*(1-C54)</f>
        <v>2680.2822657953711</v>
      </c>
      <c r="D33" s="179">
        <f t="shared" si="3"/>
        <v>5574.9178805604861</v>
      </c>
      <c r="E33" s="179">
        <f t="shared" si="3"/>
        <v>9180.0599567817862</v>
      </c>
      <c r="F33" s="179">
        <f t="shared" si="3"/>
        <v>12270.924157691326</v>
      </c>
      <c r="G33" s="179">
        <f t="shared" si="3"/>
        <v>3453.8280611960472</v>
      </c>
      <c r="H33" s="179">
        <f t="shared" si="3"/>
        <v>6281.7995003238075</v>
      </c>
      <c r="I33" s="179">
        <f t="shared" si="3"/>
        <v>9319.4749989975917</v>
      </c>
      <c r="J33" s="179">
        <f t="shared" si="3"/>
        <v>11946.256387254347</v>
      </c>
      <c r="K33" s="179">
        <f t="shared" si="3"/>
        <v>2227.8489170106745</v>
      </c>
      <c r="L33" s="179">
        <f t="shared" si="3"/>
        <v>4349.5572160827696</v>
      </c>
      <c r="M33" s="179">
        <f t="shared" si="3"/>
        <v>5653.6814036395826</v>
      </c>
      <c r="N33" s="179">
        <f t="shared" si="3"/>
        <v>6662.9530872843752</v>
      </c>
      <c r="O33" s="179">
        <f t="shared" si="3"/>
        <v>1984.1198646056403</v>
      </c>
      <c r="P33" s="179">
        <f t="shared" si="3"/>
        <v>4569.1713987783005</v>
      </c>
      <c r="Q33" s="179">
        <f t="shared" si="3"/>
        <v>7873.7763417455944</v>
      </c>
      <c r="R33" s="179">
        <f t="shared" si="3"/>
        <v>10911.476133326763</v>
      </c>
      <c r="S33" s="179">
        <f t="shared" si="3"/>
        <v>4610.0050315720946</v>
      </c>
      <c r="T33" s="179">
        <f t="shared" si="3"/>
        <v>11143.740590606054</v>
      </c>
      <c r="U33" s="179">
        <f t="shared" si="3"/>
        <v>16845.020195728634</v>
      </c>
      <c r="V33" s="179">
        <f t="shared" si="3"/>
        <v>22749.005386016681</v>
      </c>
      <c r="W33" s="179">
        <f t="shared" si="3"/>
        <v>5622.5725056106912</v>
      </c>
      <c r="X33" s="179">
        <f t="shared" si="3"/>
        <v>12216.090344668541</v>
      </c>
      <c r="Y33" s="179">
        <f t="shared" si="3"/>
        <v>16423.623793784107</v>
      </c>
      <c r="Z33" s="179">
        <f t="shared" si="3"/>
        <v>22902.793212466426</v>
      </c>
      <c r="AA33" s="179">
        <f t="shared" si="3"/>
        <v>5201.4067006421037</v>
      </c>
      <c r="AB33" s="179">
        <f t="shared" si="3"/>
        <v>10672.108560448512</v>
      </c>
      <c r="AC33" s="179">
        <f t="shared" si="3"/>
        <v>16317.29977517493</v>
      </c>
      <c r="AD33" s="179">
        <f t="shared" si="3"/>
        <v>21116.395780082221</v>
      </c>
      <c r="AE33" s="179">
        <f t="shared" si="3"/>
        <v>4001.7455395987495</v>
      </c>
      <c r="AF33" s="179">
        <f t="shared" si="3"/>
        <v>0</v>
      </c>
      <c r="AG33" s="179">
        <f t="shared" si="3"/>
        <v>0</v>
      </c>
      <c r="AH33" s="179">
        <f t="shared" si="3"/>
        <v>0</v>
      </c>
      <c r="AI33" s="179">
        <f t="shared" si="3"/>
        <v>0</v>
      </c>
    </row>
    <row r="34" spans="1:35" ht="18" customHeight="1" thickBot="1" x14ac:dyDescent="0.25">
      <c r="A34" s="186" t="s">
        <v>666</v>
      </c>
      <c r="B34" s="59"/>
      <c r="C34" s="182">
        <f t="shared" ref="C34:AI34" si="4">IFERROR(C33/C5, 0)</f>
        <v>0.14098804462050865</v>
      </c>
      <c r="D34" s="182">
        <f t="shared" si="4"/>
        <v>0.14315128930139773</v>
      </c>
      <c r="E34" s="182">
        <f t="shared" si="4"/>
        <v>0.15018399065772986</v>
      </c>
      <c r="F34" s="182">
        <f t="shared" si="4"/>
        <v>0.14500399259979146</v>
      </c>
      <c r="G34" s="182">
        <f t="shared" si="4"/>
        <v>0.15268016365776788</v>
      </c>
      <c r="H34" s="182">
        <f t="shared" si="4"/>
        <v>0.14501134100883348</v>
      </c>
      <c r="I34" s="182">
        <f t="shared" si="4"/>
        <v>0.14204798765645618</v>
      </c>
      <c r="J34" s="182">
        <f t="shared" si="4"/>
        <v>0.14149222733589578</v>
      </c>
      <c r="K34" s="182">
        <f t="shared" si="4"/>
        <v>0.12164732774409359</v>
      </c>
      <c r="L34" s="182">
        <f t="shared" si="4"/>
        <v>0.13104369806455177</v>
      </c>
      <c r="M34" s="182">
        <f t="shared" si="4"/>
        <v>0.1216722628582232</v>
      </c>
      <c r="N34" s="182">
        <f t="shared" si="4"/>
        <v>0.11041107157068014</v>
      </c>
      <c r="O34" s="182">
        <f t="shared" si="4"/>
        <v>0.11086012507807037</v>
      </c>
      <c r="P34" s="182">
        <f t="shared" si="4"/>
        <v>0.12246311057868178</v>
      </c>
      <c r="Q34" s="182">
        <f t="shared" si="4"/>
        <v>0.13617181181665231</v>
      </c>
      <c r="R34" s="182">
        <f t="shared" si="4"/>
        <v>0.13731949486056946</v>
      </c>
      <c r="S34" s="182">
        <f t="shared" si="4"/>
        <v>0.16476830194341299</v>
      </c>
      <c r="T34" s="182">
        <f t="shared" si="4"/>
        <v>0.1843559086005862</v>
      </c>
      <c r="U34" s="182">
        <f t="shared" si="4"/>
        <v>0.1840316119687968</v>
      </c>
      <c r="V34" s="182">
        <f t="shared" si="4"/>
        <v>0.18404233357773617</v>
      </c>
      <c r="W34" s="182">
        <f t="shared" si="4"/>
        <v>0.16115683651620619</v>
      </c>
      <c r="X34" s="182">
        <f t="shared" si="4"/>
        <v>0.17787770640899644</v>
      </c>
      <c r="Y34" s="182">
        <f t="shared" si="4"/>
        <v>0.16827903403187508</v>
      </c>
      <c r="Z34" s="182">
        <f t="shared" si="4"/>
        <v>0.17811643988494821</v>
      </c>
      <c r="AA34" s="182">
        <f t="shared" si="4"/>
        <v>0.16047621830729444</v>
      </c>
      <c r="AB34" s="182">
        <f t="shared" si="4"/>
        <v>0.16542195189668649</v>
      </c>
      <c r="AC34" s="182">
        <f t="shared" si="4"/>
        <v>0.16389751161878549</v>
      </c>
      <c r="AD34" s="182">
        <f t="shared" si="4"/>
        <v>0.15708448521689239</v>
      </c>
      <c r="AE34" s="182">
        <f t="shared" si="4"/>
        <v>0.11680251264539836</v>
      </c>
      <c r="AF34" s="182">
        <f t="shared" si="4"/>
        <v>0</v>
      </c>
      <c r="AG34" s="182">
        <f t="shared" si="4"/>
        <v>0</v>
      </c>
      <c r="AH34" s="182">
        <f t="shared" si="4"/>
        <v>0</v>
      </c>
      <c r="AI34" s="182">
        <f t="shared" si="4"/>
        <v>0</v>
      </c>
    </row>
    <row r="35" spans="1:35" ht="18" customHeight="1" thickBot="1" x14ac:dyDescent="0.25">
      <c r="A35" s="59" t="s">
        <v>667</v>
      </c>
      <c r="B35" s="59"/>
      <c r="C35" s="183">
        <f t="shared" ref="C35:AI35" si="5">IFERROR(C31/C40, 0)</f>
        <v>15.916429766638474</v>
      </c>
      <c r="D35" s="183">
        <f t="shared" si="5"/>
        <v>15.190174132649004</v>
      </c>
      <c r="E35" s="183">
        <f t="shared" si="5"/>
        <v>13.677763223221094</v>
      </c>
      <c r="F35" s="183">
        <f t="shared" si="5"/>
        <v>11.730242710747666</v>
      </c>
      <c r="G35" s="183">
        <f t="shared" si="5"/>
        <v>8.5409935955368148</v>
      </c>
      <c r="H35" s="183">
        <f t="shared" si="5"/>
        <v>7.6176620455154014</v>
      </c>
      <c r="I35" s="183">
        <f t="shared" si="5"/>
        <v>7.3659633962957853</v>
      </c>
      <c r="J35" s="183">
        <f t="shared" si="5"/>
        <v>7.1151169890713071</v>
      </c>
      <c r="K35" s="183">
        <f t="shared" si="5"/>
        <v>6.425278859693349</v>
      </c>
      <c r="L35" s="183">
        <f t="shared" si="5"/>
        <v>6.3064164893553798</v>
      </c>
      <c r="M35" s="183">
        <f t="shared" si="5"/>
        <v>6.1681507120545804</v>
      </c>
      <c r="N35" s="183">
        <f t="shared" si="5"/>
        <v>5.3860246105771319</v>
      </c>
      <c r="O35" s="183">
        <f t="shared" si="5"/>
        <v>12.966488968243848</v>
      </c>
      <c r="P35" s="183">
        <f t="shared" si="5"/>
        <v>15.870922455675437</v>
      </c>
      <c r="Q35" s="183">
        <f t="shared" si="5"/>
        <v>17.534945071382555</v>
      </c>
      <c r="R35" s="183">
        <f t="shared" si="5"/>
        <v>19.724877511917313</v>
      </c>
      <c r="S35" s="183">
        <f t="shared" si="5"/>
        <v>36.262792976574197</v>
      </c>
      <c r="T35" s="183">
        <f t="shared" si="5"/>
        <v>45.262675964442685</v>
      </c>
      <c r="U35" s="183">
        <f t="shared" si="5"/>
        <v>42.905442440102441</v>
      </c>
      <c r="V35" s="183">
        <f t="shared" si="5"/>
        <v>38.335799772348956</v>
      </c>
      <c r="W35" s="183">
        <f t="shared" si="5"/>
        <v>31.99394208365694</v>
      </c>
      <c r="X35" s="183">
        <f t="shared" si="5"/>
        <v>27.993685056239954</v>
      </c>
      <c r="Y35" s="183">
        <f t="shared" si="5"/>
        <v>18.565148478089728</v>
      </c>
      <c r="Z35" s="183">
        <f t="shared" si="5"/>
        <v>15.815137295674017</v>
      </c>
      <c r="AA35" s="183">
        <f t="shared" si="5"/>
        <v>9.7018954598425005</v>
      </c>
      <c r="AB35" s="183">
        <f t="shared" si="5"/>
        <v>9.9271100484982053</v>
      </c>
      <c r="AC35" s="183">
        <f t="shared" si="5"/>
        <v>10.183195417429157</v>
      </c>
      <c r="AD35" s="183">
        <f t="shared" si="5"/>
        <v>10.254940524315629</v>
      </c>
      <c r="AE35" s="183">
        <f t="shared" si="5"/>
        <v>8.4726729304532391</v>
      </c>
      <c r="AF35" s="183">
        <f t="shared" si="5"/>
        <v>0</v>
      </c>
      <c r="AG35" s="183">
        <f t="shared" si="5"/>
        <v>0</v>
      </c>
      <c r="AH35" s="183">
        <f t="shared" si="5"/>
        <v>0</v>
      </c>
      <c r="AI35" s="183">
        <f t="shared" si="5"/>
        <v>0</v>
      </c>
    </row>
    <row r="36" spans="1:35" ht="18" hidden="1" customHeight="1" thickBot="1" x14ac:dyDescent="0.25">
      <c r="A36" s="56" t="s">
        <v>668</v>
      </c>
      <c r="B36" s="56"/>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row>
    <row r="37" spans="1:35" ht="18" hidden="1" customHeight="1" thickBot="1" x14ac:dyDescent="0.25">
      <c r="A37" s="56" t="s">
        <v>669</v>
      </c>
      <c r="B37" s="56"/>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row>
    <row r="38" spans="1:35" ht="18" hidden="1" customHeight="1" thickBot="1" x14ac:dyDescent="0.25">
      <c r="A38" s="56" t="s">
        <v>670</v>
      </c>
      <c r="B38" s="56"/>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row>
    <row r="39" spans="1:35" ht="18" customHeight="1" thickBot="1" x14ac:dyDescent="0.25">
      <c r="A39" s="56" t="s">
        <v>671</v>
      </c>
      <c r="B39" s="56"/>
      <c r="C39" s="57">
        <v>196.94300000000001</v>
      </c>
      <c r="D39" s="57">
        <v>362.21199999999999</v>
      </c>
      <c r="E39" s="57">
        <v>566.86800000000005</v>
      </c>
      <c r="F39" s="57">
        <v>764.21299999999997</v>
      </c>
      <c r="G39" s="57">
        <v>127.372</v>
      </c>
      <c r="H39" s="57">
        <v>246.559</v>
      </c>
      <c r="I39" s="57">
        <v>405.20499999999998</v>
      </c>
      <c r="J39" s="57">
        <v>616.71199999999999</v>
      </c>
      <c r="K39" s="57">
        <v>167.36099999999999</v>
      </c>
      <c r="L39" s="57">
        <v>327.98899999999998</v>
      </c>
      <c r="M39" s="57">
        <v>513.55600000000004</v>
      </c>
      <c r="N39" s="57">
        <v>758.51300000000003</v>
      </c>
      <c r="O39" s="57">
        <v>204.524</v>
      </c>
      <c r="P39" s="57">
        <v>425.59199999999998</v>
      </c>
      <c r="Q39" s="57">
        <v>658.51800000000003</v>
      </c>
      <c r="R39" s="57">
        <v>871.97299999999996</v>
      </c>
      <c r="S39" s="57">
        <v>216.27600000000001</v>
      </c>
      <c r="T39" s="57">
        <v>432.59699999999998</v>
      </c>
      <c r="U39" s="57">
        <v>677.21199999999999</v>
      </c>
      <c r="V39" s="57">
        <v>998.14800000000002</v>
      </c>
      <c r="W39" s="57">
        <v>308.62700000000001</v>
      </c>
      <c r="X39" s="57">
        <v>585.91700000000003</v>
      </c>
      <c r="Y39" s="57">
        <v>866.63199999999995</v>
      </c>
      <c r="Z39" s="57">
        <v>1126.9939999999999</v>
      </c>
      <c r="AA39" s="57">
        <v>252.898</v>
      </c>
      <c r="AB39" s="57">
        <v>538.13599999999997</v>
      </c>
      <c r="AC39" s="57">
        <v>848.00800000000004</v>
      </c>
      <c r="AD39" s="57">
        <v>1150.154</v>
      </c>
      <c r="AE39" s="57">
        <v>307.96300000000002</v>
      </c>
      <c r="AF39" s="57"/>
      <c r="AG39" s="57"/>
      <c r="AH39" s="57"/>
      <c r="AI39" s="57"/>
    </row>
    <row r="40" spans="1:35" ht="18" customHeight="1" thickBot="1" x14ac:dyDescent="0.25">
      <c r="A40" s="56" t="s">
        <v>672</v>
      </c>
      <c r="B40" s="56"/>
      <c r="C40" s="58">
        <v>222.316</v>
      </c>
      <c r="D40" s="58">
        <v>490.60300000000001</v>
      </c>
      <c r="E40" s="58">
        <v>902.35199999999998</v>
      </c>
      <c r="F40" s="58">
        <v>1437.596</v>
      </c>
      <c r="G40" s="58">
        <v>536.65700000000004</v>
      </c>
      <c r="H40" s="58">
        <v>1116.6769999999999</v>
      </c>
      <c r="I40" s="58">
        <v>1751.626</v>
      </c>
      <c r="J40" s="58">
        <v>2333.7649999999999</v>
      </c>
      <c r="K40" s="58">
        <v>497.83100000000002</v>
      </c>
      <c r="L40" s="58">
        <v>841.27</v>
      </c>
      <c r="M40" s="58">
        <v>1148.999</v>
      </c>
      <c r="N40" s="58">
        <v>1539.9069999999999</v>
      </c>
      <c r="O40" s="58">
        <v>196.02500000000001</v>
      </c>
      <c r="P40" s="58">
        <v>380.37599999999998</v>
      </c>
      <c r="Q40" s="58">
        <v>588.30899999999997</v>
      </c>
      <c r="R40" s="58">
        <v>754.15499999999997</v>
      </c>
      <c r="S40" s="58">
        <v>162.25700000000001</v>
      </c>
      <c r="T40" s="58">
        <v>314.197</v>
      </c>
      <c r="U40" s="58">
        <v>501.35599999999999</v>
      </c>
      <c r="V40" s="58">
        <v>759.93499999999995</v>
      </c>
      <c r="W40" s="58">
        <v>225.32499999999999</v>
      </c>
      <c r="X40" s="58">
        <v>560.1</v>
      </c>
      <c r="Y40" s="58">
        <v>1141.953</v>
      </c>
      <c r="Z40" s="58">
        <v>1879.4110000000001</v>
      </c>
      <c r="AA40" s="58">
        <v>679.62400000000002</v>
      </c>
      <c r="AB40" s="58">
        <v>1381.0820000000001</v>
      </c>
      <c r="AC40" s="58">
        <v>2048.1080000000002</v>
      </c>
      <c r="AD40" s="58">
        <v>2650.5790000000002</v>
      </c>
      <c r="AE40" s="58">
        <v>640.72</v>
      </c>
      <c r="AF40" s="58"/>
      <c r="AG40" s="58"/>
      <c r="AH40" s="58"/>
      <c r="AI40" s="58"/>
    </row>
    <row r="41" spans="1:35" ht="35" customHeight="1" thickBot="1" x14ac:dyDescent="0.25">
      <c r="A41" s="56" t="s">
        <v>673</v>
      </c>
      <c r="B41" s="56"/>
      <c r="C41" s="57">
        <v>33.904000000000003</v>
      </c>
      <c r="D41" s="57">
        <v>262.38900000000001</v>
      </c>
      <c r="E41" s="57">
        <v>629.928</v>
      </c>
      <c r="F41" s="57">
        <v>-127.389</v>
      </c>
      <c r="G41" s="57">
        <v>-99.021000000000001</v>
      </c>
      <c r="H41" s="57">
        <v>-70.527000000000001</v>
      </c>
      <c r="I41" s="57">
        <v>-52.15</v>
      </c>
      <c r="J41" s="57">
        <v>-15.787000000000001</v>
      </c>
      <c r="K41" s="57">
        <v>-557.75199999999995</v>
      </c>
      <c r="L41" s="57">
        <v>-118.45399999999999</v>
      </c>
      <c r="M41" s="57">
        <v>-317.024</v>
      </c>
      <c r="N41" s="57">
        <v>-88.296000000000006</v>
      </c>
      <c r="O41" s="57">
        <v>-66.177999999999997</v>
      </c>
      <c r="P41" s="57">
        <v>-58.720999999999997</v>
      </c>
      <c r="Q41" s="57">
        <v>-56.915999999999997</v>
      </c>
      <c r="R41" s="57">
        <v>-19.309999999999999</v>
      </c>
      <c r="S41" s="57">
        <v>-9.3330000000000002</v>
      </c>
      <c r="T41" s="57">
        <v>1.125</v>
      </c>
      <c r="U41" s="57">
        <v>-20.416</v>
      </c>
      <c r="V41" s="57">
        <v>114.90900000000001</v>
      </c>
      <c r="W41" s="57">
        <v>-129.00200000000001</v>
      </c>
      <c r="X41" s="57">
        <v>-298.16500000000002</v>
      </c>
      <c r="Y41" s="57">
        <v>-326.68700000000001</v>
      </c>
      <c r="Z41" s="57"/>
      <c r="AA41" s="57">
        <v>-336.43200000000002</v>
      </c>
      <c r="AB41" s="57">
        <v>-647.11199999999997</v>
      </c>
      <c r="AC41" s="57">
        <v>163.36600000000001</v>
      </c>
      <c r="AD41" s="57"/>
      <c r="AE41" s="57">
        <v>-250.38800000000001</v>
      </c>
      <c r="AF41" s="57"/>
      <c r="AG41" s="57"/>
      <c r="AH41" s="57"/>
      <c r="AI41" s="57"/>
    </row>
    <row r="42" spans="1:35" ht="52" customHeight="1" thickBot="1" x14ac:dyDescent="0.25">
      <c r="A42" s="56" t="s">
        <v>674</v>
      </c>
      <c r="B42" s="56"/>
      <c r="C42" s="57">
        <v>65.566999999999993</v>
      </c>
      <c r="D42" s="57">
        <v>119.193</v>
      </c>
      <c r="E42" s="57">
        <v>203.6</v>
      </c>
      <c r="F42" s="57">
        <v>305.16800000000001</v>
      </c>
      <c r="G42" s="57">
        <v>108.20699999999999</v>
      </c>
      <c r="H42" s="57">
        <v>208.86099999999999</v>
      </c>
      <c r="I42" s="57">
        <v>304.83999999999997</v>
      </c>
      <c r="J42" s="57">
        <v>397.23200000000003</v>
      </c>
      <c r="K42" s="57">
        <v>98.527000000000001</v>
      </c>
      <c r="L42" s="57">
        <v>172.53700000000001</v>
      </c>
      <c r="M42" s="57">
        <v>263.69200000000001</v>
      </c>
      <c r="N42" s="57">
        <v>316.803</v>
      </c>
      <c r="O42" s="57">
        <v>73.997</v>
      </c>
      <c r="P42" s="57">
        <v>166.95699999999999</v>
      </c>
      <c r="Q42" s="57">
        <v>288.46300000000002</v>
      </c>
      <c r="R42" s="57">
        <v>422.24599999999998</v>
      </c>
      <c r="S42" s="57">
        <v>161.09700000000001</v>
      </c>
      <c r="T42" s="57">
        <v>295.32900000000001</v>
      </c>
      <c r="U42" s="57">
        <v>419.48599999999999</v>
      </c>
      <c r="V42" s="57">
        <v>548.78599999999994</v>
      </c>
      <c r="W42" s="57">
        <v>143.102</v>
      </c>
      <c r="X42" s="57">
        <v>229.559</v>
      </c>
      <c r="Y42" s="57">
        <v>351.45100000000002</v>
      </c>
      <c r="Z42" s="57">
        <v>521.66399999999999</v>
      </c>
      <c r="AA42" s="57">
        <v>276.53100000000001</v>
      </c>
      <c r="AB42" s="57">
        <v>312.18099999999998</v>
      </c>
      <c r="AC42" s="57">
        <v>281.74400000000003</v>
      </c>
      <c r="AD42" s="57">
        <v>675.86400000000003</v>
      </c>
      <c r="AE42" s="57">
        <v>-411.20299999999997</v>
      </c>
      <c r="AF42" s="57"/>
      <c r="AG42" s="57"/>
      <c r="AH42" s="57"/>
      <c r="AI42" s="57"/>
    </row>
    <row r="43" spans="1:35" ht="52" customHeight="1" thickBot="1" x14ac:dyDescent="0.25">
      <c r="A43" s="56" t="s">
        <v>675</v>
      </c>
      <c r="B43" s="56"/>
      <c r="C43" s="57">
        <v>0.214</v>
      </c>
      <c r="D43" s="57"/>
      <c r="E43" s="57">
        <v>0.39</v>
      </c>
      <c r="F43" s="57">
        <v>1.6080000000000001</v>
      </c>
      <c r="G43" s="57">
        <v>0.73799999999999999</v>
      </c>
      <c r="H43" s="57"/>
      <c r="I43" s="57">
        <v>2.2240000000000002</v>
      </c>
      <c r="J43" s="57">
        <v>3.1349999999999998</v>
      </c>
      <c r="K43" s="57">
        <v>2.1339999999999999</v>
      </c>
      <c r="L43" s="57"/>
      <c r="M43" s="57">
        <v>2.6280000000000001</v>
      </c>
      <c r="N43" s="57">
        <v>5.835</v>
      </c>
      <c r="O43" s="57">
        <v>3.8780000000000001</v>
      </c>
      <c r="P43" s="57">
        <v>9.69</v>
      </c>
      <c r="Q43" s="57">
        <v>14.695</v>
      </c>
      <c r="R43" s="57">
        <v>26.861999999999998</v>
      </c>
      <c r="S43" s="57">
        <v>11.385</v>
      </c>
      <c r="T43" s="57">
        <v>58.813000000000002</v>
      </c>
      <c r="U43" s="57">
        <v>73.878</v>
      </c>
      <c r="V43" s="57">
        <v>87.129000000000005</v>
      </c>
      <c r="W43" s="57">
        <v>35.631</v>
      </c>
      <c r="X43" s="57">
        <v>72.974999999999994</v>
      </c>
      <c r="Y43" s="57">
        <v>93.100999999999999</v>
      </c>
      <c r="Z43" s="57">
        <v>113.374</v>
      </c>
      <c r="AA43" s="57">
        <v>-9.6349999999999998</v>
      </c>
      <c r="AB43" s="57">
        <v>-46.999000000000002</v>
      </c>
      <c r="AC43" s="57">
        <v>96.876000000000005</v>
      </c>
      <c r="AD43" s="57">
        <v>-38.487000000000002</v>
      </c>
      <c r="AE43" s="57">
        <v>-90.534999999999997</v>
      </c>
      <c r="AF43" s="57"/>
      <c r="AG43" s="57"/>
      <c r="AH43" s="57"/>
      <c r="AI43" s="57"/>
    </row>
    <row r="44" spans="1:35" ht="35" hidden="1" customHeight="1" thickBot="1" x14ac:dyDescent="0.25">
      <c r="A44" s="56" t="s">
        <v>676</v>
      </c>
      <c r="B44" s="56"/>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row>
    <row r="45" spans="1:35" ht="52" hidden="1" customHeight="1" thickBot="1" x14ac:dyDescent="0.25">
      <c r="A45" s="56" t="s">
        <v>677</v>
      </c>
      <c r="B45" s="56"/>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row>
    <row r="46" spans="1:35" ht="35" hidden="1" customHeight="1" thickBot="1" x14ac:dyDescent="0.25">
      <c r="A46" s="56" t="s">
        <v>678</v>
      </c>
      <c r="B46" s="56"/>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row>
    <row r="47" spans="1:35" ht="18" hidden="1" customHeight="1" thickBot="1" x14ac:dyDescent="0.25">
      <c r="A47" s="56" t="s">
        <v>679</v>
      </c>
      <c r="B47" s="56"/>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row>
    <row r="48" spans="1:35" ht="18" customHeight="1" thickBot="1" x14ac:dyDescent="0.25">
      <c r="A48" s="56" t="s">
        <v>680</v>
      </c>
      <c r="B48" s="56"/>
      <c r="C48" s="57">
        <v>49.726999999999997</v>
      </c>
      <c r="D48" s="57">
        <v>141.55600000000001</v>
      </c>
      <c r="E48" s="57">
        <v>229.55699999999999</v>
      </c>
      <c r="F48" s="57">
        <v>282.39</v>
      </c>
      <c r="G48" s="57">
        <v>48.36</v>
      </c>
      <c r="H48" s="57">
        <v>153.79900000000001</v>
      </c>
      <c r="I48" s="57">
        <v>329.34199999999998</v>
      </c>
      <c r="J48" s="57">
        <v>501.44600000000003</v>
      </c>
      <c r="K48" s="57">
        <v>262.63400000000001</v>
      </c>
      <c r="L48" s="57">
        <v>318.19400000000002</v>
      </c>
      <c r="M48" s="57">
        <v>451.30399999999997</v>
      </c>
      <c r="N48" s="57">
        <v>560.21900000000005</v>
      </c>
      <c r="O48" s="57">
        <v>0</v>
      </c>
      <c r="P48" s="57"/>
      <c r="Q48" s="57"/>
      <c r="R48" s="57"/>
      <c r="S48" s="57"/>
      <c r="T48" s="57"/>
      <c r="U48" s="57">
        <v>99.93</v>
      </c>
      <c r="V48" s="57"/>
      <c r="W48" s="57"/>
      <c r="X48" s="57"/>
      <c r="Y48" s="57">
        <v>180.56</v>
      </c>
      <c r="Z48" s="57"/>
      <c r="AA48" s="57">
        <v>0</v>
      </c>
      <c r="AB48" s="57"/>
      <c r="AC48" s="57">
        <v>552.00699999999995</v>
      </c>
      <c r="AD48" s="57"/>
      <c r="AE48" s="57"/>
      <c r="AF48" s="57"/>
      <c r="AG48" s="57"/>
      <c r="AH48" s="57"/>
      <c r="AI48" s="57"/>
    </row>
    <row r="49" spans="1:35" ht="18" customHeight="1" thickBot="1" x14ac:dyDescent="0.25">
      <c r="A49" s="56" t="s">
        <v>681</v>
      </c>
      <c r="B49" s="56"/>
      <c r="C49" s="58">
        <v>124.94499999999999</v>
      </c>
      <c r="D49" s="58">
        <v>168.62799999999999</v>
      </c>
      <c r="E49" s="58">
        <v>399.88799999999998</v>
      </c>
      <c r="F49" s="58">
        <v>850.02499999999998</v>
      </c>
      <c r="G49" s="58">
        <v>60.941000000000003</v>
      </c>
      <c r="H49" s="58">
        <v>197.02</v>
      </c>
      <c r="I49" s="58">
        <v>283.82</v>
      </c>
      <c r="J49" s="58">
        <v>297.09899999999999</v>
      </c>
      <c r="K49" s="58">
        <v>87.6</v>
      </c>
      <c r="L49" s="58">
        <v>169.79499999999999</v>
      </c>
      <c r="M49" s="58">
        <v>349.13600000000002</v>
      </c>
      <c r="N49" s="58">
        <v>1295.9580000000001</v>
      </c>
      <c r="O49" s="58">
        <v>77.623999999999995</v>
      </c>
      <c r="P49" s="58">
        <v>5.0839999999999996</v>
      </c>
      <c r="Q49" s="58">
        <v>64.707999999999998</v>
      </c>
      <c r="R49" s="58">
        <v>960.98099999999999</v>
      </c>
      <c r="S49" s="58">
        <v>79.540000000000006</v>
      </c>
      <c r="T49" s="58">
        <v>54.613</v>
      </c>
      <c r="U49" s="58"/>
      <c r="V49" s="58">
        <v>675.71199999999999</v>
      </c>
      <c r="W49" s="58">
        <v>-175.27699999999999</v>
      </c>
      <c r="X49" s="58">
        <v>-133.22399999999999</v>
      </c>
      <c r="Y49" s="58"/>
      <c r="Z49" s="58">
        <v>885.42399999999998</v>
      </c>
      <c r="AA49" s="58">
        <v>7.2439999999999998</v>
      </c>
      <c r="AB49" s="58">
        <v>-223.34800000000001</v>
      </c>
      <c r="AC49" s="58"/>
      <c r="AD49" s="58">
        <v>421.43</v>
      </c>
      <c r="AE49" s="58"/>
      <c r="AF49" s="58"/>
      <c r="AG49" s="58"/>
      <c r="AH49" s="58"/>
      <c r="AI49" s="58"/>
    </row>
    <row r="50" spans="1:35" ht="18" customHeight="1" thickBot="1" x14ac:dyDescent="0.25">
      <c r="A50" s="56" t="s">
        <v>682</v>
      </c>
      <c r="B50" s="56"/>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v>129.83500000000001</v>
      </c>
      <c r="AF50" s="57"/>
      <c r="AG50" s="57"/>
      <c r="AH50" s="57"/>
      <c r="AI50" s="57"/>
    </row>
    <row r="51" spans="1:35" ht="35" customHeight="1" thickBot="1" x14ac:dyDescent="0.25">
      <c r="A51" s="59" t="s">
        <v>683</v>
      </c>
      <c r="B51" s="59"/>
      <c r="C51" s="60">
        <v>3537.5709999999999</v>
      </c>
      <c r="D51" s="60">
        <v>7678.4639999999999</v>
      </c>
      <c r="E51" s="60">
        <v>12670.26</v>
      </c>
      <c r="F51" s="60">
        <v>15801.718999999999</v>
      </c>
      <c r="G51" s="60">
        <v>4171.6419999999998</v>
      </c>
      <c r="H51" s="60">
        <v>7731.4629999999997</v>
      </c>
      <c r="I51" s="60">
        <v>11856.428</v>
      </c>
      <c r="J51" s="60">
        <v>15476.885</v>
      </c>
      <c r="K51" s="60">
        <v>2586.1759999999999</v>
      </c>
      <c r="L51" s="60">
        <v>4994.6000000000004</v>
      </c>
      <c r="M51" s="60">
        <v>6503.22</v>
      </c>
      <c r="N51" s="60">
        <v>7011.1859999999997</v>
      </c>
      <c r="O51" s="60">
        <v>2484.328</v>
      </c>
      <c r="P51" s="60">
        <v>6194.9759999999997</v>
      </c>
      <c r="Q51" s="60">
        <v>10567.709000000001</v>
      </c>
      <c r="R51" s="60">
        <v>14462.25</v>
      </c>
      <c r="S51" s="60">
        <v>6021.52</v>
      </c>
      <c r="T51" s="60">
        <v>14640.450999999999</v>
      </c>
      <c r="U51" s="60">
        <v>22259.634999999998</v>
      </c>
      <c r="V51" s="60">
        <v>29446.041000000001</v>
      </c>
      <c r="W51" s="60">
        <v>7517.3450000000003</v>
      </c>
      <c r="X51" s="60">
        <v>15842.673000000001</v>
      </c>
      <c r="Y51" s="60">
        <v>21223.631000000001</v>
      </c>
      <c r="Z51" s="60">
        <v>28720.34</v>
      </c>
      <c r="AA51" s="60">
        <v>6090.1350000000002</v>
      </c>
      <c r="AB51" s="60">
        <v>12708.625</v>
      </c>
      <c r="AC51" s="60">
        <v>20750.177</v>
      </c>
      <c r="AD51" s="60">
        <v>25897.052</v>
      </c>
      <c r="AE51" s="60">
        <v>4473.5630000000001</v>
      </c>
      <c r="AF51" s="60"/>
      <c r="AG51" s="60"/>
      <c r="AH51" s="60"/>
      <c r="AI51" s="60"/>
    </row>
    <row r="52" spans="1:35" ht="18" customHeight="1" thickBot="1" x14ac:dyDescent="0.25">
      <c r="A52" s="59" t="s">
        <v>684</v>
      </c>
      <c r="B52" s="59"/>
      <c r="C52" s="182">
        <f t="shared" ref="C52:AI52" si="6">IFERROR(C51/C5, 0)</f>
        <v>0.18608309444162674</v>
      </c>
      <c r="D52" s="182">
        <f t="shared" si="6"/>
        <v>0.19716559866956443</v>
      </c>
      <c r="E52" s="182">
        <f t="shared" si="6"/>
        <v>0.20728298272880663</v>
      </c>
      <c r="F52" s="182">
        <f t="shared" si="6"/>
        <v>0.18672695841770043</v>
      </c>
      <c r="G52" s="182">
        <f t="shared" si="6"/>
        <v>0.18441189659599116</v>
      </c>
      <c r="H52" s="182">
        <f t="shared" si="6"/>
        <v>0.17847589970555203</v>
      </c>
      <c r="I52" s="182">
        <f t="shared" si="6"/>
        <v>0.180716374943311</v>
      </c>
      <c r="J52" s="182">
        <f t="shared" si="6"/>
        <v>0.18330921921346932</v>
      </c>
      <c r="K52" s="182">
        <f t="shared" si="6"/>
        <v>0.14121307646751954</v>
      </c>
      <c r="L52" s="182">
        <f t="shared" si="6"/>
        <v>0.15047758239232123</v>
      </c>
      <c r="M52" s="182">
        <f t="shared" si="6"/>
        <v>0.13995509063448044</v>
      </c>
      <c r="N52" s="182">
        <f t="shared" si="6"/>
        <v>0.11618160132609552</v>
      </c>
      <c r="O52" s="182">
        <f t="shared" si="6"/>
        <v>0.1388086061371564</v>
      </c>
      <c r="P52" s="182">
        <f t="shared" si="6"/>
        <v>0.16603798910304135</v>
      </c>
      <c r="Q52" s="182">
        <f t="shared" si="6"/>
        <v>0.18276161511619915</v>
      </c>
      <c r="R52" s="182">
        <f t="shared" si="6"/>
        <v>0.18200551788603705</v>
      </c>
      <c r="S52" s="182">
        <f t="shared" si="6"/>
        <v>0.21521790512665828</v>
      </c>
      <c r="T52" s="182">
        <f t="shared" si="6"/>
        <v>0.24220356032898038</v>
      </c>
      <c r="U52" s="182">
        <f t="shared" si="6"/>
        <v>0.24318620359539761</v>
      </c>
      <c r="V52" s="182">
        <f t="shared" si="6"/>
        <v>0.23822219953391163</v>
      </c>
      <c r="W52" s="182">
        <f t="shared" si="6"/>
        <v>0.21546570328653095</v>
      </c>
      <c r="X52" s="182">
        <f t="shared" si="6"/>
        <v>0.23068414338124296</v>
      </c>
      <c r="Y52" s="182">
        <f t="shared" si="6"/>
        <v>0.21746066325999697</v>
      </c>
      <c r="Z52" s="182">
        <f t="shared" si="6"/>
        <v>0.22335986120246568</v>
      </c>
      <c r="AA52" s="182">
        <f t="shared" si="6"/>
        <v>0.18789567707909594</v>
      </c>
      <c r="AB52" s="182">
        <f t="shared" si="6"/>
        <v>0.19698877138621193</v>
      </c>
      <c r="AC52" s="182">
        <f t="shared" si="6"/>
        <v>0.2084231106131588</v>
      </c>
      <c r="AD52" s="182">
        <f t="shared" si="6"/>
        <v>0.19264770012940408</v>
      </c>
      <c r="AE52" s="182">
        <f t="shared" si="6"/>
        <v>0.13057386925453512</v>
      </c>
      <c r="AF52" s="182">
        <f t="shared" si="6"/>
        <v>0</v>
      </c>
      <c r="AG52" s="182">
        <f t="shared" si="6"/>
        <v>0</v>
      </c>
      <c r="AH52" s="182">
        <f t="shared" si="6"/>
        <v>0</v>
      </c>
      <c r="AI52" s="182">
        <f t="shared" si="6"/>
        <v>0</v>
      </c>
    </row>
    <row r="53" spans="1:35" ht="18" customHeight="1" thickBot="1" x14ac:dyDescent="0.25">
      <c r="A53" s="56" t="s">
        <v>685</v>
      </c>
      <c r="B53" s="56"/>
      <c r="C53" s="57">
        <v>-857.97500000000002</v>
      </c>
      <c r="D53" s="57">
        <v>-1934.3920000000001</v>
      </c>
      <c r="E53" s="57">
        <v>-3246.1579999999999</v>
      </c>
      <c r="F53" s="57">
        <v>-4303.3100000000004</v>
      </c>
      <c r="G53" s="57">
        <v>-1028.221</v>
      </c>
      <c r="H53" s="57">
        <v>-2021.9839999999999</v>
      </c>
      <c r="I53" s="57">
        <v>-3292.473</v>
      </c>
      <c r="J53" s="57">
        <v>-4342.2439999999997</v>
      </c>
      <c r="K53" s="57">
        <v>-784.94299999999998</v>
      </c>
      <c r="L53" s="57">
        <v>-899.84699999999998</v>
      </c>
      <c r="M53" s="57">
        <v>-1315.3969999999999</v>
      </c>
      <c r="N53" s="57">
        <v>-1378.761</v>
      </c>
      <c r="O53" s="57">
        <v>-545.03700000000003</v>
      </c>
      <c r="P53" s="57">
        <v>-1506.175</v>
      </c>
      <c r="Q53" s="57">
        <v>-2501.7869999999998</v>
      </c>
      <c r="R53" s="57">
        <v>-3853.9830000000002</v>
      </c>
      <c r="S53" s="57">
        <v>-1303.684</v>
      </c>
      <c r="T53" s="57">
        <v>-3168.3440000000001</v>
      </c>
      <c r="U53" s="57">
        <v>-4828.2870000000003</v>
      </c>
      <c r="V53" s="57">
        <v>-6452.3680000000004</v>
      </c>
      <c r="W53" s="57">
        <v>-1654.3109999999999</v>
      </c>
      <c r="X53" s="57">
        <v>-3499.2660000000001</v>
      </c>
      <c r="Y53" s="57">
        <v>-4782.1090000000004</v>
      </c>
      <c r="Z53" s="57">
        <v>-6590.2439999999997</v>
      </c>
      <c r="AA53" s="57">
        <v>-1285.92</v>
      </c>
      <c r="AB53" s="57">
        <v>-2816.1149999999998</v>
      </c>
      <c r="AC53" s="57">
        <v>-4515.8919999999998</v>
      </c>
      <c r="AD53" s="57">
        <v>-5778.5230000000001</v>
      </c>
      <c r="AE53" s="57">
        <v>-1175.8389999999999</v>
      </c>
      <c r="AF53" s="57"/>
      <c r="AG53" s="57"/>
      <c r="AH53" s="57"/>
      <c r="AI53" s="57"/>
    </row>
    <row r="54" spans="1:35" ht="18" customHeight="1" thickBot="1" x14ac:dyDescent="0.25">
      <c r="A54" s="59" t="s">
        <v>686</v>
      </c>
      <c r="B54" s="59"/>
      <c r="C54" s="182">
        <f t="shared" ref="C54:AI54" si="7">IFERROR(IF(OR(ABS(C53/C51)&lt;0.1, ABS(C53/C51)&gt;0.5), 0.225, -C53/C51), 0)</f>
        <v>0.24253223468871721</v>
      </c>
      <c r="D54" s="182">
        <f t="shared" si="7"/>
        <v>0.25192434320197371</v>
      </c>
      <c r="E54" s="182">
        <f t="shared" si="7"/>
        <v>0.25620295084710176</v>
      </c>
      <c r="F54" s="182">
        <f t="shared" si="7"/>
        <v>0.27233176339865306</v>
      </c>
      <c r="G54" s="182">
        <f t="shared" si="7"/>
        <v>0.24647872468442883</v>
      </c>
      <c r="H54" s="182">
        <f t="shared" si="7"/>
        <v>0.26152669940993056</v>
      </c>
      <c r="I54" s="182">
        <f t="shared" si="7"/>
        <v>0.27769518779180374</v>
      </c>
      <c r="J54" s="182">
        <f t="shared" si="7"/>
        <v>0.28056317534180808</v>
      </c>
      <c r="K54" s="182">
        <f t="shared" si="7"/>
        <v>0.30351491932490288</v>
      </c>
      <c r="L54" s="182">
        <f t="shared" si="7"/>
        <v>0.18016397709526286</v>
      </c>
      <c r="M54" s="182">
        <f t="shared" si="7"/>
        <v>0.20226856849376154</v>
      </c>
      <c r="N54" s="182">
        <f t="shared" si="7"/>
        <v>0.19665160787347533</v>
      </c>
      <c r="O54" s="182">
        <f t="shared" si="7"/>
        <v>0.2193901127387366</v>
      </c>
      <c r="P54" s="182">
        <f t="shared" si="7"/>
        <v>0.24312846409735889</v>
      </c>
      <c r="Q54" s="182">
        <f t="shared" si="7"/>
        <v>0.2367388239021343</v>
      </c>
      <c r="R54" s="182">
        <f t="shared" si="7"/>
        <v>0.26648571280402428</v>
      </c>
      <c r="S54" s="182">
        <f t="shared" si="7"/>
        <v>0.21650413848994937</v>
      </c>
      <c r="T54" s="182">
        <f t="shared" si="7"/>
        <v>0.2164102731534705</v>
      </c>
      <c r="U54" s="182">
        <f t="shared" si="7"/>
        <v>0.21690773456078685</v>
      </c>
      <c r="V54" s="182">
        <f t="shared" si="7"/>
        <v>0.2191251448709183</v>
      </c>
      <c r="W54" s="182">
        <f t="shared" si="7"/>
        <v>0.22006586101875061</v>
      </c>
      <c r="X54" s="182">
        <f t="shared" si="7"/>
        <v>0.22087598475333045</v>
      </c>
      <c r="Y54" s="182">
        <f t="shared" si="7"/>
        <v>0.22532002181907518</v>
      </c>
      <c r="Z54" s="182">
        <f t="shared" si="7"/>
        <v>0.22946260385496828</v>
      </c>
      <c r="AA54" s="182">
        <f t="shared" si="7"/>
        <v>0.2111480287382792</v>
      </c>
      <c r="AB54" s="182">
        <f t="shared" si="7"/>
        <v>0.22159084873461918</v>
      </c>
      <c r="AC54" s="182">
        <f t="shared" si="7"/>
        <v>0.21763149297473461</v>
      </c>
      <c r="AD54" s="182">
        <f t="shared" si="7"/>
        <v>0.22313439382984596</v>
      </c>
      <c r="AE54" s="182">
        <f t="shared" si="7"/>
        <v>0.26284172146452389</v>
      </c>
      <c r="AF54" s="182">
        <f t="shared" si="7"/>
        <v>0</v>
      </c>
      <c r="AG54" s="182">
        <f t="shared" si="7"/>
        <v>0</v>
      </c>
      <c r="AH54" s="182">
        <f t="shared" si="7"/>
        <v>0</v>
      </c>
      <c r="AI54" s="182">
        <f t="shared" si="7"/>
        <v>0</v>
      </c>
    </row>
    <row r="55" spans="1:35" ht="35" customHeight="1" thickBot="1" x14ac:dyDescent="0.25">
      <c r="A55" s="59" t="s">
        <v>687</v>
      </c>
      <c r="B55" s="59"/>
      <c r="C55" s="60">
        <v>2679.596</v>
      </c>
      <c r="D55" s="60">
        <v>5744.0720000000001</v>
      </c>
      <c r="E55" s="60">
        <v>9424.1020000000008</v>
      </c>
      <c r="F55" s="60">
        <v>11498.409</v>
      </c>
      <c r="G55" s="60">
        <v>3143.4209999999998</v>
      </c>
      <c r="H55" s="60">
        <v>5709.4790000000003</v>
      </c>
      <c r="I55" s="60">
        <v>8563.9549999999999</v>
      </c>
      <c r="J55" s="60">
        <v>11134.641</v>
      </c>
      <c r="K55" s="60">
        <v>1801.2329999999999</v>
      </c>
      <c r="L55" s="60">
        <v>4094.7530000000002</v>
      </c>
      <c r="M55" s="60">
        <v>5187.8230000000003</v>
      </c>
      <c r="N55" s="60">
        <v>5632.4250000000002</v>
      </c>
      <c r="O55" s="60">
        <v>1939.2909999999999</v>
      </c>
      <c r="P55" s="60">
        <v>4688.8010000000004</v>
      </c>
      <c r="Q55" s="60">
        <v>8065.9219999999996</v>
      </c>
      <c r="R55" s="60">
        <v>10608.267</v>
      </c>
      <c r="S55" s="60">
        <v>4717.8360000000002</v>
      </c>
      <c r="T55" s="60">
        <v>11472.107</v>
      </c>
      <c r="U55" s="60">
        <v>17431.348000000002</v>
      </c>
      <c r="V55" s="60">
        <v>22993.672999999999</v>
      </c>
      <c r="W55" s="60">
        <v>5863.0339999999997</v>
      </c>
      <c r="X55" s="60">
        <v>12343.406999999999</v>
      </c>
      <c r="Y55" s="60">
        <v>16441.522000000001</v>
      </c>
      <c r="Z55" s="60">
        <v>22130.096000000001</v>
      </c>
      <c r="AA55" s="60">
        <v>4804.2150000000001</v>
      </c>
      <c r="AB55" s="60">
        <v>9892.51</v>
      </c>
      <c r="AC55" s="60">
        <v>16234.285</v>
      </c>
      <c r="AD55" s="60">
        <v>20118.528999999999</v>
      </c>
      <c r="AE55" s="60">
        <v>3297.7240000000002</v>
      </c>
      <c r="AF55" s="60"/>
      <c r="AG55" s="60"/>
      <c r="AH55" s="60"/>
      <c r="AI55" s="60"/>
    </row>
    <row r="56" spans="1:35" ht="35" hidden="1" customHeight="1" thickBot="1" x14ac:dyDescent="0.25">
      <c r="A56" s="56" t="s">
        <v>688</v>
      </c>
      <c r="B56" s="56"/>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row>
    <row r="57" spans="1:35" ht="18" customHeight="1" thickBot="1" x14ac:dyDescent="0.25">
      <c r="A57" s="59" t="s">
        <v>689</v>
      </c>
      <c r="B57" s="59"/>
      <c r="C57" s="60">
        <v>2679.596</v>
      </c>
      <c r="D57" s="60">
        <v>5744.0720000000001</v>
      </c>
      <c r="E57" s="60">
        <v>9424.1020000000008</v>
      </c>
      <c r="F57" s="60">
        <v>11498.409</v>
      </c>
      <c r="G57" s="60">
        <v>3143.4209999999998</v>
      </c>
      <c r="H57" s="60">
        <v>5709.4790000000003</v>
      </c>
      <c r="I57" s="60">
        <v>8563.9549999999999</v>
      </c>
      <c r="J57" s="60">
        <v>11134.641</v>
      </c>
      <c r="K57" s="60">
        <v>1801.2329999999999</v>
      </c>
      <c r="L57" s="60">
        <v>4094.7530000000002</v>
      </c>
      <c r="M57" s="60">
        <v>5187.8230000000003</v>
      </c>
      <c r="N57" s="60">
        <v>5632.4250000000002</v>
      </c>
      <c r="O57" s="60">
        <v>1939.2909999999999</v>
      </c>
      <c r="P57" s="60">
        <v>4688.8010000000004</v>
      </c>
      <c r="Q57" s="60">
        <v>8065.9219999999996</v>
      </c>
      <c r="R57" s="60">
        <v>10608.267</v>
      </c>
      <c r="S57" s="60">
        <v>4717.8360000000002</v>
      </c>
      <c r="T57" s="60">
        <v>11472.107</v>
      </c>
      <c r="U57" s="60">
        <v>17431.348000000002</v>
      </c>
      <c r="V57" s="60">
        <v>22993.672999999999</v>
      </c>
      <c r="W57" s="60">
        <v>5863.0339999999997</v>
      </c>
      <c r="X57" s="60">
        <v>12343.406999999999</v>
      </c>
      <c r="Y57" s="60">
        <v>16441.522000000001</v>
      </c>
      <c r="Z57" s="60">
        <v>22130.096000000001</v>
      </c>
      <c r="AA57" s="60">
        <v>4804.2150000000001</v>
      </c>
      <c r="AB57" s="60">
        <v>9892.51</v>
      </c>
      <c r="AC57" s="60">
        <v>16234.285</v>
      </c>
      <c r="AD57" s="60">
        <v>20118.528999999999</v>
      </c>
      <c r="AE57" s="60">
        <v>3297.7240000000002</v>
      </c>
      <c r="AF57" s="60"/>
      <c r="AG57" s="60"/>
      <c r="AH57" s="60"/>
      <c r="AI57" s="60"/>
    </row>
    <row r="58" spans="1:35" ht="35" customHeight="1" thickBot="1" x14ac:dyDescent="0.25">
      <c r="A58" s="59" t="s">
        <v>690</v>
      </c>
      <c r="B58" s="59"/>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69" customHeight="1" thickBot="1" x14ac:dyDescent="0.25">
      <c r="A59" s="61" t="s">
        <v>691</v>
      </c>
      <c r="B59" s="61"/>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69" customHeight="1" thickBot="1" x14ac:dyDescent="0.25">
      <c r="A60" s="62" t="s">
        <v>692</v>
      </c>
      <c r="B60" s="62"/>
      <c r="C60" s="57"/>
      <c r="D60" s="57"/>
      <c r="E60" s="57"/>
      <c r="F60" s="57">
        <v>5.492</v>
      </c>
      <c r="G60" s="57"/>
      <c r="H60" s="57"/>
      <c r="I60" s="57"/>
      <c r="J60" s="57">
        <v>2.823</v>
      </c>
      <c r="K60" s="57"/>
      <c r="L60" s="57"/>
      <c r="M60" s="57"/>
      <c r="N60" s="57">
        <v>2.0270000000000001</v>
      </c>
      <c r="O60" s="57"/>
      <c r="P60" s="57"/>
      <c r="Q60" s="57"/>
      <c r="R60" s="57">
        <v>1.046</v>
      </c>
      <c r="S60" s="57"/>
      <c r="T60" s="57"/>
      <c r="U60" s="57"/>
      <c r="V60" s="57">
        <v>0.251</v>
      </c>
      <c r="W60" s="57">
        <v>0</v>
      </c>
      <c r="X60" s="57">
        <v>0</v>
      </c>
      <c r="Y60" s="57">
        <v>0</v>
      </c>
      <c r="Z60" s="57">
        <v>0</v>
      </c>
      <c r="AA60" s="57"/>
      <c r="AB60" s="57"/>
      <c r="AC60" s="57"/>
      <c r="AD60" s="57">
        <v>-0.86799999999999999</v>
      </c>
      <c r="AE60" s="57"/>
      <c r="AF60" s="57"/>
      <c r="AG60" s="57"/>
      <c r="AH60" s="57"/>
      <c r="AI60" s="57"/>
    </row>
    <row r="61" spans="1:35" ht="69" customHeight="1" thickBot="1" x14ac:dyDescent="0.25">
      <c r="A61" s="62" t="s">
        <v>693</v>
      </c>
      <c r="B61" s="62"/>
      <c r="C61" s="57">
        <v>3.363</v>
      </c>
      <c r="D61" s="57">
        <v>3.3650000000000002</v>
      </c>
      <c r="E61" s="57">
        <v>3.3650000000000002</v>
      </c>
      <c r="F61" s="57">
        <v>83.647000000000006</v>
      </c>
      <c r="G61" s="57">
        <v>2.1920000000000002</v>
      </c>
      <c r="H61" s="57">
        <v>2.19</v>
      </c>
      <c r="I61" s="57">
        <v>2.1920000000000002</v>
      </c>
      <c r="J61" s="57">
        <v>-215.33199999999999</v>
      </c>
      <c r="K61" s="57">
        <v>2.6429999999999998</v>
      </c>
      <c r="L61" s="57">
        <v>2.6419999999999999</v>
      </c>
      <c r="M61" s="57">
        <v>-2.4670000000000001</v>
      </c>
      <c r="N61" s="57">
        <v>-121.337</v>
      </c>
      <c r="O61" s="57">
        <v>3.3540000000000001</v>
      </c>
      <c r="P61" s="57">
        <v>3.3540000000000001</v>
      </c>
      <c r="Q61" s="57">
        <v>3.294</v>
      </c>
      <c r="R61" s="57">
        <v>-129.40199999999999</v>
      </c>
      <c r="S61" s="57">
        <v>2.6869999999999998</v>
      </c>
      <c r="T61" s="57">
        <v>2.6869999999999998</v>
      </c>
      <c r="U61" s="57">
        <v>2.6869999999999998</v>
      </c>
      <c r="V61" s="57">
        <v>13.723000000000001</v>
      </c>
      <c r="W61" s="57">
        <v>-5.3280000000000003</v>
      </c>
      <c r="X61" s="57">
        <v>-5.3250000000000002</v>
      </c>
      <c r="Y61" s="57">
        <v>-5.3250000000000002</v>
      </c>
      <c r="Z61" s="57">
        <v>-77.994</v>
      </c>
      <c r="AA61" s="57">
        <v>-8.3230000000000004</v>
      </c>
      <c r="AB61" s="57">
        <v>-8.3230000000000004</v>
      </c>
      <c r="AC61" s="57">
        <v>-8.3230000000000004</v>
      </c>
      <c r="AD61" s="57">
        <v>-152.52799999999999</v>
      </c>
      <c r="AE61" s="57">
        <v>-16.030999999999999</v>
      </c>
      <c r="AF61" s="57"/>
      <c r="AG61" s="57"/>
      <c r="AH61" s="57"/>
      <c r="AI61" s="57"/>
    </row>
    <row r="62" spans="1:35" ht="86" hidden="1" customHeight="1" thickBot="1" x14ac:dyDescent="0.25">
      <c r="A62" s="62" t="s">
        <v>694</v>
      </c>
      <c r="B62" s="62"/>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row>
    <row r="63" spans="1:35" ht="69" customHeight="1" thickBot="1" x14ac:dyDescent="0.25">
      <c r="A63" s="62" t="s">
        <v>695</v>
      </c>
      <c r="B63" s="62"/>
      <c r="C63" s="57">
        <v>3.363</v>
      </c>
      <c r="D63" s="57">
        <v>3.3650000000000002</v>
      </c>
      <c r="E63" s="57">
        <v>3.3650000000000002</v>
      </c>
      <c r="F63" s="57">
        <v>89.138999999999996</v>
      </c>
      <c r="G63" s="57">
        <v>2.1920000000000002</v>
      </c>
      <c r="H63" s="57">
        <v>2.19</v>
      </c>
      <c r="I63" s="57">
        <v>2.1920000000000002</v>
      </c>
      <c r="J63" s="57">
        <v>-212.50899999999999</v>
      </c>
      <c r="K63" s="57">
        <v>2.6429999999999998</v>
      </c>
      <c r="L63" s="57">
        <v>2.6419999999999999</v>
      </c>
      <c r="M63" s="57">
        <v>-2.4670000000000001</v>
      </c>
      <c r="N63" s="57">
        <v>-119.31</v>
      </c>
      <c r="O63" s="57">
        <v>3.3540000000000001</v>
      </c>
      <c r="P63" s="57">
        <v>3.3540000000000001</v>
      </c>
      <c r="Q63" s="57">
        <v>3.294</v>
      </c>
      <c r="R63" s="57">
        <v>-128.35599999999999</v>
      </c>
      <c r="S63" s="57">
        <v>2.6869999999999998</v>
      </c>
      <c r="T63" s="57">
        <v>2.6869999999999998</v>
      </c>
      <c r="U63" s="57">
        <v>2.6869999999999998</v>
      </c>
      <c r="V63" s="57">
        <v>13.974</v>
      </c>
      <c r="W63" s="57">
        <v>-5.3280000000000003</v>
      </c>
      <c r="X63" s="57">
        <v>-5.3250000000000002</v>
      </c>
      <c r="Y63" s="57">
        <v>-5.3250000000000002</v>
      </c>
      <c r="Z63" s="57">
        <v>-77.994</v>
      </c>
      <c r="AA63" s="57">
        <v>-8.3230000000000004</v>
      </c>
      <c r="AB63" s="57">
        <v>-8.3230000000000004</v>
      </c>
      <c r="AC63" s="57">
        <v>-8.3230000000000004</v>
      </c>
      <c r="AD63" s="57">
        <v>-153.39599999999999</v>
      </c>
      <c r="AE63" s="57">
        <v>-16.030999999999999</v>
      </c>
      <c r="AF63" s="57"/>
      <c r="AG63" s="57"/>
      <c r="AH63" s="57"/>
      <c r="AI63" s="57"/>
    </row>
    <row r="64" spans="1:35" ht="69" customHeight="1" thickBot="1" x14ac:dyDescent="0.25">
      <c r="A64" s="61" t="s">
        <v>696</v>
      </c>
      <c r="B64" s="61"/>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35" customHeight="1" thickBot="1" x14ac:dyDescent="0.25">
      <c r="A65" s="62" t="s">
        <v>697</v>
      </c>
      <c r="B65" s="62"/>
      <c r="C65" s="57">
        <v>126.414</v>
      </c>
      <c r="D65" s="57">
        <v>551.73</v>
      </c>
      <c r="E65" s="57">
        <v>910.274</v>
      </c>
      <c r="F65" s="57">
        <v>684.81</v>
      </c>
      <c r="G65" s="57">
        <v>-385.505</v>
      </c>
      <c r="H65" s="57">
        <v>-570.43700000000001</v>
      </c>
      <c r="I65" s="57">
        <v>-501.36099999999999</v>
      </c>
      <c r="J65" s="57">
        <v>-1021.19</v>
      </c>
      <c r="K65" s="57">
        <v>4592.6120000000001</v>
      </c>
      <c r="L65" s="57">
        <v>810.048</v>
      </c>
      <c r="M65" s="57">
        <v>2043.06</v>
      </c>
      <c r="N65" s="57">
        <v>321.68900000000002</v>
      </c>
      <c r="O65" s="57">
        <v>1030.587</v>
      </c>
      <c r="P65" s="57">
        <v>902.58699999999999</v>
      </c>
      <c r="Q65" s="57">
        <v>480.00400000000002</v>
      </c>
      <c r="R65" s="57">
        <v>483.65800000000002</v>
      </c>
      <c r="S65" s="57">
        <v>84.233999999999995</v>
      </c>
      <c r="T65" s="57">
        <v>1209.559</v>
      </c>
      <c r="U65" s="57">
        <v>2081.991</v>
      </c>
      <c r="V65" s="57">
        <v>3256.1990000000001</v>
      </c>
      <c r="W65" s="57">
        <v>-1579.058</v>
      </c>
      <c r="X65" s="57">
        <v>-1611.8779999999999</v>
      </c>
      <c r="Y65" s="57">
        <v>-546.35</v>
      </c>
      <c r="Z65" s="57">
        <v>-787.63199999999995</v>
      </c>
      <c r="AA65" s="57">
        <v>960.82600000000002</v>
      </c>
      <c r="AB65" s="57">
        <v>2208.3000000000002</v>
      </c>
      <c r="AC65" s="57">
        <v>-701.50099999999998</v>
      </c>
      <c r="AD65" s="57">
        <v>1650.116</v>
      </c>
      <c r="AE65" s="57">
        <v>1089.8430000000001</v>
      </c>
      <c r="AF65" s="57"/>
      <c r="AG65" s="57"/>
      <c r="AH65" s="57"/>
      <c r="AI65" s="57"/>
    </row>
    <row r="66" spans="1:35" ht="52" hidden="1" customHeight="1" thickBot="1" x14ac:dyDescent="0.25">
      <c r="A66" s="62" t="s">
        <v>698</v>
      </c>
      <c r="B66" s="62"/>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row>
    <row r="67" spans="1:35" ht="103" customHeight="1" thickBot="1" x14ac:dyDescent="0.25">
      <c r="A67" s="62" t="s">
        <v>699</v>
      </c>
      <c r="B67" s="62"/>
      <c r="C67" s="57">
        <v>21.6</v>
      </c>
      <c r="D67" s="57">
        <v>67.95</v>
      </c>
      <c r="E67" s="57">
        <v>83.7</v>
      </c>
      <c r="F67" s="57">
        <v>82.8</v>
      </c>
      <c r="G67" s="57">
        <v>-4.5</v>
      </c>
      <c r="H67" s="57">
        <v>-60.3</v>
      </c>
      <c r="I67" s="57">
        <v>-91.8</v>
      </c>
      <c r="J67" s="57">
        <v>-73.8</v>
      </c>
      <c r="K67" s="57">
        <v>0</v>
      </c>
      <c r="L67" s="57">
        <v>0</v>
      </c>
      <c r="M67" s="57">
        <v>0</v>
      </c>
      <c r="N67" s="57">
        <v>0</v>
      </c>
      <c r="O67" s="57"/>
      <c r="P67" s="57">
        <v>0</v>
      </c>
      <c r="Q67" s="57"/>
      <c r="R67" s="57"/>
      <c r="S67" s="57"/>
      <c r="T67" s="57"/>
      <c r="U67" s="57"/>
      <c r="V67" s="57"/>
      <c r="W67" s="57"/>
      <c r="X67" s="57"/>
      <c r="Y67" s="57"/>
      <c r="Z67" s="57"/>
      <c r="AA67" s="57"/>
      <c r="AB67" s="57"/>
      <c r="AC67" s="57"/>
      <c r="AD67" s="57"/>
      <c r="AE67" s="57"/>
      <c r="AF67" s="57"/>
      <c r="AG67" s="57"/>
      <c r="AH67" s="57"/>
      <c r="AI67" s="57"/>
    </row>
    <row r="68" spans="1:35" ht="86" hidden="1" customHeight="1" thickBot="1" x14ac:dyDescent="0.25">
      <c r="A68" s="62" t="s">
        <v>700</v>
      </c>
      <c r="B68" s="62"/>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row>
    <row r="69" spans="1:35" ht="35" customHeight="1" thickBot="1" x14ac:dyDescent="0.25">
      <c r="A69" s="62" t="s">
        <v>701</v>
      </c>
      <c r="B69" s="62"/>
      <c r="C69" s="57">
        <v>22.661999999999999</v>
      </c>
      <c r="D69" s="57">
        <v>31.933</v>
      </c>
      <c r="E69" s="57">
        <v>39.520000000000003</v>
      </c>
      <c r="F69" s="57">
        <v>17.952999999999999</v>
      </c>
      <c r="G69" s="57">
        <v>-51.582000000000001</v>
      </c>
      <c r="H69" s="57">
        <v>-498.34</v>
      </c>
      <c r="I69" s="57">
        <v>-742.67100000000005</v>
      </c>
      <c r="J69" s="57">
        <v>-696.94799999999998</v>
      </c>
      <c r="K69" s="57">
        <v>-181.672</v>
      </c>
      <c r="L69" s="57">
        <v>-380.05599999999998</v>
      </c>
      <c r="M69" s="57">
        <v>-220.602</v>
      </c>
      <c r="N69" s="57">
        <v>382.202</v>
      </c>
      <c r="O69" s="57">
        <v>222.66200000000001</v>
      </c>
      <c r="P69" s="57">
        <v>240.63</v>
      </c>
      <c r="Q69" s="57">
        <v>262.399</v>
      </c>
      <c r="R69" s="57">
        <v>292.11599999999999</v>
      </c>
      <c r="S69" s="57">
        <v>37.243000000000002</v>
      </c>
      <c r="T69" s="57">
        <v>61.539000000000001</v>
      </c>
      <c r="U69" s="57">
        <v>74.909000000000006</v>
      </c>
      <c r="V69" s="57">
        <v>58.567999999999998</v>
      </c>
      <c r="W69" s="57">
        <v>0</v>
      </c>
      <c r="X69" s="57">
        <v>0</v>
      </c>
      <c r="Y69" s="57">
        <v>0</v>
      </c>
      <c r="Z69" s="57">
        <v>0</v>
      </c>
      <c r="AA69" s="57"/>
      <c r="AB69" s="57"/>
      <c r="AC69" s="57"/>
      <c r="AD69" s="57"/>
      <c r="AE69" s="57"/>
      <c r="AF69" s="57"/>
      <c r="AG69" s="57"/>
      <c r="AH69" s="57"/>
      <c r="AI69" s="57"/>
    </row>
    <row r="70" spans="1:35" ht="52" hidden="1" customHeight="1" thickBot="1" x14ac:dyDescent="0.25">
      <c r="A70" s="62" t="s">
        <v>702</v>
      </c>
      <c r="B70" s="62"/>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row>
    <row r="71" spans="1:35" ht="120" hidden="1" customHeight="1" thickBot="1" x14ac:dyDescent="0.25">
      <c r="A71" s="62" t="s">
        <v>703</v>
      </c>
      <c r="B71" s="62"/>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row>
    <row r="72" spans="1:35" ht="69" hidden="1" customHeight="1" thickBot="1" x14ac:dyDescent="0.25">
      <c r="A72" s="62" t="s">
        <v>704</v>
      </c>
      <c r="B72" s="62"/>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row>
    <row r="73" spans="1:35" ht="69" hidden="1" customHeight="1" thickBot="1" x14ac:dyDescent="0.25">
      <c r="A73" s="62" t="s">
        <v>705</v>
      </c>
      <c r="B73" s="62"/>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row>
    <row r="74" spans="1:35" ht="86" customHeight="1" thickBot="1" x14ac:dyDescent="0.25">
      <c r="A74" s="62" t="s">
        <v>706</v>
      </c>
      <c r="B74" s="62"/>
      <c r="C74" s="57">
        <v>410.86200000000002</v>
      </c>
      <c r="D74" s="57">
        <v>216.81</v>
      </c>
      <c r="E74" s="57">
        <v>404.392</v>
      </c>
      <c r="F74" s="57">
        <v>190.63499999999999</v>
      </c>
      <c r="G74" s="57">
        <v>-217.34899999999999</v>
      </c>
      <c r="H74" s="57">
        <v>-544.12099999999998</v>
      </c>
      <c r="I74" s="57">
        <v>-863.48299999999995</v>
      </c>
      <c r="J74" s="57">
        <v>-601.62699999999995</v>
      </c>
      <c r="K74" s="57">
        <v>-1102.3510000000001</v>
      </c>
      <c r="L74" s="57">
        <v>-1120.2349999999999</v>
      </c>
      <c r="M74" s="57">
        <v>-979.20699999999999</v>
      </c>
      <c r="N74" s="57">
        <v>-691.87099999999998</v>
      </c>
      <c r="O74" s="57">
        <v>746.43799999999999</v>
      </c>
      <c r="P74" s="57">
        <v>555.17899999999997</v>
      </c>
      <c r="Q74" s="57">
        <v>664.66700000000003</v>
      </c>
      <c r="R74" s="57">
        <v>714.01800000000003</v>
      </c>
      <c r="S74" s="57">
        <v>522.23500000000001</v>
      </c>
      <c r="T74" s="57">
        <v>1096.58</v>
      </c>
      <c r="U74" s="57">
        <v>1525.1559999999999</v>
      </c>
      <c r="V74" s="57">
        <v>1739.5160000000001</v>
      </c>
      <c r="W74" s="57">
        <v>-389.09399999999999</v>
      </c>
      <c r="X74" s="57">
        <v>-192.34</v>
      </c>
      <c r="Y74" s="57">
        <v>335.15699999999998</v>
      </c>
      <c r="Z74" s="57">
        <v>-143.46199999999999</v>
      </c>
      <c r="AA74" s="57">
        <v>582.452</v>
      </c>
      <c r="AB74" s="57">
        <v>1189.9359999999999</v>
      </c>
      <c r="AC74" s="57">
        <v>-431.03699999999998</v>
      </c>
      <c r="AD74" s="57">
        <v>937.33399999999995</v>
      </c>
      <c r="AE74" s="57">
        <v>264.22800000000001</v>
      </c>
      <c r="AF74" s="57"/>
      <c r="AG74" s="57"/>
      <c r="AH74" s="57"/>
      <c r="AI74" s="57"/>
    </row>
    <row r="75" spans="1:35" ht="86" hidden="1" customHeight="1" thickBot="1" x14ac:dyDescent="0.25">
      <c r="A75" s="62" t="s">
        <v>707</v>
      </c>
      <c r="B75" s="62"/>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row>
    <row r="76" spans="1:35" ht="86" hidden="1" customHeight="1" thickBot="1" x14ac:dyDescent="0.25">
      <c r="A76" s="62" t="s">
        <v>708</v>
      </c>
      <c r="B76" s="62"/>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row>
    <row r="77" spans="1:35" ht="69" customHeight="1" thickBot="1" x14ac:dyDescent="0.25">
      <c r="A77" s="62" t="s">
        <v>709</v>
      </c>
      <c r="B77" s="62"/>
      <c r="C77" s="57">
        <v>581.53800000000001</v>
      </c>
      <c r="D77" s="57">
        <v>868.423</v>
      </c>
      <c r="E77" s="57">
        <v>1437.886</v>
      </c>
      <c r="F77" s="57">
        <v>976.19799999999998</v>
      </c>
      <c r="G77" s="57">
        <v>-658.93600000000004</v>
      </c>
      <c r="H77" s="57">
        <v>-1673.1980000000001</v>
      </c>
      <c r="I77" s="57">
        <v>-2199.3150000000001</v>
      </c>
      <c r="J77" s="57">
        <v>-2393.5650000000001</v>
      </c>
      <c r="K77" s="57">
        <v>3308.5889999999999</v>
      </c>
      <c r="L77" s="57">
        <v>-690.24300000000005</v>
      </c>
      <c r="M77" s="57">
        <v>843.25099999999998</v>
      </c>
      <c r="N77" s="57">
        <v>12.02</v>
      </c>
      <c r="O77" s="57">
        <v>1999.6869999999999</v>
      </c>
      <c r="P77" s="57">
        <v>1698.396</v>
      </c>
      <c r="Q77" s="57">
        <v>1407.07</v>
      </c>
      <c r="R77" s="57">
        <v>1489.7919999999999</v>
      </c>
      <c r="S77" s="57">
        <v>643.71199999999999</v>
      </c>
      <c r="T77" s="57">
        <v>2367.6779999999999</v>
      </c>
      <c r="U77" s="57">
        <v>3682.056</v>
      </c>
      <c r="V77" s="57">
        <v>5054.2830000000004</v>
      </c>
      <c r="W77" s="57">
        <v>-1968.152</v>
      </c>
      <c r="X77" s="57">
        <v>-1804.2180000000001</v>
      </c>
      <c r="Y77" s="57">
        <v>-211.19300000000001</v>
      </c>
      <c r="Z77" s="57">
        <v>-931.09400000000005</v>
      </c>
      <c r="AA77" s="57">
        <v>1543.278</v>
      </c>
      <c r="AB77" s="57">
        <v>3398.2359999999999</v>
      </c>
      <c r="AC77" s="57">
        <v>-1132.538</v>
      </c>
      <c r="AD77" s="57">
        <v>2587.4499999999998</v>
      </c>
      <c r="AE77" s="57">
        <v>1354.0709999999999</v>
      </c>
      <c r="AF77" s="57"/>
      <c r="AG77" s="57"/>
      <c r="AH77" s="57"/>
      <c r="AI77" s="57"/>
    </row>
    <row r="78" spans="1:35" ht="52" customHeight="1" thickBot="1" x14ac:dyDescent="0.25">
      <c r="A78" s="63" t="s">
        <v>710</v>
      </c>
      <c r="B78" s="63"/>
      <c r="C78" s="57">
        <v>584.90099999999995</v>
      </c>
      <c r="D78" s="57">
        <v>871.78800000000001</v>
      </c>
      <c r="E78" s="57">
        <v>1441.251</v>
      </c>
      <c r="F78" s="57">
        <v>1065.337</v>
      </c>
      <c r="G78" s="57">
        <v>-656.74400000000003</v>
      </c>
      <c r="H78" s="57">
        <v>-1671.008</v>
      </c>
      <c r="I78" s="57">
        <v>-2197.123</v>
      </c>
      <c r="J78" s="57">
        <v>-2606.0740000000001</v>
      </c>
      <c r="K78" s="57">
        <v>3311.232</v>
      </c>
      <c r="L78" s="57">
        <v>-687.601</v>
      </c>
      <c r="M78" s="57">
        <v>840.78399999999999</v>
      </c>
      <c r="N78" s="57">
        <v>-107.29</v>
      </c>
      <c r="O78" s="57">
        <v>2003.0409999999999</v>
      </c>
      <c r="P78" s="57">
        <v>1701.75</v>
      </c>
      <c r="Q78" s="57">
        <v>1410.364</v>
      </c>
      <c r="R78" s="57">
        <v>1361.4359999999999</v>
      </c>
      <c r="S78" s="57">
        <v>646.399</v>
      </c>
      <c r="T78" s="57">
        <v>2370.3649999999998</v>
      </c>
      <c r="U78" s="57">
        <v>3684.7429999999999</v>
      </c>
      <c r="V78" s="57">
        <v>5068.2569999999996</v>
      </c>
      <c r="W78" s="57">
        <v>-1973.48</v>
      </c>
      <c r="X78" s="57">
        <v>-1809.5429999999999</v>
      </c>
      <c r="Y78" s="57">
        <v>-216.518</v>
      </c>
      <c r="Z78" s="57">
        <v>-1009.088</v>
      </c>
      <c r="AA78" s="57">
        <v>1534.9549999999999</v>
      </c>
      <c r="AB78" s="57">
        <v>3389.913</v>
      </c>
      <c r="AC78" s="57">
        <v>-1140.8610000000001</v>
      </c>
      <c r="AD78" s="57">
        <v>2434.0540000000001</v>
      </c>
      <c r="AE78" s="57">
        <v>1338.04</v>
      </c>
      <c r="AF78" s="57"/>
      <c r="AG78" s="57"/>
      <c r="AH78" s="57"/>
      <c r="AI78" s="57"/>
    </row>
    <row r="79" spans="1:35" ht="35" customHeight="1" thickBot="1" x14ac:dyDescent="0.25">
      <c r="A79" s="56" t="s">
        <v>711</v>
      </c>
      <c r="B79" s="56"/>
      <c r="C79" s="58">
        <v>30.574999999999999</v>
      </c>
      <c r="D79" s="58">
        <v>117.49299999999999</v>
      </c>
      <c r="E79" s="58">
        <v>190.721</v>
      </c>
      <c r="F79" s="58">
        <v>23.844999999999999</v>
      </c>
      <c r="G79" s="58">
        <v>-11.644</v>
      </c>
      <c r="H79" s="58">
        <v>-140.874</v>
      </c>
      <c r="I79" s="58">
        <v>-183.36099999999999</v>
      </c>
      <c r="J79" s="58">
        <v>-222.28899999999999</v>
      </c>
      <c r="K79" s="58">
        <v>-6.976</v>
      </c>
      <c r="L79" s="58">
        <v>-49.57</v>
      </c>
      <c r="M79" s="58">
        <v>-30.375</v>
      </c>
      <c r="N79" s="58">
        <v>107.172</v>
      </c>
      <c r="O79" s="58">
        <v>45.506</v>
      </c>
      <c r="P79" s="58">
        <v>48.89</v>
      </c>
      <c r="Q79" s="58">
        <v>53.012</v>
      </c>
      <c r="R79" s="58">
        <v>17.443000000000001</v>
      </c>
      <c r="S79" s="58">
        <v>8.5879999999999992</v>
      </c>
      <c r="T79" s="58">
        <v>13.933</v>
      </c>
      <c r="U79" s="58">
        <v>16.875</v>
      </c>
      <c r="V79" s="58">
        <v>13.336</v>
      </c>
      <c r="W79" s="58">
        <v>-5.18</v>
      </c>
      <c r="X79" s="58">
        <v>-5.2460000000000004</v>
      </c>
      <c r="Y79" s="58">
        <v>-5.2460000000000004</v>
      </c>
      <c r="Z79" s="58">
        <v>-21.798999999999999</v>
      </c>
      <c r="AA79" s="58">
        <v>-1.8089999999999999</v>
      </c>
      <c r="AB79" s="58">
        <v>-1.8089999999999999</v>
      </c>
      <c r="AC79" s="58">
        <v>-1.8089999999999999</v>
      </c>
      <c r="AD79" s="58">
        <v>-34.438000000000002</v>
      </c>
      <c r="AE79" s="58">
        <v>-3.516</v>
      </c>
      <c r="AF79" s="58"/>
      <c r="AG79" s="58"/>
      <c r="AH79" s="58"/>
      <c r="AI79" s="58"/>
    </row>
    <row r="80" spans="1:35" ht="35" customHeight="1" thickBot="1" x14ac:dyDescent="0.25">
      <c r="A80" s="59" t="s">
        <v>712</v>
      </c>
      <c r="B80" s="59"/>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69" customHeight="1" thickBot="1" x14ac:dyDescent="0.25">
      <c r="A81" s="61" t="s">
        <v>713</v>
      </c>
      <c r="B81" s="61"/>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69" hidden="1" customHeight="1" thickBot="1" x14ac:dyDescent="0.25">
      <c r="A82" s="62" t="s">
        <v>714</v>
      </c>
      <c r="B82" s="62"/>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row>
    <row r="83" spans="1:35" ht="69" hidden="1" customHeight="1" thickBot="1" x14ac:dyDescent="0.25">
      <c r="A83" s="62" t="s">
        <v>715</v>
      </c>
      <c r="B83" s="62"/>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row>
    <row r="84" spans="1:35" ht="86" hidden="1" customHeight="1" thickBot="1" x14ac:dyDescent="0.25">
      <c r="A84" s="62" t="s">
        <v>716</v>
      </c>
      <c r="B84" s="62"/>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row>
    <row r="85" spans="1:35" ht="69" hidden="1" customHeight="1" thickBot="1" x14ac:dyDescent="0.25">
      <c r="A85" s="62" t="s">
        <v>717</v>
      </c>
      <c r="B85" s="62"/>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row>
    <row r="86" spans="1:35" ht="69" customHeight="1" thickBot="1" x14ac:dyDescent="0.25">
      <c r="A86" s="61" t="s">
        <v>718</v>
      </c>
      <c r="B86" s="61"/>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35" hidden="1" customHeight="1" thickBot="1" x14ac:dyDescent="0.25">
      <c r="A87" s="62" t="s">
        <v>719</v>
      </c>
      <c r="B87" s="62"/>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row>
    <row r="88" spans="1:35" ht="52" hidden="1" customHeight="1" thickBot="1" x14ac:dyDescent="0.25">
      <c r="A88" s="62" t="s">
        <v>720</v>
      </c>
      <c r="B88" s="62"/>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row>
    <row r="89" spans="1:35" ht="86" hidden="1" customHeight="1" thickBot="1" x14ac:dyDescent="0.25">
      <c r="A89" s="62" t="s">
        <v>721</v>
      </c>
      <c r="B89" s="62"/>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row>
    <row r="90" spans="1:35" ht="86" hidden="1" customHeight="1" thickBot="1" x14ac:dyDescent="0.25">
      <c r="A90" s="62" t="s">
        <v>722</v>
      </c>
      <c r="B90" s="62"/>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row>
    <row r="91" spans="1:35" ht="35" hidden="1" customHeight="1" thickBot="1" x14ac:dyDescent="0.25">
      <c r="A91" s="62" t="s">
        <v>723</v>
      </c>
      <c r="B91" s="62"/>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row>
    <row r="92" spans="1:35" ht="52" hidden="1" customHeight="1" thickBot="1" x14ac:dyDescent="0.25">
      <c r="A92" s="62" t="s">
        <v>724</v>
      </c>
      <c r="B92" s="62"/>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row>
    <row r="93" spans="1:35" ht="120" hidden="1" customHeight="1" thickBot="1" x14ac:dyDescent="0.25">
      <c r="A93" s="62" t="s">
        <v>725</v>
      </c>
      <c r="B93" s="62"/>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row>
    <row r="94" spans="1:35" ht="52" hidden="1" customHeight="1" thickBot="1" x14ac:dyDescent="0.25">
      <c r="A94" s="62" t="s">
        <v>726</v>
      </c>
      <c r="B94" s="62"/>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row>
    <row r="95" spans="1:35" ht="69" hidden="1" customHeight="1" thickBot="1" x14ac:dyDescent="0.25">
      <c r="A95" s="62" t="s">
        <v>727</v>
      </c>
      <c r="B95" s="62"/>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row>
    <row r="96" spans="1:35" ht="86" hidden="1" customHeight="1" thickBot="1" x14ac:dyDescent="0.25">
      <c r="A96" s="62" t="s">
        <v>728</v>
      </c>
      <c r="B96" s="62"/>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row>
    <row r="97" spans="1:35" ht="86" hidden="1" customHeight="1" thickBot="1" x14ac:dyDescent="0.25">
      <c r="A97" s="62" t="s">
        <v>729</v>
      </c>
      <c r="B97" s="62"/>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row>
    <row r="98" spans="1:35" ht="86" hidden="1" customHeight="1" thickBot="1" x14ac:dyDescent="0.25">
      <c r="A98" s="62" t="s">
        <v>730</v>
      </c>
      <c r="B98" s="62"/>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row>
    <row r="99" spans="1:35" ht="69" hidden="1" customHeight="1" thickBot="1" x14ac:dyDescent="0.25">
      <c r="A99" s="62" t="s">
        <v>731</v>
      </c>
      <c r="B99" s="62"/>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row>
    <row r="100" spans="1:35" ht="52" customHeight="1" thickBot="1" x14ac:dyDescent="0.25">
      <c r="A100" s="61" t="s">
        <v>732</v>
      </c>
      <c r="B100" s="63"/>
      <c r="C100" s="178">
        <v>554.32600000000002</v>
      </c>
      <c r="D100" s="178">
        <v>754.29499999999996</v>
      </c>
      <c r="E100" s="178">
        <v>1250.53</v>
      </c>
      <c r="F100" s="178">
        <v>1041.492</v>
      </c>
      <c r="G100" s="178">
        <v>-645.1</v>
      </c>
      <c r="H100" s="178">
        <v>-1530.134</v>
      </c>
      <c r="I100" s="178">
        <v>-2013.7619999999999</v>
      </c>
      <c r="J100" s="178">
        <v>-2383.7849999999999</v>
      </c>
      <c r="K100" s="178">
        <v>3318.2080000000001</v>
      </c>
      <c r="L100" s="178">
        <v>-638.03099999999995</v>
      </c>
      <c r="M100" s="178">
        <v>871.15899999999999</v>
      </c>
      <c r="N100" s="178">
        <v>-214.46199999999999</v>
      </c>
      <c r="O100" s="178">
        <v>1957.5350000000001</v>
      </c>
      <c r="P100" s="178">
        <v>1652.86</v>
      </c>
      <c r="Q100" s="178">
        <v>1357.3520000000001</v>
      </c>
      <c r="R100" s="178">
        <v>1343.9929999999999</v>
      </c>
      <c r="S100" s="178">
        <v>637.81100000000004</v>
      </c>
      <c r="T100" s="178">
        <v>2356.4319999999998</v>
      </c>
      <c r="U100" s="178">
        <v>3667.8679999999999</v>
      </c>
      <c r="V100" s="178">
        <v>5054.9210000000003</v>
      </c>
      <c r="W100" s="178">
        <v>-1968.3</v>
      </c>
      <c r="X100" s="178">
        <v>-1804.297</v>
      </c>
      <c r="Y100" s="178">
        <v>-211.27199999999999</v>
      </c>
      <c r="Z100" s="178">
        <v>-987.28899999999999</v>
      </c>
      <c r="AA100" s="178">
        <v>1536.7639999999999</v>
      </c>
      <c r="AB100" s="178">
        <v>3391.7220000000002</v>
      </c>
      <c r="AC100" s="178">
        <v>-1139.0519999999999</v>
      </c>
      <c r="AD100" s="178">
        <v>2468.4920000000002</v>
      </c>
      <c r="AE100" s="178">
        <v>1341.556</v>
      </c>
      <c r="AF100" s="178"/>
      <c r="AG100" s="178"/>
      <c r="AH100" s="178"/>
      <c r="AI100" s="178"/>
    </row>
    <row r="101" spans="1:35" ht="18" customHeight="1" thickBot="1" x14ac:dyDescent="0.25">
      <c r="A101" s="59" t="s">
        <v>733</v>
      </c>
      <c r="B101" s="59"/>
      <c r="C101" s="60">
        <v>3233.922</v>
      </c>
      <c r="D101" s="60">
        <v>6498.3670000000002</v>
      </c>
      <c r="E101" s="60">
        <v>10674.632</v>
      </c>
      <c r="F101" s="60">
        <v>12539.901</v>
      </c>
      <c r="G101" s="60">
        <v>2498.3209999999999</v>
      </c>
      <c r="H101" s="60">
        <v>4179.3450000000003</v>
      </c>
      <c r="I101" s="60">
        <v>6550.1930000000002</v>
      </c>
      <c r="J101" s="60">
        <v>8750.8559999999998</v>
      </c>
      <c r="K101" s="60">
        <v>5119.4409999999998</v>
      </c>
      <c r="L101" s="60">
        <v>3456.7220000000002</v>
      </c>
      <c r="M101" s="60">
        <v>6058.982</v>
      </c>
      <c r="N101" s="60">
        <v>5417.9629999999997</v>
      </c>
      <c r="O101" s="60">
        <v>3896.826</v>
      </c>
      <c r="P101" s="60">
        <v>6341.6610000000001</v>
      </c>
      <c r="Q101" s="60">
        <v>9423.2739999999994</v>
      </c>
      <c r="R101" s="60">
        <v>11952.26</v>
      </c>
      <c r="S101" s="60">
        <v>5355.6469999999999</v>
      </c>
      <c r="T101" s="60">
        <v>13828.539000000001</v>
      </c>
      <c r="U101" s="60">
        <v>21099.216</v>
      </c>
      <c r="V101" s="60">
        <v>28048.594000000001</v>
      </c>
      <c r="W101" s="60">
        <v>3894.7339999999999</v>
      </c>
      <c r="X101" s="60">
        <v>10539.11</v>
      </c>
      <c r="Y101" s="60">
        <v>16230.25</v>
      </c>
      <c r="Z101" s="60">
        <v>21142.807000000001</v>
      </c>
      <c r="AA101" s="60">
        <v>6340.9790000000003</v>
      </c>
      <c r="AB101" s="60">
        <v>13284.232</v>
      </c>
      <c r="AC101" s="60">
        <v>15095.233</v>
      </c>
      <c r="AD101" s="60">
        <v>22587.021000000001</v>
      </c>
      <c r="AE101" s="60">
        <v>4639.28</v>
      </c>
      <c r="AF101" s="60"/>
      <c r="AG101" s="60"/>
      <c r="AH101" s="60"/>
      <c r="AI101" s="60"/>
    </row>
    <row r="102" spans="1:35" ht="35" customHeight="1" thickBot="1" x14ac:dyDescent="0.25">
      <c r="A102" s="59" t="s">
        <v>734</v>
      </c>
      <c r="B102" s="59"/>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35" customHeight="1" thickBot="1" x14ac:dyDescent="0.25">
      <c r="A103" s="63" t="s">
        <v>735</v>
      </c>
      <c r="B103" s="63"/>
      <c r="C103" s="57">
        <v>2530.7339999999999</v>
      </c>
      <c r="D103" s="57">
        <v>5479.1360000000004</v>
      </c>
      <c r="E103" s="57">
        <v>9071.8269999999993</v>
      </c>
      <c r="F103" s="57">
        <v>11125.626</v>
      </c>
      <c r="G103" s="57">
        <v>3052.6619999999998</v>
      </c>
      <c r="H103" s="57">
        <v>5661.2629999999999</v>
      </c>
      <c r="I103" s="57">
        <v>8639.4719999999998</v>
      </c>
      <c r="J103" s="57">
        <v>11312.071</v>
      </c>
      <c r="K103" s="57">
        <v>1823.085</v>
      </c>
      <c r="L103" s="57">
        <v>4060.9549999999999</v>
      </c>
      <c r="M103" s="57">
        <v>5338.277</v>
      </c>
      <c r="N103" s="57">
        <v>6003.2</v>
      </c>
      <c r="O103" s="57">
        <v>1866.8009999999999</v>
      </c>
      <c r="P103" s="57">
        <v>4515.7060000000001</v>
      </c>
      <c r="Q103" s="57">
        <v>7817.2349999999997</v>
      </c>
      <c r="R103" s="57">
        <v>10279.683000000001</v>
      </c>
      <c r="S103" s="57">
        <v>4320.8069999999998</v>
      </c>
      <c r="T103" s="57">
        <v>10356.602999999999</v>
      </c>
      <c r="U103" s="57">
        <v>15866.567999999999</v>
      </c>
      <c r="V103" s="57">
        <v>21005.105</v>
      </c>
      <c r="W103" s="57">
        <v>5323.3280000000004</v>
      </c>
      <c r="X103" s="57">
        <v>11216.279</v>
      </c>
      <c r="Y103" s="57">
        <v>15348.74</v>
      </c>
      <c r="Z103" s="57">
        <v>20611.775000000001</v>
      </c>
      <c r="AA103" s="57">
        <v>4547.2110000000002</v>
      </c>
      <c r="AB103" s="57">
        <v>9532.1749999999993</v>
      </c>
      <c r="AC103" s="57">
        <v>15591.661</v>
      </c>
      <c r="AD103" s="57">
        <v>19531.205000000002</v>
      </c>
      <c r="AE103" s="57">
        <v>3187.4270000000001</v>
      </c>
      <c r="AF103" s="57"/>
      <c r="AG103" s="57"/>
      <c r="AH103" s="57"/>
      <c r="AI103" s="57"/>
    </row>
    <row r="104" spans="1:35" ht="18" customHeight="1" thickBot="1" x14ac:dyDescent="0.25">
      <c r="A104" s="187" t="s">
        <v>736</v>
      </c>
      <c r="B104" s="59"/>
      <c r="C104" s="184">
        <f t="shared" ref="C104:AI104" si="8">IFERROR(C103/C5, 0)</f>
        <v>0.13312151584480872</v>
      </c>
      <c r="D104" s="184">
        <f t="shared" si="8"/>
        <v>0.14069182711958572</v>
      </c>
      <c r="E104" s="184">
        <f t="shared" si="8"/>
        <v>0.14841332059166279</v>
      </c>
      <c r="F104" s="184">
        <f t="shared" si="8"/>
        <v>0.13147014596784609</v>
      </c>
      <c r="G104" s="184">
        <f t="shared" si="8"/>
        <v>0.13494618883559797</v>
      </c>
      <c r="H104" s="184">
        <f t="shared" si="8"/>
        <v>0.13068665107687286</v>
      </c>
      <c r="I104" s="184">
        <f t="shared" si="8"/>
        <v>0.13168334183484579</v>
      </c>
      <c r="J104" s="184">
        <f t="shared" si="8"/>
        <v>0.13398089490858975</v>
      </c>
      <c r="K104" s="184">
        <f t="shared" si="8"/>
        <v>9.9545986627278218E-2</v>
      </c>
      <c r="L104" s="184">
        <f t="shared" si="8"/>
        <v>0.12234867468946638</v>
      </c>
      <c r="M104" s="184">
        <f t="shared" si="8"/>
        <v>0.11488447897610142</v>
      </c>
      <c r="N104" s="184">
        <f t="shared" si="8"/>
        <v>9.9478374854242435E-2</v>
      </c>
      <c r="O104" s="184">
        <f t="shared" si="8"/>
        <v>0.10430508561890769</v>
      </c>
      <c r="P104" s="184">
        <f t="shared" si="8"/>
        <v>0.12103012886902847</v>
      </c>
      <c r="Q104" s="184">
        <f t="shared" si="8"/>
        <v>0.13519396629325059</v>
      </c>
      <c r="R104" s="184">
        <f t="shared" si="8"/>
        <v>0.12936846120896064</v>
      </c>
      <c r="S104" s="184">
        <f t="shared" si="8"/>
        <v>0.15443194259864632</v>
      </c>
      <c r="T104" s="184">
        <f t="shared" si="8"/>
        <v>0.17133393769862684</v>
      </c>
      <c r="U104" s="184">
        <f t="shared" si="8"/>
        <v>0.17334203530328421</v>
      </c>
      <c r="V104" s="184">
        <f t="shared" si="8"/>
        <v>0.16993395867854577</v>
      </c>
      <c r="W104" s="184">
        <f t="shared" si="8"/>
        <v>0.15257974874704863</v>
      </c>
      <c r="X104" s="184">
        <f t="shared" si="8"/>
        <v>0.16331951767482825</v>
      </c>
      <c r="Y104" s="184">
        <f t="shared" si="8"/>
        <v>0.15726560552269522</v>
      </c>
      <c r="Z104" s="184">
        <f t="shared" si="8"/>
        <v>0.16029904949371951</v>
      </c>
      <c r="AA104" s="184">
        <f t="shared" si="8"/>
        <v>0.14029266833436582</v>
      </c>
      <c r="AB104" s="184">
        <f t="shared" si="8"/>
        <v>0.14775252569718317</v>
      </c>
      <c r="AC104" s="184">
        <f t="shared" si="8"/>
        <v>0.15660890435999048</v>
      </c>
      <c r="AD104" s="184">
        <f t="shared" si="8"/>
        <v>0.14529227975469633</v>
      </c>
      <c r="AE104" s="184">
        <f t="shared" si="8"/>
        <v>9.303427186704985E-2</v>
      </c>
      <c r="AF104" s="184">
        <f t="shared" si="8"/>
        <v>0</v>
      </c>
      <c r="AG104" s="184">
        <f t="shared" si="8"/>
        <v>0</v>
      </c>
      <c r="AH104" s="184">
        <f t="shared" si="8"/>
        <v>0</v>
      </c>
      <c r="AI104" s="184">
        <f t="shared" si="8"/>
        <v>0</v>
      </c>
    </row>
    <row r="105" spans="1:35" ht="18" customHeight="1" thickBot="1" x14ac:dyDescent="0.25">
      <c r="A105" s="187" t="s">
        <v>737</v>
      </c>
      <c r="B105" s="59"/>
      <c r="C105" s="185">
        <f>IFERROR(HLOOKUP(C3,'CASH FLOW'!$C$3:$J$179, 44, FALSE)/C103, 0)</f>
        <v>0.12336855631607274</v>
      </c>
      <c r="D105" s="185">
        <f>IFERROR(HLOOKUP(D3,'CASH FLOW'!$C$3:$J$179, 44, FALSE)/D103, 0)</f>
        <v>0.61739387377863952</v>
      </c>
      <c r="E105" s="185">
        <f>IFERROR(HLOOKUP(E3,'CASH FLOW'!$C$3:$J$179, 44, FALSE)/E103, 0)</f>
        <v>1.5499645220306781</v>
      </c>
      <c r="F105" s="185">
        <f>IFERROR(HLOOKUP(F3,'CASH FLOW'!$C$3:$J$179, 44, FALSE)/F103, 0)</f>
        <v>1.7266222143365237</v>
      </c>
      <c r="G105" s="185">
        <f>IFERROR(HLOOKUP(G3,'CASH FLOW'!$C$3:$J$179, 44, FALSE)/G103, 0)</f>
        <v>0.7758762679916742</v>
      </c>
      <c r="H105" s="185">
        <f>IFERROR(HLOOKUP(H3,'CASH FLOW'!$C$3:$J$179, 44, FALSE)/H103, 0)</f>
        <v>0.3494393388895729</v>
      </c>
      <c r="I105" s="185">
        <f>IFERROR(HLOOKUP(I3,'CASH FLOW'!$C$3:$J$179, 44, FALSE)/I103, 0)</f>
        <v>1.0301004505830911</v>
      </c>
      <c r="J105" s="185">
        <f>IFERROR(HLOOKUP(J3,'CASH FLOW'!$C$3:$J$179, 44, FALSE)/J103, 0)</f>
        <v>0</v>
      </c>
      <c r="K105" s="185">
        <f>IFERROR(HLOOKUP(K3,'CASH FLOW'!$C$3:$J$179, 44, FALSE)/K103, 0)</f>
        <v>0</v>
      </c>
      <c r="L105" s="185">
        <f>IFERROR(HLOOKUP(L3,'CASH FLOW'!$C$3:$J$179, 44, FALSE)/L103, 0)</f>
        <v>0</v>
      </c>
      <c r="M105" s="185">
        <f>IFERROR(HLOOKUP(M3,'CASH FLOW'!$C$3:$J$179, 44, FALSE)/M103, 0)</f>
        <v>0</v>
      </c>
      <c r="N105" s="185">
        <f>IFERROR(HLOOKUP(N3,'CASH FLOW'!$C$3:$J$179, 44, FALSE)/N103, 0)</f>
        <v>0</v>
      </c>
      <c r="O105" s="185">
        <f>IFERROR(HLOOKUP(O3,'CASH FLOW'!$C$3:$J$179, 44, FALSE)/O103, 0)</f>
        <v>0</v>
      </c>
      <c r="P105" s="185">
        <f>IFERROR(HLOOKUP(P3,'CASH FLOW'!$C$3:$J$179, 44, FALSE)/P103, 0)</f>
        <v>0</v>
      </c>
      <c r="Q105" s="185">
        <f>IFERROR(HLOOKUP(Q3,'CASH FLOW'!$C$3:$J$179, 44, FALSE)/Q103, 0)</f>
        <v>0</v>
      </c>
      <c r="R105" s="185">
        <f>IFERROR(HLOOKUP(R3,'CASH FLOW'!$C$3:$J$179, 44, FALSE)/R103, 0)</f>
        <v>0</v>
      </c>
      <c r="S105" s="185">
        <f>IFERROR(HLOOKUP(S3,'CASH FLOW'!$C$3:$J$179, 44, FALSE)/S103, 0)</f>
        <v>0</v>
      </c>
      <c r="T105" s="185">
        <f>IFERROR(HLOOKUP(T3,'CASH FLOW'!$C$3:$J$179, 44, FALSE)/T103, 0)</f>
        <v>0</v>
      </c>
      <c r="U105" s="185">
        <f>IFERROR(HLOOKUP(U3,'CASH FLOW'!$C$3:$J$179, 44, FALSE)/U103, 0)</f>
        <v>0</v>
      </c>
      <c r="V105" s="185">
        <f>IFERROR(HLOOKUP(V3,'CASH FLOW'!$C$3:$J$179, 44, FALSE)/V103, 0)</f>
        <v>0</v>
      </c>
      <c r="W105" s="185">
        <f>IFERROR(HLOOKUP(W3,'CASH FLOW'!$C$3:$J$179, 44, FALSE)/W103, 0)</f>
        <v>0</v>
      </c>
      <c r="X105" s="185">
        <f>IFERROR(HLOOKUP(X3,'CASH FLOW'!$C$3:$J$179, 44, FALSE)/X103, 0)</f>
        <v>0</v>
      </c>
      <c r="Y105" s="185">
        <f>IFERROR(HLOOKUP(Y3,'CASH FLOW'!$C$3:$J$179, 44, FALSE)/Y103, 0)</f>
        <v>0</v>
      </c>
      <c r="Z105" s="185">
        <f>IFERROR(HLOOKUP(Z3,'CASH FLOW'!$C$3:$J$179, 44, FALSE)/Z103, 0)</f>
        <v>0</v>
      </c>
      <c r="AA105" s="185">
        <f>IFERROR(HLOOKUP(AA3,'CASH FLOW'!$C$3:$J$179, 44, FALSE)/AA103, 0)</f>
        <v>0</v>
      </c>
      <c r="AB105" s="185">
        <f>IFERROR(HLOOKUP(AB3,'CASH FLOW'!$C$3:$J$179, 44, FALSE)/AB103, 0)</f>
        <v>0</v>
      </c>
      <c r="AC105" s="185">
        <f>IFERROR(HLOOKUP(AC3,'CASH FLOW'!$C$3:$J$179, 44, FALSE)/AC103, 0)</f>
        <v>0</v>
      </c>
      <c r="AD105" s="185">
        <f>IFERROR(HLOOKUP(AD3,'CASH FLOW'!$C$3:$J$179, 44, FALSE)/AD103, 0)</f>
        <v>0</v>
      </c>
      <c r="AE105" s="185">
        <f>IFERROR(HLOOKUP(AE3,'CASH FLOW'!$C$3:$J$179, 44, FALSE)/AE103, 0)</f>
        <v>0</v>
      </c>
      <c r="AF105" s="185">
        <f>IFERROR(HLOOKUP(AF3,'CASH FLOW'!$C$3:$J$179, 44, FALSE)/AF103, 0)</f>
        <v>0</v>
      </c>
      <c r="AG105" s="185">
        <f>IFERROR(HLOOKUP(AG3,'CASH FLOW'!$C$3:$J$179, 44, FALSE)/AG103, 0)</f>
        <v>0</v>
      </c>
      <c r="AH105" s="185">
        <f>IFERROR(HLOOKUP(AH3,'CASH FLOW'!$C$3:$J$179, 44, FALSE)/AH103, 0)</f>
        <v>0</v>
      </c>
      <c r="AI105" s="185">
        <f>IFERROR(HLOOKUP(AI3,'CASH FLOW'!$C$3:$J$179, 44, FALSE)/AI103, 0)</f>
        <v>0</v>
      </c>
    </row>
    <row r="106" spans="1:35" ht="52" customHeight="1" thickBot="1" x14ac:dyDescent="0.25">
      <c r="A106" s="63" t="s">
        <v>738</v>
      </c>
      <c r="B106" s="63"/>
      <c r="C106" s="57">
        <v>148.86199999999999</v>
      </c>
      <c r="D106" s="57">
        <v>264.93599999999998</v>
      </c>
      <c r="E106" s="57">
        <v>352.27499999999998</v>
      </c>
      <c r="F106" s="57">
        <v>372.78300000000002</v>
      </c>
      <c r="G106" s="57">
        <v>90.759</v>
      </c>
      <c r="H106" s="57">
        <v>48.216000000000001</v>
      </c>
      <c r="I106" s="57">
        <v>-75.516999999999996</v>
      </c>
      <c r="J106" s="57">
        <v>-177.43</v>
      </c>
      <c r="K106" s="57">
        <v>-21.852</v>
      </c>
      <c r="L106" s="57">
        <v>33.798000000000002</v>
      </c>
      <c r="M106" s="57">
        <v>-150.45400000000001</v>
      </c>
      <c r="N106" s="57">
        <v>-370.77499999999998</v>
      </c>
      <c r="O106" s="57">
        <v>72.489999999999995</v>
      </c>
      <c r="P106" s="57">
        <v>173.095</v>
      </c>
      <c r="Q106" s="57">
        <v>248.68700000000001</v>
      </c>
      <c r="R106" s="57">
        <v>328.584</v>
      </c>
      <c r="S106" s="57">
        <v>397.029</v>
      </c>
      <c r="T106" s="57">
        <v>1115.5039999999999</v>
      </c>
      <c r="U106" s="57">
        <v>1564.78</v>
      </c>
      <c r="V106" s="57">
        <v>1988.568</v>
      </c>
      <c r="W106" s="57">
        <v>539.70600000000002</v>
      </c>
      <c r="X106" s="57">
        <v>1127.1279999999999</v>
      </c>
      <c r="Y106" s="57">
        <v>1092.7819999999999</v>
      </c>
      <c r="Z106" s="57">
        <v>1518.3209999999999</v>
      </c>
      <c r="AA106" s="57">
        <v>257.00400000000002</v>
      </c>
      <c r="AB106" s="57">
        <v>360.33499999999998</v>
      </c>
      <c r="AC106" s="57">
        <v>642.62400000000002</v>
      </c>
      <c r="AD106" s="57">
        <v>587.32399999999996</v>
      </c>
      <c r="AE106" s="57">
        <v>110.297</v>
      </c>
      <c r="AF106" s="57"/>
      <c r="AG106" s="57"/>
      <c r="AH106" s="57"/>
      <c r="AI106" s="57"/>
    </row>
    <row r="107" spans="1:35" ht="35" customHeight="1" thickBot="1" x14ac:dyDescent="0.25">
      <c r="A107" s="59" t="s">
        <v>739</v>
      </c>
      <c r="B107" s="59"/>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52" customHeight="1" thickBot="1" x14ac:dyDescent="0.25">
      <c r="A108" s="63" t="s">
        <v>740</v>
      </c>
      <c r="B108" s="63"/>
      <c r="C108" s="57">
        <v>3067.181</v>
      </c>
      <c r="D108" s="57">
        <v>6153.8639999999996</v>
      </c>
      <c r="E108" s="57">
        <v>10190.556</v>
      </c>
      <c r="F108" s="57">
        <v>12057.482</v>
      </c>
      <c r="G108" s="57">
        <v>2447.4749999999999</v>
      </c>
      <c r="H108" s="57">
        <v>4195.9759999999997</v>
      </c>
      <c r="I108" s="57">
        <v>6691.3220000000001</v>
      </c>
      <c r="J108" s="57">
        <v>9043.1730000000007</v>
      </c>
      <c r="K108" s="57">
        <v>4728.3869999999997</v>
      </c>
      <c r="L108" s="57">
        <v>3356.0360000000001</v>
      </c>
      <c r="M108" s="57">
        <v>6039.8980000000001</v>
      </c>
      <c r="N108" s="57">
        <v>5744.2879999999996</v>
      </c>
      <c r="O108" s="57">
        <v>3721.2159999999999</v>
      </c>
      <c r="P108" s="57">
        <v>6065.5119999999997</v>
      </c>
      <c r="Q108" s="57">
        <v>9112.4590000000007</v>
      </c>
      <c r="R108" s="57">
        <v>11562.96</v>
      </c>
      <c r="S108" s="57">
        <v>4950.5330000000004</v>
      </c>
      <c r="T108" s="57">
        <v>12584.331</v>
      </c>
      <c r="U108" s="57">
        <v>19305.172999999999</v>
      </c>
      <c r="V108" s="57">
        <v>25696.968000000001</v>
      </c>
      <c r="W108" s="57">
        <v>3541.7379999999998</v>
      </c>
      <c r="X108" s="57">
        <v>9594.8119999999999</v>
      </c>
      <c r="Y108" s="57">
        <v>15207.334999999999</v>
      </c>
      <c r="Z108" s="57">
        <v>19720.991000000002</v>
      </c>
      <c r="AA108" s="57">
        <v>5976.7619999999997</v>
      </c>
      <c r="AB108" s="57">
        <v>12676.38</v>
      </c>
      <c r="AC108" s="57">
        <v>14532.769</v>
      </c>
      <c r="AD108" s="57">
        <v>21817.566999999999</v>
      </c>
      <c r="AE108" s="57">
        <v>4413.576</v>
      </c>
      <c r="AF108" s="57"/>
      <c r="AG108" s="57"/>
      <c r="AH108" s="57"/>
      <c r="AI108" s="57"/>
    </row>
    <row r="109" spans="1:35" ht="52" customHeight="1" thickBot="1" x14ac:dyDescent="0.25">
      <c r="A109" s="63" t="s">
        <v>741</v>
      </c>
      <c r="B109" s="63"/>
      <c r="C109" s="57">
        <v>166.74100000000001</v>
      </c>
      <c r="D109" s="57">
        <v>344.50299999999999</v>
      </c>
      <c r="E109" s="57">
        <v>484.07600000000002</v>
      </c>
      <c r="F109" s="57">
        <v>482.41899999999998</v>
      </c>
      <c r="G109" s="57">
        <v>50.845999999999997</v>
      </c>
      <c r="H109" s="57">
        <v>-16.631</v>
      </c>
      <c r="I109" s="57">
        <v>-141.12899999999999</v>
      </c>
      <c r="J109" s="57">
        <v>-292.31700000000001</v>
      </c>
      <c r="K109" s="57">
        <v>391.05399999999997</v>
      </c>
      <c r="L109" s="57">
        <v>100.68600000000001</v>
      </c>
      <c r="M109" s="57">
        <v>19.084</v>
      </c>
      <c r="N109" s="57">
        <v>-326.32499999999999</v>
      </c>
      <c r="O109" s="57">
        <v>175.61</v>
      </c>
      <c r="P109" s="57">
        <v>276.149</v>
      </c>
      <c r="Q109" s="57">
        <v>310.815</v>
      </c>
      <c r="R109" s="57">
        <v>389.3</v>
      </c>
      <c r="S109" s="57">
        <v>405.11399999999998</v>
      </c>
      <c r="T109" s="57">
        <v>1244.2080000000001</v>
      </c>
      <c r="U109" s="57">
        <v>1794.0429999999999</v>
      </c>
      <c r="V109" s="57">
        <v>2351.6260000000002</v>
      </c>
      <c r="W109" s="57">
        <v>352.99599999999998</v>
      </c>
      <c r="X109" s="57">
        <v>944.298</v>
      </c>
      <c r="Y109" s="57">
        <v>1022.915</v>
      </c>
      <c r="Z109" s="57">
        <v>1421.816</v>
      </c>
      <c r="AA109" s="57">
        <v>364.21699999999998</v>
      </c>
      <c r="AB109" s="57">
        <v>607.85199999999998</v>
      </c>
      <c r="AC109" s="57">
        <v>562.46400000000006</v>
      </c>
      <c r="AD109" s="57">
        <v>769.45399999999995</v>
      </c>
      <c r="AE109" s="57">
        <v>225.70400000000001</v>
      </c>
      <c r="AF109" s="57"/>
      <c r="AG109" s="57"/>
      <c r="AH109" s="57"/>
      <c r="AI109" s="57"/>
    </row>
    <row r="110" spans="1:35" ht="18" customHeight="1" thickBot="1" x14ac:dyDescent="0.25">
      <c r="A110" s="59" t="s">
        <v>742</v>
      </c>
      <c r="B110" s="59"/>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52" customHeight="1" thickBot="1" x14ac:dyDescent="0.25">
      <c r="A111" s="61" t="s">
        <v>743</v>
      </c>
      <c r="B111" s="61"/>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35" customHeight="1" thickBot="1" x14ac:dyDescent="0.25">
      <c r="A112" s="62" t="s">
        <v>744</v>
      </c>
      <c r="B112" s="62"/>
      <c r="C112" s="64">
        <v>678</v>
      </c>
      <c r="D112" s="64">
        <v>1469</v>
      </c>
      <c r="E112" s="64">
        <v>2432</v>
      </c>
      <c r="F112" s="64">
        <v>2983</v>
      </c>
      <c r="G112" s="64">
        <v>818</v>
      </c>
      <c r="H112" s="64">
        <v>1518</v>
      </c>
      <c r="I112" s="64">
        <v>2316</v>
      </c>
      <c r="J112" s="64">
        <v>3033</v>
      </c>
      <c r="K112" s="64">
        <v>489</v>
      </c>
      <c r="L112" s="64">
        <v>1089</v>
      </c>
      <c r="M112" s="64">
        <v>1431</v>
      </c>
      <c r="N112" s="64">
        <v>1609</v>
      </c>
      <c r="O112" s="64">
        <v>500</v>
      </c>
      <c r="P112" s="64">
        <v>1211</v>
      </c>
      <c r="Q112" s="64">
        <v>2096</v>
      </c>
      <c r="R112" s="64">
        <v>2756</v>
      </c>
      <c r="S112" s="64">
        <v>1158</v>
      </c>
      <c r="T112" s="64">
        <v>2776</v>
      </c>
      <c r="U112" s="64">
        <v>4282.7673279472174</v>
      </c>
      <c r="V112" s="64">
        <v>5679</v>
      </c>
      <c r="W112" s="64">
        <v>1466</v>
      </c>
      <c r="X112" s="64">
        <v>3088</v>
      </c>
      <c r="Y112" s="64">
        <v>4226</v>
      </c>
      <c r="Z112" s="64">
        <v>5675</v>
      </c>
      <c r="AA112" s="64">
        <v>1252</v>
      </c>
      <c r="AB112" s="64">
        <v>2625</v>
      </c>
      <c r="AC112" s="64">
        <v>4293</v>
      </c>
      <c r="AD112" s="64">
        <v>5378</v>
      </c>
      <c r="AE112" s="64">
        <v>878</v>
      </c>
      <c r="AF112" s="64"/>
      <c r="AG112" s="64"/>
      <c r="AH112" s="64"/>
      <c r="AI112" s="64"/>
    </row>
    <row r="113" spans="1:35" ht="35" customHeight="1" thickBot="1" x14ac:dyDescent="0.25">
      <c r="A113" s="62" t="s">
        <v>745</v>
      </c>
      <c r="B113" s="62"/>
      <c r="C113" s="64">
        <v>678</v>
      </c>
      <c r="D113" s="64"/>
      <c r="E113" s="64"/>
      <c r="F113" s="64"/>
      <c r="G113" s="64">
        <v>818</v>
      </c>
      <c r="H113" s="64"/>
      <c r="I113" s="64"/>
      <c r="J113" s="64"/>
      <c r="K113" s="64">
        <v>489</v>
      </c>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row>
    <row r="114" spans="1:35" ht="18" customHeight="1" thickBot="1" x14ac:dyDescent="0.25">
      <c r="A114" s="61" t="s">
        <v>746</v>
      </c>
      <c r="B114" s="61"/>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35" customHeight="1" thickBot="1" x14ac:dyDescent="0.25">
      <c r="A115" s="62" t="s">
        <v>747</v>
      </c>
      <c r="B115" s="62"/>
      <c r="C115" s="64">
        <v>678</v>
      </c>
      <c r="D115" s="64">
        <v>1469</v>
      </c>
      <c r="E115" s="64">
        <v>2432</v>
      </c>
      <c r="F115" s="64">
        <v>2983</v>
      </c>
      <c r="G115" s="64">
        <v>818</v>
      </c>
      <c r="H115" s="64">
        <v>1518</v>
      </c>
      <c r="I115" s="64">
        <v>2316</v>
      </c>
      <c r="J115" s="64">
        <v>3033</v>
      </c>
      <c r="K115" s="64">
        <v>489</v>
      </c>
      <c r="L115" s="64">
        <v>1089</v>
      </c>
      <c r="M115" s="64">
        <v>1431</v>
      </c>
      <c r="N115" s="64">
        <v>1609</v>
      </c>
      <c r="O115" s="64">
        <v>500</v>
      </c>
      <c r="P115" s="64">
        <v>1211</v>
      </c>
      <c r="Q115" s="64">
        <v>2096</v>
      </c>
      <c r="R115" s="64">
        <v>2756</v>
      </c>
      <c r="S115" s="64">
        <v>1158</v>
      </c>
      <c r="T115" s="64">
        <v>2776</v>
      </c>
      <c r="U115" s="64">
        <v>4282.7673279472174</v>
      </c>
      <c r="V115" s="64"/>
      <c r="W115" s="64"/>
      <c r="X115" s="64"/>
      <c r="Y115" s="64">
        <v>4226</v>
      </c>
      <c r="Z115" s="64">
        <v>5675</v>
      </c>
      <c r="AA115" s="64"/>
      <c r="AB115" s="64"/>
      <c r="AC115" s="64"/>
      <c r="AD115" s="64">
        <v>5378</v>
      </c>
      <c r="AE115" s="64"/>
      <c r="AF115" s="64"/>
      <c r="AG115" s="64"/>
      <c r="AH115" s="64"/>
      <c r="AI115" s="64"/>
    </row>
    <row r="116" spans="1:35" ht="35" hidden="1" customHeight="1" thickBot="1" x14ac:dyDescent="0.25">
      <c r="A116" s="62" t="s">
        <v>748</v>
      </c>
      <c r="B116" s="62"/>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row>
  </sheetData>
  <mergeCells count="1">
    <mergeCell ref="A1:C1"/>
  </mergeCells>
  <dataValidations count="1">
    <dataValidation type="decimal" allowBlank="1" showInputMessage="1" showErrorMessage="1" errorTitle="Invalid Data Type" error="Please input data in Numeric Data Type" sqref="C112:AI113 C87:AI101 C108:AI109 C115:AI116 C60:AI63 C65:AI79 C82:AI85 C5:AI57 C103:AI106" xr:uid="{00000000-0002-0000-05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116"/>
  <sheetViews>
    <sheetView showGridLines="0" workbookViewId="0">
      <pane xSplit="2" ySplit="3" topLeftCell="W102" activePane="bottomRight" state="frozen"/>
      <selection pane="topRight"/>
      <selection pane="bottomLeft"/>
      <selection pane="bottomRight" activeCell="AE58" sqref="AE58"/>
    </sheetView>
  </sheetViews>
  <sheetFormatPr baseColWidth="10" defaultColWidth="9.3984375" defaultRowHeight="15" x14ac:dyDescent="0.2"/>
  <cols>
    <col min="1" max="1" width="42.59765625" style="50" bestFit="1" customWidth="1" collapsed="1"/>
    <col min="2" max="2" width="26" style="50" customWidth="1"/>
    <col min="3" max="35" width="21" style="50" customWidth="1" collapsed="1"/>
    <col min="36" max="36" width="9.3984375" style="50" customWidth="1" collapsed="1"/>
    <col min="37" max="16384" width="9.3984375" style="50" collapsed="1"/>
  </cols>
  <sheetData>
    <row r="1" spans="1:35" ht="18" customHeight="1" x14ac:dyDescent="0.2">
      <c r="A1" s="190" t="s">
        <v>636</v>
      </c>
      <c r="B1" s="191"/>
      <c r="C1" s="191"/>
    </row>
    <row r="2" spans="1:35" ht="34.5" hidden="1" customHeight="1" x14ac:dyDescent="0.2">
      <c r="D2" s="51"/>
      <c r="F2" s="51"/>
      <c r="H2" s="51"/>
      <c r="J2" s="51"/>
      <c r="L2" s="51"/>
      <c r="N2" s="51"/>
      <c r="O2" s="51"/>
      <c r="Q2" s="51"/>
      <c r="R2" s="51"/>
      <c r="T2" s="51"/>
      <c r="U2" s="51"/>
      <c r="W2" s="51"/>
      <c r="X2" s="51"/>
      <c r="Z2" s="51"/>
      <c r="AA2" s="51"/>
      <c r="AC2" s="51"/>
      <c r="AD2" s="51"/>
      <c r="AF2" s="51"/>
      <c r="AG2" s="51"/>
      <c r="AI2" s="51"/>
    </row>
    <row r="3" spans="1:35" ht="17" customHeight="1" x14ac:dyDescent="0.2">
      <c r="A3" s="52" t="s">
        <v>22</v>
      </c>
      <c r="B3" s="52"/>
      <c r="C3" s="53" t="s">
        <v>101</v>
      </c>
      <c r="D3" s="53" t="s">
        <v>102</v>
      </c>
      <c r="E3" s="53" t="s">
        <v>103</v>
      </c>
      <c r="F3" s="53" t="s">
        <v>97</v>
      </c>
      <c r="G3" s="53" t="s">
        <v>23</v>
      </c>
      <c r="H3" s="53" t="s">
        <v>24</v>
      </c>
      <c r="I3" s="53" t="s">
        <v>25</v>
      </c>
      <c r="J3" s="53" t="s">
        <v>26</v>
      </c>
      <c r="K3" s="53" t="s">
        <v>27</v>
      </c>
      <c r="L3" s="53" t="s">
        <v>28</v>
      </c>
      <c r="M3" s="53" t="s">
        <v>29</v>
      </c>
      <c r="N3" s="53" t="s">
        <v>30</v>
      </c>
      <c r="O3" s="53" t="s">
        <v>31</v>
      </c>
      <c r="P3" s="53" t="s">
        <v>32</v>
      </c>
      <c r="Q3" s="53" t="s">
        <v>33</v>
      </c>
      <c r="R3" s="53" t="s">
        <v>34</v>
      </c>
      <c r="S3" s="53" t="s">
        <v>35</v>
      </c>
      <c r="T3" s="53" t="s">
        <v>36</v>
      </c>
      <c r="U3" s="53" t="s">
        <v>37</v>
      </c>
      <c r="V3" s="53" t="s">
        <v>38</v>
      </c>
      <c r="W3" s="53" t="s">
        <v>39</v>
      </c>
      <c r="X3" s="53" t="s">
        <v>40</v>
      </c>
      <c r="Y3" s="53" t="s">
        <v>41</v>
      </c>
      <c r="Z3" s="53" t="s">
        <v>42</v>
      </c>
      <c r="AA3" s="53" t="s">
        <v>104</v>
      </c>
      <c r="AB3" s="53" t="s">
        <v>43</v>
      </c>
      <c r="AC3" s="53" t="s">
        <v>44</v>
      </c>
      <c r="AD3" s="53" t="s">
        <v>45</v>
      </c>
      <c r="AE3" s="53" t="s">
        <v>46</v>
      </c>
      <c r="AF3" s="53"/>
      <c r="AG3" s="53"/>
      <c r="AH3" s="53"/>
      <c r="AI3" s="53"/>
    </row>
    <row r="4" spans="1:35" ht="35" customHeight="1" thickBot="1" x14ac:dyDescent="0.25">
      <c r="A4" s="54" t="s">
        <v>636</v>
      </c>
      <c r="B4" s="54"/>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5" ht="18" customHeight="1" thickBot="1" x14ac:dyDescent="0.25">
      <c r="A5" s="56" t="s">
        <v>637</v>
      </c>
      <c r="B5" s="56"/>
      <c r="C5" s="57">
        <v>19010.705999999998</v>
      </c>
      <c r="D5" s="57">
        <v>19933.531999999999</v>
      </c>
      <c r="E5" s="57">
        <v>22181.185000000001</v>
      </c>
      <c r="F5" s="57">
        <v>23499.30999999999</v>
      </c>
      <c r="G5" s="57">
        <v>22621.328000000001</v>
      </c>
      <c r="H5" s="57">
        <v>20698.039000000001</v>
      </c>
      <c r="I5" s="57">
        <v>22288.566999999999</v>
      </c>
      <c r="J5" s="57">
        <v>18822.544000000009</v>
      </c>
      <c r="K5" s="57">
        <v>18313.998</v>
      </c>
      <c r="L5" s="57">
        <v>14877.656999999999</v>
      </c>
      <c r="M5" s="57">
        <v>13274.822</v>
      </c>
      <c r="N5" s="57">
        <v>13880.307000000001</v>
      </c>
      <c r="O5" s="57">
        <v>17897.507000000001</v>
      </c>
      <c r="P5" s="57">
        <v>19413.087</v>
      </c>
      <c r="Q5" s="57">
        <v>20511.772000000001</v>
      </c>
      <c r="R5" s="57">
        <v>21638.136999999999</v>
      </c>
      <c r="S5" s="57">
        <v>27978.713</v>
      </c>
      <c r="T5" s="57">
        <v>32468.172999999999</v>
      </c>
      <c r="U5" s="57">
        <v>31086.411000000011</v>
      </c>
      <c r="V5" s="57">
        <v>32074.163</v>
      </c>
      <c r="W5" s="57">
        <v>34888.824000000001</v>
      </c>
      <c r="X5" s="57">
        <v>33788.080999999998</v>
      </c>
      <c r="Y5" s="57">
        <v>28920.659</v>
      </c>
      <c r="Z5" s="57">
        <v>30985.7</v>
      </c>
      <c r="AA5" s="57">
        <v>32412.321</v>
      </c>
      <c r="AB5" s="57">
        <v>32102.143</v>
      </c>
      <c r="AC5" s="57">
        <v>35043.483</v>
      </c>
      <c r="AD5" s="57">
        <v>34869.050999999992</v>
      </c>
      <c r="AE5" s="57">
        <v>34260.783000000003</v>
      </c>
      <c r="AF5" s="57"/>
      <c r="AG5" s="57"/>
      <c r="AH5" s="57"/>
      <c r="AI5" s="57"/>
    </row>
    <row r="6" spans="1:35" ht="18" hidden="1" customHeight="1" thickBot="1" x14ac:dyDescent="0.25">
      <c r="A6" s="56" t="s">
        <v>638</v>
      </c>
      <c r="B6" s="56"/>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7" spans="1:35" ht="18" hidden="1" customHeight="1" thickBot="1" x14ac:dyDescent="0.25">
      <c r="A7" s="56" t="s">
        <v>639</v>
      </c>
      <c r="B7" s="56"/>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row>
    <row r="8" spans="1:35" ht="18" hidden="1" customHeight="1" thickBot="1" x14ac:dyDescent="0.25">
      <c r="A8" s="56" t="s">
        <v>640</v>
      </c>
      <c r="B8" s="56"/>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row>
    <row r="9" spans="1:35" ht="18" hidden="1" customHeight="1" thickBot="1" x14ac:dyDescent="0.25">
      <c r="A9" s="56" t="s">
        <v>641</v>
      </c>
      <c r="B9" s="56"/>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row>
    <row r="10" spans="1:35" ht="18" hidden="1" customHeight="1" thickBot="1" x14ac:dyDescent="0.25">
      <c r="A10" s="56" t="s">
        <v>642</v>
      </c>
      <c r="B10" s="56"/>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5" ht="18" hidden="1" customHeight="1" thickBot="1" x14ac:dyDescent="0.25">
      <c r="A11" s="56" t="s">
        <v>643</v>
      </c>
      <c r="B11" s="56"/>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5" ht="18" hidden="1" customHeight="1" thickBot="1" x14ac:dyDescent="0.25">
      <c r="A12" s="56" t="s">
        <v>644</v>
      </c>
      <c r="B12" s="56"/>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row>
    <row r="13" spans="1:35" ht="18" hidden="1" customHeight="1" thickBot="1" x14ac:dyDescent="0.25">
      <c r="A13" s="56" t="s">
        <v>645</v>
      </c>
      <c r="B13" s="56"/>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row>
    <row r="14" spans="1:35" ht="35" hidden="1" customHeight="1" thickBot="1" x14ac:dyDescent="0.25">
      <c r="A14" s="56" t="s">
        <v>646</v>
      </c>
      <c r="B14" s="56"/>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5" ht="18" hidden="1" customHeight="1" thickBot="1" x14ac:dyDescent="0.25">
      <c r="A15" s="56" t="s">
        <v>647</v>
      </c>
      <c r="B15" s="56"/>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spans="1:35" ht="18" hidden="1" customHeight="1" thickBot="1" x14ac:dyDescent="0.25">
      <c r="A16" s="56" t="s">
        <v>648</v>
      </c>
      <c r="B16" s="56"/>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row>
    <row r="17" spans="1:35" ht="35" hidden="1" customHeight="1" thickBot="1" x14ac:dyDescent="0.25">
      <c r="A17" s="56" t="s">
        <v>649</v>
      </c>
      <c r="B17" s="56"/>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5" ht="18" hidden="1" customHeight="1" thickBot="1" x14ac:dyDescent="0.25">
      <c r="A18" s="56" t="s">
        <v>650</v>
      </c>
      <c r="B18" s="56"/>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row>
    <row r="19" spans="1:35" ht="18" hidden="1" customHeight="1" thickBot="1" x14ac:dyDescent="0.25">
      <c r="A19" s="56" t="s">
        <v>651</v>
      </c>
      <c r="B19" s="56"/>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row>
    <row r="20" spans="1:35" ht="18" hidden="1" customHeight="1" thickBot="1" x14ac:dyDescent="0.25">
      <c r="A20" s="56" t="s">
        <v>652</v>
      </c>
      <c r="B20" s="56"/>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row>
    <row r="21" spans="1:35" ht="52" hidden="1" customHeight="1" thickBot="1" x14ac:dyDescent="0.25">
      <c r="A21" s="56" t="s">
        <v>653</v>
      </c>
      <c r="B21" s="56"/>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row>
    <row r="22" spans="1:35" ht="35" hidden="1" customHeight="1" thickBot="1" x14ac:dyDescent="0.25">
      <c r="A22" s="56" t="s">
        <v>654</v>
      </c>
      <c r="B22" s="56"/>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row>
    <row r="23" spans="1:35" ht="18" hidden="1" customHeight="1" thickBot="1" x14ac:dyDescent="0.25">
      <c r="A23" s="56" t="s">
        <v>655</v>
      </c>
      <c r="B23" s="56"/>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row>
    <row r="24" spans="1:35" ht="18" hidden="1" customHeight="1" thickBot="1" x14ac:dyDescent="0.25">
      <c r="A24" s="56" t="s">
        <v>656</v>
      </c>
      <c r="B24" s="56"/>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row>
    <row r="25" spans="1:35" ht="52" hidden="1" customHeight="1" thickBot="1" x14ac:dyDescent="0.25">
      <c r="A25" s="56" t="s">
        <v>657</v>
      </c>
      <c r="B25" s="56"/>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row>
    <row r="26" spans="1:35" ht="35" customHeight="1" thickBot="1" x14ac:dyDescent="0.25">
      <c r="A26" s="56" t="s">
        <v>658</v>
      </c>
      <c r="B26" s="56"/>
      <c r="C26" s="58">
        <v>14558.181</v>
      </c>
      <c r="D26" s="58">
        <v>15124.929</v>
      </c>
      <c r="E26" s="58">
        <v>16363.342000000001</v>
      </c>
      <c r="F26" s="58">
        <v>17375.755000000001</v>
      </c>
      <c r="G26" s="58">
        <v>16921.812999999998</v>
      </c>
      <c r="H26" s="58">
        <v>15759.245999999999</v>
      </c>
      <c r="I26" s="58">
        <v>16713.452000000001</v>
      </c>
      <c r="J26" s="58">
        <v>13805.314</v>
      </c>
      <c r="K26" s="58">
        <v>14056.183000000001</v>
      </c>
      <c r="L26" s="58">
        <v>11874.594999999999</v>
      </c>
      <c r="M26" s="58">
        <v>10384.812</v>
      </c>
      <c r="N26" s="58">
        <v>11041.901000000011</v>
      </c>
      <c r="O26" s="58">
        <v>14361.496999999999</v>
      </c>
      <c r="P26" s="58">
        <v>14924.634</v>
      </c>
      <c r="Q26" s="58">
        <v>15013.871999999999</v>
      </c>
      <c r="R26" s="58">
        <v>15495.539000000001</v>
      </c>
      <c r="S26" s="58">
        <v>20941.361000000001</v>
      </c>
      <c r="T26" s="58">
        <v>22994.226999999999</v>
      </c>
      <c r="U26" s="58">
        <v>22323.226999999999</v>
      </c>
      <c r="V26" s="58">
        <v>22589.956999999991</v>
      </c>
      <c r="W26" s="58">
        <v>26216.555</v>
      </c>
      <c r="X26" s="58">
        <v>23768.550999999999</v>
      </c>
      <c r="Y26" s="58">
        <v>21938.495999999999</v>
      </c>
      <c r="Z26" s="58">
        <v>20873.424999999999</v>
      </c>
      <c r="AA26" s="58">
        <v>24225.59</v>
      </c>
      <c r="AB26" s="58">
        <v>23419.934000000001</v>
      </c>
      <c r="AC26" s="58">
        <v>26196.323</v>
      </c>
      <c r="AD26" s="58">
        <v>26753.591</v>
      </c>
      <c r="AE26" s="58">
        <v>27188.657999999999</v>
      </c>
      <c r="AF26" s="58"/>
      <c r="AG26" s="58"/>
      <c r="AH26" s="58"/>
      <c r="AI26" s="58"/>
    </row>
    <row r="27" spans="1:35" ht="18" customHeight="1" thickBot="1" x14ac:dyDescent="0.25">
      <c r="A27" s="59" t="s">
        <v>659</v>
      </c>
      <c r="B27" s="56"/>
      <c r="C27" s="60">
        <v>4452.5249999999996</v>
      </c>
      <c r="D27" s="60">
        <v>4808.603000000001</v>
      </c>
      <c r="E27" s="60">
        <v>5817.8429999999989</v>
      </c>
      <c r="F27" s="60">
        <v>6123.5550000000021</v>
      </c>
      <c r="G27" s="60">
        <v>5699.5150000000003</v>
      </c>
      <c r="H27" s="60">
        <v>4938.7930000000006</v>
      </c>
      <c r="I27" s="60">
        <v>5575.1149999999998</v>
      </c>
      <c r="J27" s="60">
        <v>5017.2299999999977</v>
      </c>
      <c r="K27" s="60">
        <v>4257.8149999999996</v>
      </c>
      <c r="L27" s="60">
        <v>3003.0620000000008</v>
      </c>
      <c r="M27" s="60">
        <v>2890.01</v>
      </c>
      <c r="N27" s="60">
        <v>2838.405999999999</v>
      </c>
      <c r="O27" s="60">
        <v>3536.01</v>
      </c>
      <c r="P27" s="60">
        <v>4488.4530000000004</v>
      </c>
      <c r="Q27" s="60">
        <v>5497.9</v>
      </c>
      <c r="R27" s="60">
        <v>6142.598</v>
      </c>
      <c r="S27" s="60">
        <v>7037.3519999999999</v>
      </c>
      <c r="T27" s="60">
        <v>9473.9459999999999</v>
      </c>
      <c r="U27" s="60">
        <v>8763.1840000000011</v>
      </c>
      <c r="V27" s="60">
        <v>9484.2060000000019</v>
      </c>
      <c r="W27" s="60">
        <v>8672.2690000000002</v>
      </c>
      <c r="X27" s="60">
        <v>10019.530000000001</v>
      </c>
      <c r="Y27" s="60">
        <v>6982.1629999999996</v>
      </c>
      <c r="Z27" s="60">
        <v>10112.275</v>
      </c>
      <c r="AA27" s="60">
        <v>8186.7309999999998</v>
      </c>
      <c r="AB27" s="60">
        <v>8682.2089999999989</v>
      </c>
      <c r="AC27" s="60">
        <v>8847.16</v>
      </c>
      <c r="AD27" s="60">
        <v>8115.4599999999991</v>
      </c>
      <c r="AE27" s="60">
        <v>7072.125</v>
      </c>
      <c r="AF27" s="60"/>
      <c r="AG27" s="60"/>
      <c r="AH27" s="60"/>
      <c r="AI27" s="60"/>
    </row>
    <row r="28" spans="1:35" ht="18" customHeight="1" thickBot="1" x14ac:dyDescent="0.25">
      <c r="A28" s="186" t="s">
        <v>660</v>
      </c>
      <c r="B28" s="56"/>
      <c r="C28" s="182">
        <f t="shared" ref="C28:AI28" si="0">IFERROR(C27/C5, 0)</f>
        <v>0.23421144906454289</v>
      </c>
      <c r="D28" s="182">
        <f t="shared" si="0"/>
        <v>0.24123185996340243</v>
      </c>
      <c r="E28" s="182">
        <f t="shared" si="0"/>
        <v>0.26228729438936643</v>
      </c>
      <c r="F28" s="182">
        <f t="shared" si="0"/>
        <v>0.26058445971392369</v>
      </c>
      <c r="G28" s="182">
        <f t="shared" si="0"/>
        <v>0.25195315677311253</v>
      </c>
      <c r="H28" s="182">
        <f t="shared" si="0"/>
        <v>0.23861163852285719</v>
      </c>
      <c r="I28" s="182">
        <f t="shared" si="0"/>
        <v>0.25013339798830497</v>
      </c>
      <c r="J28" s="182">
        <f t="shared" si="0"/>
        <v>0.26655429786749313</v>
      </c>
      <c r="K28" s="182">
        <f t="shared" si="0"/>
        <v>0.23248965081245501</v>
      </c>
      <c r="L28" s="182">
        <f t="shared" si="0"/>
        <v>0.20185046610497884</v>
      </c>
      <c r="M28" s="182">
        <f t="shared" si="0"/>
        <v>0.21770612065457451</v>
      </c>
      <c r="N28" s="182">
        <f t="shared" si="0"/>
        <v>0.20449158653335253</v>
      </c>
      <c r="O28" s="182">
        <f t="shared" si="0"/>
        <v>0.19756997441040253</v>
      </c>
      <c r="P28" s="182">
        <f t="shared" si="0"/>
        <v>0.23120758692319263</v>
      </c>
      <c r="Q28" s="182">
        <f t="shared" si="0"/>
        <v>0.26803632567678692</v>
      </c>
      <c r="R28" s="182">
        <f t="shared" si="0"/>
        <v>0.28387832094787091</v>
      </c>
      <c r="S28" s="182">
        <f t="shared" si="0"/>
        <v>0.25152522205006356</v>
      </c>
      <c r="T28" s="182">
        <f t="shared" si="0"/>
        <v>0.29179178021504321</v>
      </c>
      <c r="U28" s="182">
        <f t="shared" si="0"/>
        <v>0.28189757897751522</v>
      </c>
      <c r="V28" s="182">
        <f t="shared" si="0"/>
        <v>0.2956961339879704</v>
      </c>
      <c r="W28" s="182">
        <f t="shared" si="0"/>
        <v>0.24856868205130675</v>
      </c>
      <c r="X28" s="182">
        <f t="shared" si="0"/>
        <v>0.29654036877678852</v>
      </c>
      <c r="Y28" s="182">
        <f t="shared" si="0"/>
        <v>0.24142475453273729</v>
      </c>
      <c r="Z28" s="182">
        <f t="shared" si="0"/>
        <v>0.32635296281833232</v>
      </c>
      <c r="AA28" s="182">
        <f t="shared" si="0"/>
        <v>0.25258083183860852</v>
      </c>
      <c r="AB28" s="182">
        <f t="shared" si="0"/>
        <v>0.27045574496381747</v>
      </c>
      <c r="AC28" s="182">
        <f t="shared" si="0"/>
        <v>0.25246234799206457</v>
      </c>
      <c r="AD28" s="182">
        <f t="shared" si="0"/>
        <v>0.23274106312787235</v>
      </c>
      <c r="AE28" s="182">
        <f t="shared" si="0"/>
        <v>0.20642041368406552</v>
      </c>
      <c r="AF28" s="182">
        <f t="shared" si="0"/>
        <v>0</v>
      </c>
      <c r="AG28" s="182">
        <f t="shared" si="0"/>
        <v>0</v>
      </c>
      <c r="AH28" s="182">
        <f t="shared" si="0"/>
        <v>0</v>
      </c>
      <c r="AI28" s="182">
        <f t="shared" si="0"/>
        <v>0</v>
      </c>
    </row>
    <row r="29" spans="1:35" ht="18" customHeight="1" thickBot="1" x14ac:dyDescent="0.25">
      <c r="A29" s="56" t="s">
        <v>661</v>
      </c>
      <c r="B29" s="56"/>
      <c r="C29" s="58">
        <v>181.12700000000001</v>
      </c>
      <c r="D29" s="58">
        <v>160.57300000000001</v>
      </c>
      <c r="E29" s="58">
        <v>194.64099999999999</v>
      </c>
      <c r="F29" s="58">
        <v>431.80099999999999</v>
      </c>
      <c r="G29" s="58">
        <v>200.13200000000001</v>
      </c>
      <c r="H29" s="58">
        <v>190.815</v>
      </c>
      <c r="I29" s="58">
        <v>156.24199999999999</v>
      </c>
      <c r="J29" s="58">
        <v>492.78199999999998</v>
      </c>
      <c r="K29" s="58">
        <v>178.428</v>
      </c>
      <c r="L29" s="58">
        <v>125.44</v>
      </c>
      <c r="M29" s="58">
        <v>317.12000000000012</v>
      </c>
      <c r="N29" s="58">
        <v>721.07500000000005</v>
      </c>
      <c r="O29" s="58">
        <v>101.319</v>
      </c>
      <c r="P29" s="58">
        <v>198.88300000000001</v>
      </c>
      <c r="Q29" s="58">
        <v>318.73800000000011</v>
      </c>
      <c r="R29" s="58">
        <v>506.79299999999989</v>
      </c>
      <c r="S29" s="58">
        <v>215.41499999999999</v>
      </c>
      <c r="T29" s="58">
        <v>180.43600000000001</v>
      </c>
      <c r="U29" s="58">
        <v>468.54899999999998</v>
      </c>
      <c r="V29" s="58">
        <v>200.17999999999989</v>
      </c>
      <c r="W29" s="58">
        <v>374.904</v>
      </c>
      <c r="X29" s="58">
        <v>315.98800000000011</v>
      </c>
      <c r="Y29" s="58">
        <v>265.97399999999988</v>
      </c>
      <c r="Z29" s="58">
        <v>364.55300000000011</v>
      </c>
      <c r="AA29" s="58">
        <v>245.904</v>
      </c>
      <c r="AB29" s="58">
        <v>276.16699999999997</v>
      </c>
      <c r="AC29" s="58">
        <v>282.86099999999999</v>
      </c>
      <c r="AD29" s="58">
        <v>251.51</v>
      </c>
      <c r="AE29" s="58">
        <v>231.345</v>
      </c>
      <c r="AF29" s="58"/>
      <c r="AG29" s="58"/>
      <c r="AH29" s="58"/>
      <c r="AI29" s="58"/>
    </row>
    <row r="30" spans="1:35" ht="18" customHeight="1" thickBot="1" x14ac:dyDescent="0.25">
      <c r="A30" s="56" t="s">
        <v>662</v>
      </c>
      <c r="B30" s="56"/>
      <c r="C30" s="58">
        <v>732.92100000000005</v>
      </c>
      <c r="D30" s="58">
        <v>734.16200000000003</v>
      </c>
      <c r="E30" s="58">
        <v>733.38999999999987</v>
      </c>
      <c r="F30" s="58">
        <v>1170.5609999999999</v>
      </c>
      <c r="G30" s="58">
        <v>915.79899999999998</v>
      </c>
      <c r="H30" s="58">
        <v>825.09400000000005</v>
      </c>
      <c r="I30" s="58">
        <v>1022.928</v>
      </c>
      <c r="J30" s="58">
        <v>821.84999999999991</v>
      </c>
      <c r="K30" s="58">
        <v>880.68399999999997</v>
      </c>
      <c r="L30" s="58">
        <v>770.92599999999993</v>
      </c>
      <c r="M30" s="58">
        <v>791.08999999999992</v>
      </c>
      <c r="N30" s="58">
        <v>910.55300000000034</v>
      </c>
      <c r="O30" s="58">
        <v>892.93499999999995</v>
      </c>
      <c r="P30" s="58">
        <v>794.40800000000013</v>
      </c>
      <c r="Q30" s="58">
        <v>900.11399999999981</v>
      </c>
      <c r="R30" s="58">
        <v>1076.1559999999999</v>
      </c>
      <c r="S30" s="58">
        <v>938.04499999999996</v>
      </c>
      <c r="T30" s="58">
        <v>956.005</v>
      </c>
      <c r="U30" s="58">
        <v>1005.131</v>
      </c>
      <c r="V30" s="58">
        <v>1662.211</v>
      </c>
      <c r="W30" s="58">
        <v>1088.33</v>
      </c>
      <c r="X30" s="58">
        <v>1233.3140000000001</v>
      </c>
      <c r="Y30" s="58">
        <v>1194.925</v>
      </c>
      <c r="Z30" s="58">
        <v>1225.106</v>
      </c>
      <c r="AA30" s="58">
        <v>1347.1859999999999</v>
      </c>
      <c r="AB30" s="58">
        <v>1289.53</v>
      </c>
      <c r="AC30" s="58">
        <v>1418.1679999999999</v>
      </c>
      <c r="AD30" s="58">
        <v>1538.704</v>
      </c>
      <c r="AE30" s="58">
        <v>1412.1690000000001</v>
      </c>
      <c r="AF30" s="58"/>
      <c r="AG30" s="58"/>
      <c r="AH30" s="58"/>
      <c r="AI30" s="58"/>
    </row>
    <row r="31" spans="1:35" ht="18" customHeight="1" thickBot="1" x14ac:dyDescent="0.25">
      <c r="A31" s="59" t="s">
        <v>663</v>
      </c>
      <c r="B31" s="56"/>
      <c r="C31" s="179">
        <f t="shared" ref="C31:AI31" si="1">C27-C29-C30</f>
        <v>3538.476999999999</v>
      </c>
      <c r="D31" s="179">
        <f t="shared" si="1"/>
        <v>3913.8680000000004</v>
      </c>
      <c r="E31" s="179">
        <f t="shared" si="1"/>
        <v>4889.8119999999999</v>
      </c>
      <c r="F31" s="179">
        <f t="shared" si="1"/>
        <v>4521.193000000002</v>
      </c>
      <c r="G31" s="179">
        <f t="shared" si="1"/>
        <v>4583.5840000000007</v>
      </c>
      <c r="H31" s="179">
        <f t="shared" si="1"/>
        <v>3922.8840000000009</v>
      </c>
      <c r="I31" s="179">
        <f t="shared" si="1"/>
        <v>4395.9449999999997</v>
      </c>
      <c r="J31" s="179">
        <f t="shared" si="1"/>
        <v>3702.5979999999977</v>
      </c>
      <c r="K31" s="179">
        <f t="shared" si="1"/>
        <v>3198.7029999999995</v>
      </c>
      <c r="L31" s="179">
        <f t="shared" si="1"/>
        <v>2106.6960000000008</v>
      </c>
      <c r="M31" s="179">
        <f t="shared" si="1"/>
        <v>1781.8000000000004</v>
      </c>
      <c r="N31" s="179">
        <f t="shared" si="1"/>
        <v>1206.7779999999989</v>
      </c>
      <c r="O31" s="179">
        <f t="shared" si="1"/>
        <v>2541.7560000000003</v>
      </c>
      <c r="P31" s="179">
        <f t="shared" si="1"/>
        <v>3495.1620000000003</v>
      </c>
      <c r="Q31" s="179">
        <f t="shared" si="1"/>
        <v>4279.0479999999998</v>
      </c>
      <c r="R31" s="179">
        <f t="shared" si="1"/>
        <v>4559.6490000000003</v>
      </c>
      <c r="S31" s="179">
        <f t="shared" si="1"/>
        <v>5883.8919999999998</v>
      </c>
      <c r="T31" s="179">
        <f t="shared" si="1"/>
        <v>8337.505000000001</v>
      </c>
      <c r="U31" s="179">
        <f t="shared" si="1"/>
        <v>7289.5040000000017</v>
      </c>
      <c r="V31" s="179">
        <f t="shared" si="1"/>
        <v>7621.8150000000014</v>
      </c>
      <c r="W31" s="179">
        <f t="shared" si="1"/>
        <v>7209.0349999999999</v>
      </c>
      <c r="X31" s="179">
        <f t="shared" si="1"/>
        <v>8470.228000000001</v>
      </c>
      <c r="Y31" s="179">
        <f t="shared" si="1"/>
        <v>5521.2639999999992</v>
      </c>
      <c r="Z31" s="179">
        <f t="shared" si="1"/>
        <v>8522.616</v>
      </c>
      <c r="AA31" s="179">
        <f t="shared" si="1"/>
        <v>6593.6409999999996</v>
      </c>
      <c r="AB31" s="179">
        <f t="shared" si="1"/>
        <v>7116.5119999999997</v>
      </c>
      <c r="AC31" s="179">
        <f t="shared" si="1"/>
        <v>7146.1309999999994</v>
      </c>
      <c r="AD31" s="179">
        <f t="shared" si="1"/>
        <v>6325.2459999999992</v>
      </c>
      <c r="AE31" s="179">
        <f t="shared" si="1"/>
        <v>5428.6109999999999</v>
      </c>
      <c r="AF31" s="179">
        <f t="shared" si="1"/>
        <v>0</v>
      </c>
      <c r="AG31" s="179">
        <f t="shared" si="1"/>
        <v>0</v>
      </c>
      <c r="AH31" s="179">
        <f t="shared" si="1"/>
        <v>0</v>
      </c>
      <c r="AI31" s="179">
        <f t="shared" si="1"/>
        <v>0</v>
      </c>
    </row>
    <row r="32" spans="1:35" ht="18" customHeight="1" thickBot="1" x14ac:dyDescent="0.25">
      <c r="A32" s="186" t="s">
        <v>664</v>
      </c>
      <c r="B32" s="56"/>
      <c r="C32" s="182">
        <f t="shared" ref="C32:AI32" si="2">IFERROR(C31/C5, 0)</f>
        <v>0.18613075179848657</v>
      </c>
      <c r="D32" s="182">
        <f t="shared" si="2"/>
        <v>0.19634593608398154</v>
      </c>
      <c r="E32" s="182">
        <f t="shared" si="2"/>
        <v>0.22044863698670741</v>
      </c>
      <c r="F32" s="182">
        <f t="shared" si="2"/>
        <v>0.19239684058808551</v>
      </c>
      <c r="G32" s="182">
        <f t="shared" si="2"/>
        <v>0.20262223331892806</v>
      </c>
      <c r="H32" s="182">
        <f t="shared" si="2"/>
        <v>0.18952925926944098</v>
      </c>
      <c r="I32" s="182">
        <f t="shared" si="2"/>
        <v>0.19722869577034718</v>
      </c>
      <c r="J32" s="182">
        <f t="shared" si="2"/>
        <v>0.19671081656124675</v>
      </c>
      <c r="K32" s="182">
        <f t="shared" si="2"/>
        <v>0.17465891390836669</v>
      </c>
      <c r="L32" s="182">
        <f t="shared" si="2"/>
        <v>0.14160132875761292</v>
      </c>
      <c r="M32" s="182">
        <f t="shared" si="2"/>
        <v>0.13422402198688618</v>
      </c>
      <c r="N32" s="182">
        <f t="shared" si="2"/>
        <v>8.6941736951495291E-2</v>
      </c>
      <c r="O32" s="182">
        <f t="shared" si="2"/>
        <v>0.14201732118333577</v>
      </c>
      <c r="P32" s="182">
        <f t="shared" si="2"/>
        <v>0.18004153589792291</v>
      </c>
      <c r="Q32" s="182">
        <f t="shared" si="2"/>
        <v>0.20861425331755831</v>
      </c>
      <c r="R32" s="182">
        <f t="shared" si="2"/>
        <v>0.21072280853014289</v>
      </c>
      <c r="S32" s="182">
        <f t="shared" si="2"/>
        <v>0.21029887972330963</v>
      </c>
      <c r="T32" s="182">
        <f t="shared" si="2"/>
        <v>0.25679008794242908</v>
      </c>
      <c r="U32" s="182">
        <f t="shared" si="2"/>
        <v>0.23449165617735671</v>
      </c>
      <c r="V32" s="182">
        <f t="shared" si="2"/>
        <v>0.2376309866605093</v>
      </c>
      <c r="W32" s="182">
        <f t="shared" si="2"/>
        <v>0.20662877602294649</v>
      </c>
      <c r="X32" s="182">
        <f t="shared" si="2"/>
        <v>0.25068686203279794</v>
      </c>
      <c r="Y32" s="182">
        <f t="shared" si="2"/>
        <v>0.19091072578947801</v>
      </c>
      <c r="Z32" s="182">
        <f t="shared" si="2"/>
        <v>0.27504997466573289</v>
      </c>
      <c r="AA32" s="182">
        <f t="shared" si="2"/>
        <v>0.20343007833348312</v>
      </c>
      <c r="AB32" s="182">
        <f t="shared" si="2"/>
        <v>0.22168339353544092</v>
      </c>
      <c r="AC32" s="182">
        <f t="shared" si="2"/>
        <v>0.20392182477980283</v>
      </c>
      <c r="AD32" s="182">
        <f t="shared" si="2"/>
        <v>0.18140000426165886</v>
      </c>
      <c r="AE32" s="182">
        <f t="shared" si="2"/>
        <v>0.15844970618447335</v>
      </c>
      <c r="AF32" s="182">
        <f t="shared" si="2"/>
        <v>0</v>
      </c>
      <c r="AG32" s="182">
        <f t="shared" si="2"/>
        <v>0</v>
      </c>
      <c r="AH32" s="182">
        <f t="shared" si="2"/>
        <v>0</v>
      </c>
      <c r="AI32" s="182">
        <f t="shared" si="2"/>
        <v>0</v>
      </c>
    </row>
    <row r="33" spans="1:35" ht="18" customHeight="1" thickBot="1" x14ac:dyDescent="0.25">
      <c r="A33" s="59" t="s">
        <v>665</v>
      </c>
      <c r="B33" s="56"/>
      <c r="C33" s="179">
        <f t="shared" ref="C33:AI33" si="3">C31*(1-C54)</f>
        <v>2680.2822657953711</v>
      </c>
      <c r="D33" s="179">
        <f t="shared" si="3"/>
        <v>2896.4657027283733</v>
      </c>
      <c r="E33" s="179">
        <f t="shared" si="3"/>
        <v>3604.8458018636979</v>
      </c>
      <c r="F33" s="179">
        <f t="shared" si="3"/>
        <v>2994.8794757494838</v>
      </c>
      <c r="G33" s="179">
        <f t="shared" si="3"/>
        <v>3453.8280611960472</v>
      </c>
      <c r="H33" s="179">
        <f t="shared" si="3"/>
        <v>2827.7679892533929</v>
      </c>
      <c r="I33" s="179">
        <f t="shared" si="3"/>
        <v>3041.9941744523894</v>
      </c>
      <c r="J33" s="179">
        <f t="shared" si="3"/>
        <v>2629.0097747958321</v>
      </c>
      <c r="K33" s="179">
        <f t="shared" si="3"/>
        <v>2227.8489170106745</v>
      </c>
      <c r="L33" s="179">
        <f t="shared" si="3"/>
        <v>1632.6894000000007</v>
      </c>
      <c r="M33" s="179">
        <f t="shared" si="3"/>
        <v>1291.0024565496947</v>
      </c>
      <c r="N33" s="179">
        <f t="shared" si="3"/>
        <v>1056.2437492981801</v>
      </c>
      <c r="O33" s="179">
        <f t="shared" si="3"/>
        <v>1984.1198646056403</v>
      </c>
      <c r="P33" s="179">
        <f t="shared" si="3"/>
        <v>2589.8395295430882</v>
      </c>
      <c r="Q33" s="179">
        <f t="shared" si="3"/>
        <v>3304.7668039205687</v>
      </c>
      <c r="R33" s="179">
        <f t="shared" si="3"/>
        <v>2976.5255615244519</v>
      </c>
      <c r="S33" s="179">
        <f t="shared" si="3"/>
        <v>4610.0050315720946</v>
      </c>
      <c r="T33" s="179">
        <f t="shared" si="3"/>
        <v>6533.7300221866262</v>
      </c>
      <c r="U33" s="179">
        <f t="shared" si="3"/>
        <v>5701.3862779090268</v>
      </c>
      <c r="V33" s="179">
        <f t="shared" si="3"/>
        <v>5899.3343988462402</v>
      </c>
      <c r="W33" s="179">
        <f t="shared" si="3"/>
        <v>5622.5725056106912</v>
      </c>
      <c r="X33" s="179">
        <f t="shared" si="3"/>
        <v>6593.1620754214136</v>
      </c>
      <c r="Y33" s="179">
        <f t="shared" si="3"/>
        <v>4204.9714599816607</v>
      </c>
      <c r="Z33" s="179">
        <f t="shared" si="3"/>
        <v>6467.0419766305458</v>
      </c>
      <c r="AA33" s="179">
        <f t="shared" si="3"/>
        <v>5201.4067006421037</v>
      </c>
      <c r="AB33" s="179">
        <f t="shared" si="3"/>
        <v>5471.174305172327</v>
      </c>
      <c r="AC33" s="179">
        <f t="shared" si="3"/>
        <v>5635.6229397664774</v>
      </c>
      <c r="AD33" s="179">
        <f t="shared" si="3"/>
        <v>4773.5371121358094</v>
      </c>
      <c r="AE33" s="179">
        <f t="shared" si="3"/>
        <v>4001.7455395987495</v>
      </c>
      <c r="AF33" s="179">
        <f t="shared" si="3"/>
        <v>0</v>
      </c>
      <c r="AG33" s="179">
        <f t="shared" si="3"/>
        <v>0</v>
      </c>
      <c r="AH33" s="179">
        <f t="shared" si="3"/>
        <v>0</v>
      </c>
      <c r="AI33" s="179">
        <f t="shared" si="3"/>
        <v>0</v>
      </c>
    </row>
    <row r="34" spans="1:35" ht="18" customHeight="1" thickBot="1" x14ac:dyDescent="0.25">
      <c r="A34" s="186" t="s">
        <v>666</v>
      </c>
      <c r="B34" s="56"/>
      <c r="C34" s="182">
        <f t="shared" ref="C34:AI34" si="4">IFERROR(C33/C5, 0)</f>
        <v>0.14098804462050865</v>
      </c>
      <c r="D34" s="182">
        <f t="shared" si="4"/>
        <v>0.14530619574736547</v>
      </c>
      <c r="E34" s="182">
        <f t="shared" si="4"/>
        <v>0.16251817934270407</v>
      </c>
      <c r="F34" s="182">
        <f t="shared" si="4"/>
        <v>0.12744542183364044</v>
      </c>
      <c r="G34" s="182">
        <f t="shared" si="4"/>
        <v>0.15268016365776788</v>
      </c>
      <c r="H34" s="182">
        <f t="shared" si="4"/>
        <v>0.13662009184799551</v>
      </c>
      <c r="I34" s="182">
        <f t="shared" si="4"/>
        <v>0.13648226799203331</v>
      </c>
      <c r="J34" s="182">
        <f t="shared" si="4"/>
        <v>0.13967345619146013</v>
      </c>
      <c r="K34" s="182">
        <f t="shared" si="4"/>
        <v>0.12164732774409359</v>
      </c>
      <c r="L34" s="182">
        <f t="shared" si="4"/>
        <v>0.10974102978715</v>
      </c>
      <c r="M34" s="182">
        <f t="shared" si="4"/>
        <v>9.7251959879363706E-2</v>
      </c>
      <c r="N34" s="182">
        <f t="shared" si="4"/>
        <v>7.6096569715509904E-2</v>
      </c>
      <c r="O34" s="182">
        <f t="shared" si="4"/>
        <v>0.11086012507807037</v>
      </c>
      <c r="P34" s="182">
        <f t="shared" si="4"/>
        <v>0.13340688832966588</v>
      </c>
      <c r="Q34" s="182">
        <f t="shared" si="4"/>
        <v>0.16111561711589659</v>
      </c>
      <c r="R34" s="182">
        <f t="shared" si="4"/>
        <v>0.13755923449067967</v>
      </c>
      <c r="S34" s="182">
        <f t="shared" si="4"/>
        <v>0.16476830194341299</v>
      </c>
      <c r="T34" s="182">
        <f t="shared" si="4"/>
        <v>0.20123491464045809</v>
      </c>
      <c r="U34" s="182">
        <f t="shared" si="4"/>
        <v>0.18340445533931288</v>
      </c>
      <c r="V34" s="182">
        <f t="shared" si="4"/>
        <v>0.18392792974352098</v>
      </c>
      <c r="W34" s="182">
        <f t="shared" si="4"/>
        <v>0.16115683651620619</v>
      </c>
      <c r="X34" s="182">
        <f t="shared" si="4"/>
        <v>0.19513277701155665</v>
      </c>
      <c r="Y34" s="182">
        <f t="shared" si="4"/>
        <v>0.14539680648292491</v>
      </c>
      <c r="Z34" s="182">
        <f t="shared" si="4"/>
        <v>0.20871053345996848</v>
      </c>
      <c r="AA34" s="182">
        <f t="shared" si="4"/>
        <v>0.16047621830729444</v>
      </c>
      <c r="AB34" s="182">
        <f t="shared" si="4"/>
        <v>0.17043018919865652</v>
      </c>
      <c r="AC34" s="182">
        <f t="shared" si="4"/>
        <v>0.16081800258742768</v>
      </c>
      <c r="AD34" s="182">
        <f t="shared" si="4"/>
        <v>0.13689896843294674</v>
      </c>
      <c r="AE34" s="182">
        <f t="shared" si="4"/>
        <v>0.11680251264539836</v>
      </c>
      <c r="AF34" s="182">
        <f t="shared" si="4"/>
        <v>0</v>
      </c>
      <c r="AG34" s="182">
        <f t="shared" si="4"/>
        <v>0</v>
      </c>
      <c r="AH34" s="182">
        <f t="shared" si="4"/>
        <v>0</v>
      </c>
      <c r="AI34" s="182">
        <f t="shared" si="4"/>
        <v>0</v>
      </c>
    </row>
    <row r="35" spans="1:35" ht="18" customHeight="1" thickBot="1" x14ac:dyDescent="0.25">
      <c r="A35" s="59" t="s">
        <v>667</v>
      </c>
      <c r="B35" s="56"/>
      <c r="C35" s="183">
        <f t="shared" ref="C35:AI35" si="5">IFERROR(C31/C40, 0)</f>
        <v>15.916429766638474</v>
      </c>
      <c r="D35" s="183">
        <f t="shared" si="5"/>
        <v>14.58836246258671</v>
      </c>
      <c r="E35" s="183">
        <f t="shared" si="5"/>
        <v>11.875710687821948</v>
      </c>
      <c r="F35" s="183">
        <f t="shared" si="5"/>
        <v>8.4469755849668591</v>
      </c>
      <c r="G35" s="183">
        <f t="shared" si="5"/>
        <v>8.5409935955368148</v>
      </c>
      <c r="H35" s="183">
        <f t="shared" si="5"/>
        <v>6.7633598841419289</v>
      </c>
      <c r="I35" s="183">
        <f t="shared" si="5"/>
        <v>6.9233040763903864</v>
      </c>
      <c r="J35" s="183">
        <f t="shared" si="5"/>
        <v>6.3603331850296891</v>
      </c>
      <c r="K35" s="183">
        <f t="shared" si="5"/>
        <v>6.425278859693349</v>
      </c>
      <c r="L35" s="183">
        <f t="shared" si="5"/>
        <v>6.13411988737447</v>
      </c>
      <c r="M35" s="183">
        <f t="shared" si="5"/>
        <v>5.7901595234768273</v>
      </c>
      <c r="N35" s="183">
        <f t="shared" si="5"/>
        <v>3.0871151268329102</v>
      </c>
      <c r="O35" s="183">
        <f t="shared" si="5"/>
        <v>12.966488968243848</v>
      </c>
      <c r="P35" s="183">
        <f t="shared" si="5"/>
        <v>18.959278767134435</v>
      </c>
      <c r="Q35" s="183">
        <f t="shared" si="5"/>
        <v>20.578974958279829</v>
      </c>
      <c r="R35" s="183">
        <f t="shared" si="5"/>
        <v>27.493270865742918</v>
      </c>
      <c r="S35" s="183">
        <f t="shared" si="5"/>
        <v>36.262792976574197</v>
      </c>
      <c r="T35" s="183">
        <f t="shared" si="5"/>
        <v>54.873667237067274</v>
      </c>
      <c r="U35" s="183">
        <f t="shared" si="5"/>
        <v>38.948188438707206</v>
      </c>
      <c r="V35" s="183">
        <f t="shared" si="5"/>
        <v>29.475769494042446</v>
      </c>
      <c r="W35" s="183">
        <f t="shared" si="5"/>
        <v>31.99394208365694</v>
      </c>
      <c r="X35" s="183">
        <f t="shared" si="5"/>
        <v>25.301256067508032</v>
      </c>
      <c r="Y35" s="183">
        <f t="shared" si="5"/>
        <v>9.4891046363944156</v>
      </c>
      <c r="Z35" s="183">
        <f t="shared" si="5"/>
        <v>11.556747638509581</v>
      </c>
      <c r="AA35" s="183">
        <f t="shared" si="5"/>
        <v>9.7018954598425005</v>
      </c>
      <c r="AB35" s="183">
        <f t="shared" si="5"/>
        <v>10.145314473567909</v>
      </c>
      <c r="AC35" s="183">
        <f t="shared" si="5"/>
        <v>10.713421965560562</v>
      </c>
      <c r="AD35" s="183">
        <f t="shared" si="5"/>
        <v>10.498838948264728</v>
      </c>
      <c r="AE35" s="183">
        <f t="shared" si="5"/>
        <v>8.4726729304532391</v>
      </c>
      <c r="AF35" s="183">
        <f t="shared" si="5"/>
        <v>0</v>
      </c>
      <c r="AG35" s="183">
        <f t="shared" si="5"/>
        <v>0</v>
      </c>
      <c r="AH35" s="183">
        <f t="shared" si="5"/>
        <v>0</v>
      </c>
      <c r="AI35" s="183">
        <f t="shared" si="5"/>
        <v>0</v>
      </c>
    </row>
    <row r="36" spans="1:35" ht="18" hidden="1" customHeight="1" thickBot="1" x14ac:dyDescent="0.25">
      <c r="A36" s="56" t="s">
        <v>668</v>
      </c>
      <c r="B36" s="56"/>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row>
    <row r="37" spans="1:35" ht="18" hidden="1" customHeight="1" thickBot="1" x14ac:dyDescent="0.25">
      <c r="A37" s="56" t="s">
        <v>669</v>
      </c>
      <c r="B37" s="56"/>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row>
    <row r="38" spans="1:35" ht="18" hidden="1" customHeight="1" thickBot="1" x14ac:dyDescent="0.25">
      <c r="A38" s="56" t="s">
        <v>670</v>
      </c>
      <c r="B38" s="56"/>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row>
    <row r="39" spans="1:35" ht="18" customHeight="1" thickBot="1" x14ac:dyDescent="0.25">
      <c r="A39" s="56" t="s">
        <v>671</v>
      </c>
      <c r="B39" s="56"/>
      <c r="C39" s="57">
        <v>196.94300000000001</v>
      </c>
      <c r="D39" s="57">
        <v>165.26900000000001</v>
      </c>
      <c r="E39" s="57">
        <v>204.65600000000009</v>
      </c>
      <c r="F39" s="57">
        <v>197.34499999999991</v>
      </c>
      <c r="G39" s="57">
        <v>127.372</v>
      </c>
      <c r="H39" s="57">
        <v>119.187</v>
      </c>
      <c r="I39" s="57">
        <v>158.64599999999999</v>
      </c>
      <c r="J39" s="57">
        <v>211.50700000000001</v>
      </c>
      <c r="K39" s="57">
        <v>167.36099999999999</v>
      </c>
      <c r="L39" s="57">
        <v>160.62799999999999</v>
      </c>
      <c r="M39" s="57">
        <v>185.56700000000009</v>
      </c>
      <c r="N39" s="57">
        <v>244.95699999999999</v>
      </c>
      <c r="O39" s="57">
        <v>204.524</v>
      </c>
      <c r="P39" s="57">
        <v>221.06800000000001</v>
      </c>
      <c r="Q39" s="57">
        <v>232.92599999999999</v>
      </c>
      <c r="R39" s="57">
        <v>213.4549999999999</v>
      </c>
      <c r="S39" s="57">
        <v>216.27600000000001</v>
      </c>
      <c r="T39" s="57">
        <v>216.321</v>
      </c>
      <c r="U39" s="57">
        <v>244.61500000000001</v>
      </c>
      <c r="V39" s="57">
        <v>320.93599999999998</v>
      </c>
      <c r="W39" s="57">
        <v>308.62700000000001</v>
      </c>
      <c r="X39" s="57">
        <v>277.29000000000002</v>
      </c>
      <c r="Y39" s="57">
        <v>280.71499999999992</v>
      </c>
      <c r="Z39" s="57">
        <v>260.36200000000002</v>
      </c>
      <c r="AA39" s="57">
        <v>252.898</v>
      </c>
      <c r="AB39" s="57">
        <v>285.23799999999989</v>
      </c>
      <c r="AC39" s="57">
        <v>309.87200000000013</v>
      </c>
      <c r="AD39" s="57">
        <v>302.14600000000002</v>
      </c>
      <c r="AE39" s="57">
        <v>307.96300000000002</v>
      </c>
      <c r="AF39" s="57"/>
      <c r="AG39" s="57"/>
      <c r="AH39" s="57"/>
      <c r="AI39" s="57"/>
    </row>
    <row r="40" spans="1:35" ht="18" customHeight="1" thickBot="1" x14ac:dyDescent="0.25">
      <c r="A40" s="56" t="s">
        <v>672</v>
      </c>
      <c r="B40" s="56"/>
      <c r="C40" s="58">
        <v>222.316</v>
      </c>
      <c r="D40" s="58">
        <v>268.28699999999998</v>
      </c>
      <c r="E40" s="58">
        <v>411.74900000000002</v>
      </c>
      <c r="F40" s="58">
        <v>535.24400000000003</v>
      </c>
      <c r="G40" s="58">
        <v>536.65700000000004</v>
      </c>
      <c r="H40" s="58">
        <v>580.01999999999987</v>
      </c>
      <c r="I40" s="58">
        <v>634.94900000000007</v>
      </c>
      <c r="J40" s="58">
        <v>582.1389999999999</v>
      </c>
      <c r="K40" s="58">
        <v>497.83100000000002</v>
      </c>
      <c r="L40" s="58">
        <v>343.43900000000002</v>
      </c>
      <c r="M40" s="58">
        <v>307.72899999999998</v>
      </c>
      <c r="N40" s="58">
        <v>390.9079999999999</v>
      </c>
      <c r="O40" s="58">
        <v>196.02500000000001</v>
      </c>
      <c r="P40" s="58">
        <v>184.351</v>
      </c>
      <c r="Q40" s="58">
        <v>207.93299999999999</v>
      </c>
      <c r="R40" s="58">
        <v>165.846</v>
      </c>
      <c r="S40" s="58">
        <v>162.25700000000001</v>
      </c>
      <c r="T40" s="58">
        <v>151.94</v>
      </c>
      <c r="U40" s="58">
        <v>187.15899999999999</v>
      </c>
      <c r="V40" s="58">
        <v>258.57900000000001</v>
      </c>
      <c r="W40" s="58">
        <v>225.32499999999999</v>
      </c>
      <c r="X40" s="58">
        <v>334.77499999999998</v>
      </c>
      <c r="Y40" s="58">
        <v>581.85299999999995</v>
      </c>
      <c r="Z40" s="58">
        <v>737.45800000000008</v>
      </c>
      <c r="AA40" s="58">
        <v>679.62400000000002</v>
      </c>
      <c r="AB40" s="58">
        <v>701.45800000000008</v>
      </c>
      <c r="AC40" s="58">
        <v>667.02600000000007</v>
      </c>
      <c r="AD40" s="58">
        <v>602.471</v>
      </c>
      <c r="AE40" s="58">
        <v>640.72</v>
      </c>
      <c r="AF40" s="58"/>
      <c r="AG40" s="58"/>
      <c r="AH40" s="58"/>
      <c r="AI40" s="58"/>
    </row>
    <row r="41" spans="1:35" ht="35" customHeight="1" thickBot="1" x14ac:dyDescent="0.25">
      <c r="A41" s="56" t="s">
        <v>673</v>
      </c>
      <c r="B41" s="56"/>
      <c r="C41" s="57">
        <v>33.904000000000003</v>
      </c>
      <c r="D41" s="57">
        <v>228.48500000000001</v>
      </c>
      <c r="E41" s="57">
        <v>367.53899999999999</v>
      </c>
      <c r="F41" s="57">
        <v>-757.31700000000001</v>
      </c>
      <c r="G41" s="57">
        <v>-99.021000000000001</v>
      </c>
      <c r="H41" s="57">
        <v>28.494</v>
      </c>
      <c r="I41" s="57">
        <v>18.376999999999999</v>
      </c>
      <c r="J41" s="57">
        <v>36.363</v>
      </c>
      <c r="K41" s="57">
        <v>-557.75199999999995</v>
      </c>
      <c r="L41" s="57">
        <v>439.29799999999989</v>
      </c>
      <c r="M41" s="57">
        <v>-198.57</v>
      </c>
      <c r="N41" s="57">
        <v>228.72800000000001</v>
      </c>
      <c r="O41" s="57">
        <v>-66.177999999999997</v>
      </c>
      <c r="P41" s="57">
        <v>7.4570000000000007</v>
      </c>
      <c r="Q41" s="57">
        <v>1.8049999999999999</v>
      </c>
      <c r="R41" s="57">
        <v>37.605999999999987</v>
      </c>
      <c r="S41" s="57">
        <v>-9.3330000000000002</v>
      </c>
      <c r="T41" s="57">
        <v>10.458</v>
      </c>
      <c r="U41" s="57">
        <v>-21.541</v>
      </c>
      <c r="V41" s="57">
        <v>135.32499999999999</v>
      </c>
      <c r="W41" s="57">
        <v>-129.00200000000001</v>
      </c>
      <c r="X41" s="57">
        <v>-169.16300000000001</v>
      </c>
      <c r="Y41" s="57">
        <v>-28.521999999999991</v>
      </c>
      <c r="Z41" s="57"/>
      <c r="AA41" s="57">
        <v>-336.43200000000002</v>
      </c>
      <c r="AB41" s="57">
        <v>-310.67999999999989</v>
      </c>
      <c r="AC41" s="57">
        <v>810.47799999999995</v>
      </c>
      <c r="AD41" s="57"/>
      <c r="AE41" s="57">
        <v>-250.38800000000001</v>
      </c>
      <c r="AF41" s="57"/>
      <c r="AG41" s="57"/>
      <c r="AH41" s="57"/>
      <c r="AI41" s="57"/>
    </row>
    <row r="42" spans="1:35" ht="52" customHeight="1" thickBot="1" x14ac:dyDescent="0.25">
      <c r="A42" s="56" t="s">
        <v>674</v>
      </c>
      <c r="B42" s="56"/>
      <c r="C42" s="57">
        <v>65.566999999999993</v>
      </c>
      <c r="D42" s="57">
        <v>53.625999999999998</v>
      </c>
      <c r="E42" s="57">
        <v>84.406999999999996</v>
      </c>
      <c r="F42" s="57">
        <v>101.568</v>
      </c>
      <c r="G42" s="57">
        <v>108.20699999999999</v>
      </c>
      <c r="H42" s="57">
        <v>100.654</v>
      </c>
      <c r="I42" s="57">
        <v>95.978999999999985</v>
      </c>
      <c r="J42" s="57">
        <v>92.392000000000053</v>
      </c>
      <c r="K42" s="57">
        <v>98.527000000000001</v>
      </c>
      <c r="L42" s="57">
        <v>74.010000000000005</v>
      </c>
      <c r="M42" s="57">
        <v>91.155000000000001</v>
      </c>
      <c r="N42" s="57">
        <v>53.11099999999999</v>
      </c>
      <c r="O42" s="57">
        <v>73.997</v>
      </c>
      <c r="P42" s="57">
        <v>92.96</v>
      </c>
      <c r="Q42" s="57">
        <v>121.506</v>
      </c>
      <c r="R42" s="57">
        <v>133.78299999999999</v>
      </c>
      <c r="S42" s="57">
        <v>161.09700000000001</v>
      </c>
      <c r="T42" s="57">
        <v>134.232</v>
      </c>
      <c r="U42" s="57">
        <v>124.157</v>
      </c>
      <c r="V42" s="57">
        <v>129.30000000000001</v>
      </c>
      <c r="W42" s="57">
        <v>143.102</v>
      </c>
      <c r="X42" s="57">
        <v>86.456999999999994</v>
      </c>
      <c r="Y42" s="57">
        <v>121.892</v>
      </c>
      <c r="Z42" s="57">
        <v>170.21299999999999</v>
      </c>
      <c r="AA42" s="57">
        <v>276.53100000000001</v>
      </c>
      <c r="AB42" s="57">
        <v>35.649999999999977</v>
      </c>
      <c r="AC42" s="57">
        <v>-30.436999999999951</v>
      </c>
      <c r="AD42" s="57">
        <v>394.12</v>
      </c>
      <c r="AE42" s="57">
        <v>-411.20299999999997</v>
      </c>
      <c r="AF42" s="57"/>
      <c r="AG42" s="57"/>
      <c r="AH42" s="57"/>
      <c r="AI42" s="57"/>
    </row>
    <row r="43" spans="1:35" ht="52" customHeight="1" thickBot="1" x14ac:dyDescent="0.25">
      <c r="A43" s="56" t="s">
        <v>675</v>
      </c>
      <c r="B43" s="56"/>
      <c r="C43" s="57">
        <v>0.214</v>
      </c>
      <c r="D43" s="57"/>
      <c r="E43" s="57"/>
      <c r="F43" s="57">
        <v>1.218</v>
      </c>
      <c r="G43" s="57">
        <v>0.73799999999999999</v>
      </c>
      <c r="H43" s="57"/>
      <c r="I43" s="57"/>
      <c r="J43" s="57">
        <v>0.91099999999999959</v>
      </c>
      <c r="K43" s="57">
        <v>2.1339999999999999</v>
      </c>
      <c r="L43" s="57"/>
      <c r="M43" s="57"/>
      <c r="N43" s="57">
        <v>3.2069999999999999</v>
      </c>
      <c r="O43" s="57">
        <v>3.8780000000000001</v>
      </c>
      <c r="P43" s="57">
        <v>5.8119999999999994</v>
      </c>
      <c r="Q43" s="57">
        <v>5.0050000000000008</v>
      </c>
      <c r="R43" s="57">
        <v>12.167</v>
      </c>
      <c r="S43" s="57">
        <v>11.385</v>
      </c>
      <c r="T43" s="57">
        <v>47.427999999999997</v>
      </c>
      <c r="U43" s="57">
        <v>15.065</v>
      </c>
      <c r="V43" s="57">
        <v>13.250999999999999</v>
      </c>
      <c r="W43" s="57">
        <v>35.631</v>
      </c>
      <c r="X43" s="57">
        <v>37.343999999999987</v>
      </c>
      <c r="Y43" s="57">
        <v>20.126000000000001</v>
      </c>
      <c r="Z43" s="57">
        <v>20.273</v>
      </c>
      <c r="AA43" s="57">
        <v>-9.6349999999999998</v>
      </c>
      <c r="AB43" s="57">
        <v>-37.363999999999997</v>
      </c>
      <c r="AC43" s="57">
        <v>143.875</v>
      </c>
      <c r="AD43" s="57">
        <v>-135.363</v>
      </c>
      <c r="AE43" s="57">
        <v>-90.534999999999997</v>
      </c>
      <c r="AF43" s="57"/>
      <c r="AG43" s="57"/>
      <c r="AH43" s="57"/>
      <c r="AI43" s="57"/>
    </row>
    <row r="44" spans="1:35" ht="35" hidden="1" customHeight="1" thickBot="1" x14ac:dyDescent="0.25">
      <c r="A44" s="56" t="s">
        <v>676</v>
      </c>
      <c r="B44" s="56"/>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row>
    <row r="45" spans="1:35" ht="52" hidden="1" customHeight="1" thickBot="1" x14ac:dyDescent="0.25">
      <c r="A45" s="56" t="s">
        <v>677</v>
      </c>
      <c r="B45" s="56"/>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row>
    <row r="46" spans="1:35" ht="35" hidden="1" customHeight="1" thickBot="1" x14ac:dyDescent="0.25">
      <c r="A46" s="56" t="s">
        <v>678</v>
      </c>
      <c r="B46" s="56"/>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row>
    <row r="47" spans="1:35" ht="18" hidden="1" customHeight="1" thickBot="1" x14ac:dyDescent="0.25">
      <c r="A47" s="56" t="s">
        <v>679</v>
      </c>
      <c r="B47" s="56"/>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row>
    <row r="48" spans="1:35" ht="18" customHeight="1" thickBot="1" x14ac:dyDescent="0.25">
      <c r="A48" s="56" t="s">
        <v>680</v>
      </c>
      <c r="B48" s="56"/>
      <c r="C48" s="57">
        <v>49.726999999999997</v>
      </c>
      <c r="D48" s="57">
        <v>91.829000000000008</v>
      </c>
      <c r="E48" s="57">
        <v>88.000999999999976</v>
      </c>
      <c r="F48" s="57">
        <v>52.832999999999998</v>
      </c>
      <c r="G48" s="57">
        <v>48.36</v>
      </c>
      <c r="H48" s="57">
        <v>105.43899999999999</v>
      </c>
      <c r="I48" s="57">
        <v>175.54300000000001</v>
      </c>
      <c r="J48" s="57">
        <v>172.10400000000001</v>
      </c>
      <c r="K48" s="57">
        <v>262.63400000000001</v>
      </c>
      <c r="L48" s="57">
        <v>55.56</v>
      </c>
      <c r="M48" s="57">
        <v>133.11000000000001</v>
      </c>
      <c r="N48" s="57">
        <v>108.91500000000011</v>
      </c>
      <c r="O48" s="57">
        <v>0</v>
      </c>
      <c r="P48" s="57"/>
      <c r="Q48" s="57"/>
      <c r="R48" s="57"/>
      <c r="S48" s="57"/>
      <c r="T48" s="57"/>
      <c r="U48" s="57"/>
      <c r="V48" s="57"/>
      <c r="W48" s="57"/>
      <c r="X48" s="57"/>
      <c r="Y48" s="57"/>
      <c r="Z48" s="57"/>
      <c r="AA48" s="57">
        <v>0</v>
      </c>
      <c r="AB48" s="57"/>
      <c r="AC48" s="57"/>
      <c r="AD48" s="57"/>
      <c r="AE48" s="57"/>
      <c r="AF48" s="57"/>
      <c r="AG48" s="57"/>
      <c r="AH48" s="57"/>
      <c r="AI48" s="57"/>
    </row>
    <row r="49" spans="1:35" ht="18" customHeight="1" thickBot="1" x14ac:dyDescent="0.25">
      <c r="A49" s="56" t="s">
        <v>681</v>
      </c>
      <c r="B49" s="56"/>
      <c r="C49" s="58">
        <v>124.94499999999999</v>
      </c>
      <c r="D49" s="58">
        <v>43.682999999999993</v>
      </c>
      <c r="E49" s="58">
        <v>231.26</v>
      </c>
      <c r="F49" s="58">
        <v>450.137</v>
      </c>
      <c r="G49" s="58">
        <v>60.941000000000003</v>
      </c>
      <c r="H49" s="58">
        <v>136.07900000000001</v>
      </c>
      <c r="I49" s="58">
        <v>86.799999999999983</v>
      </c>
      <c r="J49" s="58">
        <v>13.279</v>
      </c>
      <c r="K49" s="58">
        <v>87.6</v>
      </c>
      <c r="L49" s="58">
        <v>82.194999999999993</v>
      </c>
      <c r="M49" s="58">
        <v>179.34100000000001</v>
      </c>
      <c r="N49" s="58">
        <v>946.82200000000012</v>
      </c>
      <c r="O49" s="58">
        <v>77.623999999999995</v>
      </c>
      <c r="P49" s="58">
        <v>-72.539999999999992</v>
      </c>
      <c r="Q49" s="58">
        <v>59.624000000000002</v>
      </c>
      <c r="R49" s="58">
        <v>896.27300000000002</v>
      </c>
      <c r="S49" s="58">
        <v>79.540000000000006</v>
      </c>
      <c r="T49" s="58">
        <v>-24.92700000000001</v>
      </c>
      <c r="U49" s="58"/>
      <c r="V49" s="58"/>
      <c r="W49" s="58">
        <v>-175.27699999999999</v>
      </c>
      <c r="X49" s="58">
        <v>42.052999999999997</v>
      </c>
      <c r="Y49" s="58"/>
      <c r="Z49" s="58"/>
      <c r="AA49" s="58">
        <v>7.2439999999999998</v>
      </c>
      <c r="AB49" s="58">
        <v>-230.59200000000001</v>
      </c>
      <c r="AC49" s="58"/>
      <c r="AD49" s="58"/>
      <c r="AE49" s="58"/>
      <c r="AF49" s="58"/>
      <c r="AG49" s="58"/>
      <c r="AH49" s="58"/>
      <c r="AI49" s="58"/>
    </row>
    <row r="50" spans="1:35" ht="18" customHeight="1" thickBot="1" x14ac:dyDescent="0.25">
      <c r="A50" s="56" t="s">
        <v>682</v>
      </c>
      <c r="B50" s="56"/>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v>129.83500000000001</v>
      </c>
      <c r="AF50" s="57"/>
      <c r="AG50" s="57"/>
      <c r="AH50" s="57"/>
      <c r="AI50" s="57"/>
    </row>
    <row r="51" spans="1:35" ht="35" customHeight="1" thickBot="1" x14ac:dyDescent="0.25">
      <c r="A51" s="59" t="s">
        <v>683</v>
      </c>
      <c r="B51" s="56"/>
      <c r="C51" s="60">
        <v>3537.5709999999999</v>
      </c>
      <c r="D51" s="60">
        <v>4140.893</v>
      </c>
      <c r="E51" s="60">
        <v>4991.7960000000003</v>
      </c>
      <c r="F51" s="60">
        <v>3131.4589999999989</v>
      </c>
      <c r="G51" s="60">
        <v>4171.6419999999998</v>
      </c>
      <c r="H51" s="60">
        <v>3559.8209999999999</v>
      </c>
      <c r="I51" s="60">
        <v>4124.9650000000001</v>
      </c>
      <c r="J51" s="60">
        <v>3620.4569999999999</v>
      </c>
      <c r="K51" s="60">
        <v>2586.1759999999999</v>
      </c>
      <c r="L51" s="60">
        <v>2408.424</v>
      </c>
      <c r="M51" s="60">
        <v>1508.62</v>
      </c>
      <c r="N51" s="60">
        <v>507.96599999999938</v>
      </c>
      <c r="O51" s="60">
        <v>2484.328</v>
      </c>
      <c r="P51" s="60">
        <v>3710.6480000000001</v>
      </c>
      <c r="Q51" s="60">
        <v>4372.7330000000011</v>
      </c>
      <c r="R51" s="60">
        <v>3894.5409999999988</v>
      </c>
      <c r="S51" s="60">
        <v>6021.52</v>
      </c>
      <c r="T51" s="60">
        <v>8618.9309999999987</v>
      </c>
      <c r="U51" s="60">
        <v>7619.1839999999993</v>
      </c>
      <c r="V51" s="60">
        <v>7186.4060000000027</v>
      </c>
      <c r="W51" s="60">
        <v>7517.3450000000003</v>
      </c>
      <c r="X51" s="60">
        <v>8325.3280000000013</v>
      </c>
      <c r="Y51" s="60">
        <v>5380.9580000000014</v>
      </c>
      <c r="Z51" s="60">
        <v>7496.7089999999989</v>
      </c>
      <c r="AA51" s="60">
        <v>6090.1350000000002</v>
      </c>
      <c r="AB51" s="60">
        <v>6618.49</v>
      </c>
      <c r="AC51" s="60">
        <v>8041.5519999999997</v>
      </c>
      <c r="AD51" s="60">
        <v>5146.875</v>
      </c>
      <c r="AE51" s="60">
        <v>4473.5630000000001</v>
      </c>
      <c r="AF51" s="60"/>
      <c r="AG51" s="60"/>
      <c r="AH51" s="60"/>
      <c r="AI51" s="60"/>
    </row>
    <row r="52" spans="1:35" ht="18" customHeight="1" thickBot="1" x14ac:dyDescent="0.25">
      <c r="A52" s="59" t="s">
        <v>684</v>
      </c>
      <c r="B52" s="56"/>
      <c r="C52" s="182">
        <f t="shared" ref="C52:AI52" si="6">IFERROR(C51/C5, 0)</f>
        <v>0.18608309444162674</v>
      </c>
      <c r="D52" s="182">
        <f t="shared" si="6"/>
        <v>0.20773503662070525</v>
      </c>
      <c r="E52" s="182">
        <f t="shared" si="6"/>
        <v>0.22504640757470804</v>
      </c>
      <c r="F52" s="182">
        <f t="shared" si="6"/>
        <v>0.13325748713472865</v>
      </c>
      <c r="G52" s="182">
        <f t="shared" si="6"/>
        <v>0.18441189659599116</v>
      </c>
      <c r="H52" s="182">
        <f t="shared" si="6"/>
        <v>0.17198832217873392</v>
      </c>
      <c r="I52" s="182">
        <f t="shared" si="6"/>
        <v>0.18507089307266816</v>
      </c>
      <c r="J52" s="182">
        <f t="shared" si="6"/>
        <v>0.19234684748246561</v>
      </c>
      <c r="K52" s="182">
        <f t="shared" si="6"/>
        <v>0.14121307646751954</v>
      </c>
      <c r="L52" s="182">
        <f t="shared" si="6"/>
        <v>0.16188194149119045</v>
      </c>
      <c r="M52" s="182">
        <f t="shared" si="6"/>
        <v>0.11364521497915377</v>
      </c>
      <c r="N52" s="182">
        <f t="shared" si="6"/>
        <v>3.6596164623736299E-2</v>
      </c>
      <c r="O52" s="182">
        <f t="shared" si="6"/>
        <v>0.1388086061371564</v>
      </c>
      <c r="P52" s="182">
        <f t="shared" si="6"/>
        <v>0.19114157372292209</v>
      </c>
      <c r="Q52" s="182">
        <f t="shared" si="6"/>
        <v>0.21318163052904454</v>
      </c>
      <c r="R52" s="182">
        <f t="shared" si="6"/>
        <v>0.17998504215034775</v>
      </c>
      <c r="S52" s="182">
        <f t="shared" si="6"/>
        <v>0.21521790512665828</v>
      </c>
      <c r="T52" s="182">
        <f t="shared" si="6"/>
        <v>0.26545783774159387</v>
      </c>
      <c r="U52" s="182">
        <f t="shared" si="6"/>
        <v>0.24509693319051842</v>
      </c>
      <c r="V52" s="182">
        <f t="shared" si="6"/>
        <v>0.22405591690732515</v>
      </c>
      <c r="W52" s="182">
        <f t="shared" si="6"/>
        <v>0.21546570328653095</v>
      </c>
      <c r="X52" s="182">
        <f t="shared" si="6"/>
        <v>0.2463983675190077</v>
      </c>
      <c r="Y52" s="182">
        <f t="shared" si="6"/>
        <v>0.18605931490012043</v>
      </c>
      <c r="Z52" s="182">
        <f t="shared" si="6"/>
        <v>0.24194092758917821</v>
      </c>
      <c r="AA52" s="182">
        <f t="shared" si="6"/>
        <v>0.18789567707909594</v>
      </c>
      <c r="AB52" s="182">
        <f t="shared" si="6"/>
        <v>0.20616972518002924</v>
      </c>
      <c r="AC52" s="182">
        <f t="shared" si="6"/>
        <v>0.22947353720519162</v>
      </c>
      <c r="AD52" s="182">
        <f t="shared" si="6"/>
        <v>0.14760582385795362</v>
      </c>
      <c r="AE52" s="182">
        <f t="shared" si="6"/>
        <v>0.13057386925453512</v>
      </c>
      <c r="AF52" s="182">
        <f t="shared" si="6"/>
        <v>0</v>
      </c>
      <c r="AG52" s="182">
        <f t="shared" si="6"/>
        <v>0</v>
      </c>
      <c r="AH52" s="182">
        <f t="shared" si="6"/>
        <v>0</v>
      </c>
      <c r="AI52" s="182">
        <f t="shared" si="6"/>
        <v>0</v>
      </c>
    </row>
    <row r="53" spans="1:35" ht="18" customHeight="1" thickBot="1" x14ac:dyDescent="0.25">
      <c r="A53" s="56" t="s">
        <v>685</v>
      </c>
      <c r="B53" s="56"/>
      <c r="C53" s="57">
        <v>-857.97500000000002</v>
      </c>
      <c r="D53" s="57">
        <v>-1076.4169999999999</v>
      </c>
      <c r="E53" s="57">
        <v>-1311.7660000000001</v>
      </c>
      <c r="F53" s="57">
        <v>-1057.152</v>
      </c>
      <c r="G53" s="57">
        <v>-1028.221</v>
      </c>
      <c r="H53" s="57">
        <v>-993.76299999999992</v>
      </c>
      <c r="I53" s="57">
        <v>-1270.489</v>
      </c>
      <c r="J53" s="57">
        <v>-1049.771</v>
      </c>
      <c r="K53" s="57">
        <v>-784.94299999999998</v>
      </c>
      <c r="L53" s="57">
        <v>-114.904</v>
      </c>
      <c r="M53" s="57">
        <v>-415.55</v>
      </c>
      <c r="N53" s="57">
        <v>-63.364000000000033</v>
      </c>
      <c r="O53" s="57">
        <v>-545.03700000000003</v>
      </c>
      <c r="P53" s="57">
        <v>-961.13799999999992</v>
      </c>
      <c r="Q53" s="57">
        <v>-995.61199999999985</v>
      </c>
      <c r="R53" s="57">
        <v>-1352.1959999999999</v>
      </c>
      <c r="S53" s="57">
        <v>-1303.684</v>
      </c>
      <c r="T53" s="57">
        <v>-1864.66</v>
      </c>
      <c r="U53" s="57">
        <v>-1659.943</v>
      </c>
      <c r="V53" s="57">
        <v>-1624.0809999999999</v>
      </c>
      <c r="W53" s="57">
        <v>-1654.3109999999999</v>
      </c>
      <c r="X53" s="57">
        <v>-1844.9549999999999</v>
      </c>
      <c r="Y53" s="57">
        <v>-1282.8430000000001</v>
      </c>
      <c r="Z53" s="57">
        <v>-1808.1349999999991</v>
      </c>
      <c r="AA53" s="57">
        <v>-1285.92</v>
      </c>
      <c r="AB53" s="57">
        <v>-1530.1949999999999</v>
      </c>
      <c r="AC53" s="57">
        <v>-1699.777</v>
      </c>
      <c r="AD53" s="57">
        <v>-1262.6310000000001</v>
      </c>
      <c r="AE53" s="57">
        <v>-1175.8389999999999</v>
      </c>
      <c r="AF53" s="57"/>
      <c r="AG53" s="57"/>
      <c r="AH53" s="57"/>
      <c r="AI53" s="57"/>
    </row>
    <row r="54" spans="1:35" ht="18" customHeight="1" thickBot="1" x14ac:dyDescent="0.25">
      <c r="A54" s="59" t="s">
        <v>686</v>
      </c>
      <c r="B54" s="56"/>
      <c r="C54" s="182">
        <f t="shared" ref="C54:AI54" si="7">IFERROR(IF(OR(ABS(C53/C51)&lt;0.1, ABS(C53/C51)&gt;0.5), 0.225, -C53/C51), 0)</f>
        <v>0.24253223468871721</v>
      </c>
      <c r="D54" s="182">
        <f t="shared" si="7"/>
        <v>0.25994803536338656</v>
      </c>
      <c r="E54" s="182">
        <f t="shared" si="7"/>
        <v>0.26278437660513371</v>
      </c>
      <c r="F54" s="182">
        <f t="shared" si="7"/>
        <v>0.33759088016161171</v>
      </c>
      <c r="G54" s="182">
        <f t="shared" si="7"/>
        <v>0.24647872468442883</v>
      </c>
      <c r="H54" s="182">
        <f t="shared" si="7"/>
        <v>0.27916094657568452</v>
      </c>
      <c r="I54" s="182">
        <f t="shared" si="7"/>
        <v>0.30799994666621411</v>
      </c>
      <c r="J54" s="182">
        <f t="shared" si="7"/>
        <v>0.28995538408548976</v>
      </c>
      <c r="K54" s="182">
        <f t="shared" si="7"/>
        <v>0.30351491932490288</v>
      </c>
      <c r="L54" s="182">
        <f t="shared" si="7"/>
        <v>0.22500000000000001</v>
      </c>
      <c r="M54" s="182">
        <f t="shared" si="7"/>
        <v>0.27545041163447392</v>
      </c>
      <c r="N54" s="182">
        <f t="shared" si="7"/>
        <v>0.12474063224704038</v>
      </c>
      <c r="O54" s="182">
        <f t="shared" si="7"/>
        <v>0.2193901127387366</v>
      </c>
      <c r="P54" s="182">
        <f t="shared" si="7"/>
        <v>0.25902160485176712</v>
      </c>
      <c r="Q54" s="182">
        <f t="shared" si="7"/>
        <v>0.22768643774957209</v>
      </c>
      <c r="R54" s="182">
        <f t="shared" si="7"/>
        <v>0.34720291813592419</v>
      </c>
      <c r="S54" s="182">
        <f t="shared" si="7"/>
        <v>0.21650413848994937</v>
      </c>
      <c r="T54" s="182">
        <f t="shared" si="7"/>
        <v>0.21634469518319618</v>
      </c>
      <c r="U54" s="182">
        <f t="shared" si="7"/>
        <v>0.21786361899122009</v>
      </c>
      <c r="V54" s="182">
        <f t="shared" si="7"/>
        <v>0.2259934938270951</v>
      </c>
      <c r="W54" s="182">
        <f t="shared" si="7"/>
        <v>0.22006586101875061</v>
      </c>
      <c r="X54" s="182">
        <f t="shared" si="7"/>
        <v>0.22160748501440419</v>
      </c>
      <c r="Y54" s="182">
        <f t="shared" si="7"/>
        <v>0.23840420237437268</v>
      </c>
      <c r="Z54" s="182">
        <f t="shared" si="7"/>
        <v>0.24119050105853107</v>
      </c>
      <c r="AA54" s="182">
        <f t="shared" si="7"/>
        <v>0.2111480287382792</v>
      </c>
      <c r="AB54" s="182">
        <f t="shared" si="7"/>
        <v>0.23120001692228892</v>
      </c>
      <c r="AC54" s="182">
        <f t="shared" si="7"/>
        <v>0.21137424716024969</v>
      </c>
      <c r="AD54" s="182">
        <f t="shared" si="7"/>
        <v>0.24531992714025502</v>
      </c>
      <c r="AE54" s="182">
        <f t="shared" si="7"/>
        <v>0.26284172146452389</v>
      </c>
      <c r="AF54" s="182">
        <f t="shared" si="7"/>
        <v>0</v>
      </c>
      <c r="AG54" s="182">
        <f t="shared" si="7"/>
        <v>0</v>
      </c>
      <c r="AH54" s="182">
        <f t="shared" si="7"/>
        <v>0</v>
      </c>
      <c r="AI54" s="182">
        <f t="shared" si="7"/>
        <v>0</v>
      </c>
    </row>
    <row r="55" spans="1:35" ht="35" customHeight="1" thickBot="1" x14ac:dyDescent="0.25">
      <c r="A55" s="59" t="s">
        <v>687</v>
      </c>
      <c r="B55" s="56"/>
      <c r="C55" s="60">
        <v>2679.596</v>
      </c>
      <c r="D55" s="60">
        <v>3064.4760000000001</v>
      </c>
      <c r="E55" s="60">
        <v>3680.0300000000011</v>
      </c>
      <c r="F55" s="60">
        <v>2074.3069999999989</v>
      </c>
      <c r="G55" s="60">
        <v>3143.4209999999998</v>
      </c>
      <c r="H55" s="60">
        <v>2566.058</v>
      </c>
      <c r="I55" s="60">
        <v>2854.4760000000001</v>
      </c>
      <c r="J55" s="60">
        <v>2570.6860000000001</v>
      </c>
      <c r="K55" s="60">
        <v>1801.2329999999999</v>
      </c>
      <c r="L55" s="60">
        <v>2293.52</v>
      </c>
      <c r="M55" s="60">
        <v>1093.07</v>
      </c>
      <c r="N55" s="60">
        <v>444.60199999999992</v>
      </c>
      <c r="O55" s="60">
        <v>1939.2909999999999</v>
      </c>
      <c r="P55" s="60">
        <v>2749.51</v>
      </c>
      <c r="Q55" s="60">
        <v>3377.1209999999992</v>
      </c>
      <c r="R55" s="60">
        <v>2542.3449999999998</v>
      </c>
      <c r="S55" s="60">
        <v>4717.8360000000002</v>
      </c>
      <c r="T55" s="60">
        <v>6754.2709999999997</v>
      </c>
      <c r="U55" s="60">
        <v>5959.2410000000018</v>
      </c>
      <c r="V55" s="60">
        <v>5562.3249999999971</v>
      </c>
      <c r="W55" s="60">
        <v>5863.0339999999997</v>
      </c>
      <c r="X55" s="60">
        <v>6480.3729999999996</v>
      </c>
      <c r="Y55" s="60">
        <v>4098.1150000000016</v>
      </c>
      <c r="Z55" s="60">
        <v>5688.5740000000014</v>
      </c>
      <c r="AA55" s="60">
        <v>4804.2150000000001</v>
      </c>
      <c r="AB55" s="60">
        <v>5088.2950000000001</v>
      </c>
      <c r="AC55" s="60">
        <v>6341.7749999999996</v>
      </c>
      <c r="AD55" s="60">
        <v>3884.2439999999988</v>
      </c>
      <c r="AE55" s="60">
        <v>3297.7240000000002</v>
      </c>
      <c r="AF55" s="60"/>
      <c r="AG55" s="60"/>
      <c r="AH55" s="60"/>
      <c r="AI55" s="60"/>
    </row>
    <row r="56" spans="1:35" ht="35" hidden="1" customHeight="1" thickBot="1" x14ac:dyDescent="0.25">
      <c r="A56" s="56" t="s">
        <v>688</v>
      </c>
      <c r="B56" s="56"/>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row>
    <row r="57" spans="1:35" ht="18" customHeight="1" thickBot="1" x14ac:dyDescent="0.25">
      <c r="A57" s="59" t="s">
        <v>689</v>
      </c>
      <c r="B57" s="56"/>
      <c r="C57" s="60">
        <v>2679.596</v>
      </c>
      <c r="D57" s="60">
        <v>3064.4760000000001</v>
      </c>
      <c r="E57" s="60">
        <v>3680.0300000000011</v>
      </c>
      <c r="F57" s="60">
        <v>2074.3069999999989</v>
      </c>
      <c r="G57" s="60">
        <v>3143.4209999999998</v>
      </c>
      <c r="H57" s="60">
        <v>2566.058</v>
      </c>
      <c r="I57" s="60">
        <v>2854.4760000000001</v>
      </c>
      <c r="J57" s="60">
        <v>2570.6860000000001</v>
      </c>
      <c r="K57" s="60">
        <v>1801.2329999999999</v>
      </c>
      <c r="L57" s="60">
        <v>2293.52</v>
      </c>
      <c r="M57" s="60">
        <v>1093.07</v>
      </c>
      <c r="N57" s="60">
        <v>444.60199999999992</v>
      </c>
      <c r="O57" s="60">
        <v>1939.2909999999999</v>
      </c>
      <c r="P57" s="60">
        <v>2749.51</v>
      </c>
      <c r="Q57" s="60">
        <v>3377.1209999999992</v>
      </c>
      <c r="R57" s="60">
        <v>2542.3449999999998</v>
      </c>
      <c r="S57" s="60">
        <v>4717.8360000000002</v>
      </c>
      <c r="T57" s="60">
        <v>6754.2709999999997</v>
      </c>
      <c r="U57" s="60">
        <v>5959.2410000000018</v>
      </c>
      <c r="V57" s="60">
        <v>5562.3249999999971</v>
      </c>
      <c r="W57" s="60">
        <v>5863.0339999999997</v>
      </c>
      <c r="X57" s="60">
        <v>6480.3729999999996</v>
      </c>
      <c r="Y57" s="60">
        <v>4098.1150000000016</v>
      </c>
      <c r="Z57" s="60">
        <v>5688.5740000000014</v>
      </c>
      <c r="AA57" s="60">
        <v>4804.2150000000001</v>
      </c>
      <c r="AB57" s="60">
        <v>5088.2950000000001</v>
      </c>
      <c r="AC57" s="60">
        <v>6341.7749999999996</v>
      </c>
      <c r="AD57" s="60">
        <v>3884.2439999999988</v>
      </c>
      <c r="AE57" s="60">
        <v>3297.7240000000002</v>
      </c>
      <c r="AF57" s="60"/>
      <c r="AG57" s="60"/>
      <c r="AH57" s="60"/>
      <c r="AI57" s="60"/>
    </row>
    <row r="58" spans="1:35" ht="35" customHeight="1" thickBot="1" x14ac:dyDescent="0.25">
      <c r="A58" s="59" t="s">
        <v>690</v>
      </c>
      <c r="B58" s="56"/>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69" customHeight="1" thickBot="1" x14ac:dyDescent="0.25">
      <c r="A59" s="61" t="s">
        <v>691</v>
      </c>
      <c r="B59" s="56"/>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69" customHeight="1" thickBot="1" x14ac:dyDescent="0.25">
      <c r="A60" s="62" t="s">
        <v>692</v>
      </c>
      <c r="B60" s="56"/>
      <c r="C60" s="57"/>
      <c r="D60" s="57"/>
      <c r="E60" s="57"/>
      <c r="F60" s="57"/>
      <c r="G60" s="57"/>
      <c r="H60" s="57"/>
      <c r="I60" s="57"/>
      <c r="J60" s="57"/>
      <c r="K60" s="57"/>
      <c r="L60" s="57"/>
      <c r="M60" s="57"/>
      <c r="N60" s="57"/>
      <c r="O60" s="57"/>
      <c r="P60" s="57"/>
      <c r="Q60" s="57"/>
      <c r="R60" s="57"/>
      <c r="S60" s="57"/>
      <c r="T60" s="57"/>
      <c r="U60" s="57"/>
      <c r="V60" s="57"/>
      <c r="W60" s="57">
        <v>0</v>
      </c>
      <c r="X60" s="57">
        <v>0</v>
      </c>
      <c r="Y60" s="57">
        <v>0</v>
      </c>
      <c r="Z60" s="57">
        <v>0</v>
      </c>
      <c r="AA60" s="57"/>
      <c r="AB60" s="57"/>
      <c r="AC60" s="57"/>
      <c r="AD60" s="57"/>
      <c r="AE60" s="57"/>
      <c r="AF60" s="57"/>
      <c r="AG60" s="57"/>
      <c r="AH60" s="57"/>
      <c r="AI60" s="57"/>
    </row>
    <row r="61" spans="1:35" ht="69" customHeight="1" thickBot="1" x14ac:dyDescent="0.25">
      <c r="A61" s="62" t="s">
        <v>693</v>
      </c>
      <c r="B61" s="56"/>
      <c r="C61" s="57">
        <v>3.363</v>
      </c>
      <c r="D61" s="57">
        <v>2.0000000000002238E-3</v>
      </c>
      <c r="E61" s="57">
        <v>0</v>
      </c>
      <c r="F61" s="57">
        <v>80.282000000000011</v>
      </c>
      <c r="G61" s="57">
        <v>2.1920000000000002</v>
      </c>
      <c r="H61" s="57">
        <v>-2.0000000000002238E-3</v>
      </c>
      <c r="I61" s="57">
        <v>2.0000000000002238E-3</v>
      </c>
      <c r="J61" s="57">
        <v>-217.524</v>
      </c>
      <c r="K61" s="57">
        <v>2.6429999999999998</v>
      </c>
      <c r="L61" s="57">
        <v>-9.9999999999988987E-4</v>
      </c>
      <c r="M61" s="57">
        <v>-5.109</v>
      </c>
      <c r="N61" s="57">
        <v>-118.87</v>
      </c>
      <c r="O61" s="57">
        <v>3.3540000000000001</v>
      </c>
      <c r="P61" s="57">
        <v>0</v>
      </c>
      <c r="Q61" s="57">
        <v>-6.0000000000000053E-2</v>
      </c>
      <c r="R61" s="57">
        <v>-132.696</v>
      </c>
      <c r="S61" s="57">
        <v>2.6869999999999998</v>
      </c>
      <c r="T61" s="57">
        <v>0</v>
      </c>
      <c r="U61" s="57">
        <v>0</v>
      </c>
      <c r="V61" s="57">
        <v>11.036</v>
      </c>
      <c r="W61" s="57">
        <v>-5.3280000000000003</v>
      </c>
      <c r="X61" s="57">
        <v>3.0000000000001141E-3</v>
      </c>
      <c r="Y61" s="57">
        <v>0</v>
      </c>
      <c r="Z61" s="57">
        <v>-72.668999999999997</v>
      </c>
      <c r="AA61" s="57">
        <v>-8.3230000000000004</v>
      </c>
      <c r="AB61" s="57">
        <v>0</v>
      </c>
      <c r="AC61" s="57">
        <v>0</v>
      </c>
      <c r="AD61" s="57">
        <v>-144.20500000000001</v>
      </c>
      <c r="AE61" s="57">
        <v>-16.030999999999999</v>
      </c>
      <c r="AF61" s="57"/>
      <c r="AG61" s="57"/>
      <c r="AH61" s="57"/>
      <c r="AI61" s="57"/>
    </row>
    <row r="62" spans="1:35" ht="86" hidden="1" customHeight="1" thickBot="1" x14ac:dyDescent="0.25">
      <c r="A62" s="62" t="s">
        <v>694</v>
      </c>
      <c r="B62" s="56"/>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row>
    <row r="63" spans="1:35" ht="69" customHeight="1" thickBot="1" x14ac:dyDescent="0.25">
      <c r="A63" s="62" t="s">
        <v>695</v>
      </c>
      <c r="B63" s="56"/>
      <c r="C63" s="57">
        <v>3.363</v>
      </c>
      <c r="D63" s="57">
        <v>2.0000000000002238E-3</v>
      </c>
      <c r="E63" s="57">
        <v>0</v>
      </c>
      <c r="F63" s="57">
        <v>85.774000000000001</v>
      </c>
      <c r="G63" s="57">
        <v>2.1920000000000002</v>
      </c>
      <c r="H63" s="57">
        <v>-2.0000000000002238E-3</v>
      </c>
      <c r="I63" s="57">
        <v>2.0000000000002238E-3</v>
      </c>
      <c r="J63" s="57">
        <v>-214.70099999999999</v>
      </c>
      <c r="K63" s="57">
        <v>2.6429999999999998</v>
      </c>
      <c r="L63" s="57">
        <v>-9.9999999999988987E-4</v>
      </c>
      <c r="M63" s="57">
        <v>-5.109</v>
      </c>
      <c r="N63" s="57">
        <v>-116.843</v>
      </c>
      <c r="O63" s="57">
        <v>3.3540000000000001</v>
      </c>
      <c r="P63" s="57">
        <v>0</v>
      </c>
      <c r="Q63" s="57">
        <v>-6.0000000000000053E-2</v>
      </c>
      <c r="R63" s="57">
        <v>-131.65</v>
      </c>
      <c r="S63" s="57">
        <v>2.6869999999999998</v>
      </c>
      <c r="T63" s="57">
        <v>0</v>
      </c>
      <c r="U63" s="57">
        <v>0</v>
      </c>
      <c r="V63" s="57">
        <v>11.287000000000001</v>
      </c>
      <c r="W63" s="57">
        <v>-5.3280000000000003</v>
      </c>
      <c r="X63" s="57">
        <v>3.0000000000001141E-3</v>
      </c>
      <c r="Y63" s="57">
        <v>0</v>
      </c>
      <c r="Z63" s="57">
        <v>-72.668999999999997</v>
      </c>
      <c r="AA63" s="57">
        <v>-8.3230000000000004</v>
      </c>
      <c r="AB63" s="57">
        <v>0</v>
      </c>
      <c r="AC63" s="57">
        <v>0</v>
      </c>
      <c r="AD63" s="57">
        <v>-145.07300000000001</v>
      </c>
      <c r="AE63" s="57">
        <v>-16.030999999999999</v>
      </c>
      <c r="AF63" s="57"/>
      <c r="AG63" s="57"/>
      <c r="AH63" s="57"/>
      <c r="AI63" s="57"/>
    </row>
    <row r="64" spans="1:35" ht="69" customHeight="1" thickBot="1" x14ac:dyDescent="0.25">
      <c r="A64" s="61" t="s">
        <v>696</v>
      </c>
      <c r="B64" s="56"/>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35" customHeight="1" thickBot="1" x14ac:dyDescent="0.25">
      <c r="A65" s="62" t="s">
        <v>697</v>
      </c>
      <c r="B65" s="56"/>
      <c r="C65" s="57">
        <v>126.414</v>
      </c>
      <c r="D65" s="57">
        <v>425.31599999999997</v>
      </c>
      <c r="E65" s="57">
        <v>358.54399999999998</v>
      </c>
      <c r="F65" s="57">
        <v>-225.46400000000011</v>
      </c>
      <c r="G65" s="57">
        <v>-385.505</v>
      </c>
      <c r="H65" s="57">
        <v>-184.93199999999999</v>
      </c>
      <c r="I65" s="57">
        <v>69.076000000000022</v>
      </c>
      <c r="J65" s="57">
        <v>-519.82900000000006</v>
      </c>
      <c r="K65" s="57">
        <v>4592.6120000000001</v>
      </c>
      <c r="L65" s="57">
        <v>-3782.5639999999999</v>
      </c>
      <c r="M65" s="57">
        <v>1233.0119999999999</v>
      </c>
      <c r="N65" s="57">
        <v>-1721.3710000000001</v>
      </c>
      <c r="O65" s="57">
        <v>1030.587</v>
      </c>
      <c r="P65" s="57">
        <v>-128</v>
      </c>
      <c r="Q65" s="57">
        <v>-422.58300000000003</v>
      </c>
      <c r="R65" s="57">
        <v>3.6539999999999959</v>
      </c>
      <c r="S65" s="57">
        <v>84.233999999999995</v>
      </c>
      <c r="T65" s="57">
        <v>1125.325</v>
      </c>
      <c r="U65" s="57">
        <v>872.43200000000002</v>
      </c>
      <c r="V65" s="57">
        <v>1174.2080000000001</v>
      </c>
      <c r="W65" s="57">
        <v>-1579.058</v>
      </c>
      <c r="X65" s="57">
        <v>-32.819999999999943</v>
      </c>
      <c r="Y65" s="57">
        <v>1065.528</v>
      </c>
      <c r="Z65" s="57">
        <v>-241.2819999999999</v>
      </c>
      <c r="AA65" s="57">
        <v>960.82600000000002</v>
      </c>
      <c r="AB65" s="57">
        <v>1247.4739999999999</v>
      </c>
      <c r="AC65" s="57">
        <v>-2909.8009999999999</v>
      </c>
      <c r="AD65" s="57">
        <v>2351.6170000000002</v>
      </c>
      <c r="AE65" s="57">
        <v>1089.8430000000001</v>
      </c>
      <c r="AF65" s="57"/>
      <c r="AG65" s="57"/>
      <c r="AH65" s="57"/>
      <c r="AI65" s="57"/>
    </row>
    <row r="66" spans="1:35" ht="52" hidden="1" customHeight="1" thickBot="1" x14ac:dyDescent="0.25">
      <c r="A66" s="62" t="s">
        <v>698</v>
      </c>
      <c r="B66" s="56"/>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row>
    <row r="67" spans="1:35" ht="103" customHeight="1" thickBot="1" x14ac:dyDescent="0.25">
      <c r="A67" s="62" t="s">
        <v>699</v>
      </c>
      <c r="B67" s="56"/>
      <c r="C67" s="57">
        <v>21.6</v>
      </c>
      <c r="D67" s="57">
        <v>46.35</v>
      </c>
      <c r="E67" s="57">
        <v>15.75</v>
      </c>
      <c r="F67" s="57">
        <v>-0.90000000000000568</v>
      </c>
      <c r="G67" s="57">
        <v>-4.5</v>
      </c>
      <c r="H67" s="57">
        <v>-55.8</v>
      </c>
      <c r="I67" s="57">
        <v>-31.5</v>
      </c>
      <c r="J67" s="57">
        <v>18</v>
      </c>
      <c r="K67" s="57">
        <v>0</v>
      </c>
      <c r="L67" s="57">
        <v>0</v>
      </c>
      <c r="M67" s="57">
        <v>0</v>
      </c>
      <c r="N67" s="57">
        <v>0</v>
      </c>
      <c r="O67" s="57"/>
      <c r="P67" s="57"/>
      <c r="Q67" s="57"/>
      <c r="R67" s="57"/>
      <c r="S67" s="57"/>
      <c r="T67" s="57"/>
      <c r="U67" s="57"/>
      <c r="V67" s="57"/>
      <c r="W67" s="57"/>
      <c r="X67" s="57"/>
      <c r="Y67" s="57"/>
      <c r="Z67" s="57"/>
      <c r="AA67" s="57"/>
      <c r="AB67" s="57"/>
      <c r="AC67" s="57"/>
      <c r="AD67" s="57"/>
      <c r="AE67" s="57"/>
      <c r="AF67" s="57"/>
      <c r="AG67" s="57"/>
      <c r="AH67" s="57"/>
      <c r="AI67" s="57"/>
    </row>
    <row r="68" spans="1:35" ht="86" hidden="1" customHeight="1" thickBot="1" x14ac:dyDescent="0.25">
      <c r="A68" s="62" t="s">
        <v>700</v>
      </c>
      <c r="B68" s="56"/>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row>
    <row r="69" spans="1:35" ht="35" customHeight="1" thickBot="1" x14ac:dyDescent="0.25">
      <c r="A69" s="62" t="s">
        <v>701</v>
      </c>
      <c r="B69" s="56"/>
      <c r="C69" s="57">
        <v>22.661999999999999</v>
      </c>
      <c r="D69" s="57">
        <v>9.2710000000000008</v>
      </c>
      <c r="E69" s="57">
        <v>7.5870000000000033</v>
      </c>
      <c r="F69" s="57">
        <v>-21.567</v>
      </c>
      <c r="G69" s="57">
        <v>-51.582000000000001</v>
      </c>
      <c r="H69" s="57">
        <v>-446.75799999999998</v>
      </c>
      <c r="I69" s="57">
        <v>-244.3310000000001</v>
      </c>
      <c r="J69" s="57">
        <v>45.72300000000007</v>
      </c>
      <c r="K69" s="57">
        <v>-181.672</v>
      </c>
      <c r="L69" s="57">
        <v>-198.38399999999999</v>
      </c>
      <c r="M69" s="57">
        <v>159.45400000000001</v>
      </c>
      <c r="N69" s="57">
        <v>602.80399999999997</v>
      </c>
      <c r="O69" s="57">
        <v>222.66200000000001</v>
      </c>
      <c r="P69" s="57">
        <v>17.967999999999989</v>
      </c>
      <c r="Q69" s="57">
        <v>21.769000000000009</v>
      </c>
      <c r="R69" s="57">
        <v>29.716999999999981</v>
      </c>
      <c r="S69" s="57">
        <v>37.243000000000002</v>
      </c>
      <c r="T69" s="57">
        <v>24.295999999999999</v>
      </c>
      <c r="U69" s="57">
        <v>13.37</v>
      </c>
      <c r="V69" s="57">
        <v>-16.341000000000012</v>
      </c>
      <c r="W69" s="57">
        <v>0</v>
      </c>
      <c r="X69" s="57">
        <v>0</v>
      </c>
      <c r="Y69" s="57">
        <v>0</v>
      </c>
      <c r="Z69" s="57">
        <v>0</v>
      </c>
      <c r="AA69" s="57"/>
      <c r="AB69" s="57"/>
      <c r="AC69" s="57"/>
      <c r="AD69" s="57"/>
      <c r="AE69" s="57"/>
      <c r="AF69" s="57"/>
      <c r="AG69" s="57"/>
      <c r="AH69" s="57"/>
      <c r="AI69" s="57"/>
    </row>
    <row r="70" spans="1:35" ht="52" hidden="1" customHeight="1" thickBot="1" x14ac:dyDescent="0.25">
      <c r="A70" s="62" t="s">
        <v>702</v>
      </c>
      <c r="B70" s="56"/>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row>
    <row r="71" spans="1:35" ht="120" hidden="1" customHeight="1" thickBot="1" x14ac:dyDescent="0.25">
      <c r="A71" s="62" t="s">
        <v>703</v>
      </c>
      <c r="B71" s="56"/>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row>
    <row r="72" spans="1:35" ht="69" hidden="1" customHeight="1" thickBot="1" x14ac:dyDescent="0.25">
      <c r="A72" s="62" t="s">
        <v>704</v>
      </c>
      <c r="B72" s="56"/>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row>
    <row r="73" spans="1:35" ht="69" hidden="1" customHeight="1" thickBot="1" x14ac:dyDescent="0.25">
      <c r="A73" s="62" t="s">
        <v>705</v>
      </c>
      <c r="B73" s="56"/>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row>
    <row r="74" spans="1:35" ht="86" customHeight="1" thickBot="1" x14ac:dyDescent="0.25">
      <c r="A74" s="62" t="s">
        <v>706</v>
      </c>
      <c r="B74" s="56"/>
      <c r="C74" s="57">
        <v>410.86200000000002</v>
      </c>
      <c r="D74" s="57">
        <v>-194.05199999999999</v>
      </c>
      <c r="E74" s="57">
        <v>187.58199999999999</v>
      </c>
      <c r="F74" s="57">
        <v>-213.75700000000001</v>
      </c>
      <c r="G74" s="57">
        <v>-217.34899999999999</v>
      </c>
      <c r="H74" s="57">
        <v>-326.77199999999999</v>
      </c>
      <c r="I74" s="57">
        <v>-319.36200000000002</v>
      </c>
      <c r="J74" s="57">
        <v>261.85599999999999</v>
      </c>
      <c r="K74" s="57">
        <v>-1102.3510000000001</v>
      </c>
      <c r="L74" s="57">
        <v>-17.883999999999791</v>
      </c>
      <c r="M74" s="57">
        <v>141.02799999999991</v>
      </c>
      <c r="N74" s="57">
        <v>287.33600000000001</v>
      </c>
      <c r="O74" s="57">
        <v>746.43799999999999</v>
      </c>
      <c r="P74" s="57">
        <v>-191.25899999999999</v>
      </c>
      <c r="Q74" s="57">
        <v>109.4880000000001</v>
      </c>
      <c r="R74" s="57">
        <v>49.350999999999999</v>
      </c>
      <c r="S74" s="57">
        <v>522.23500000000001</v>
      </c>
      <c r="T74" s="57">
        <v>574.34499999999991</v>
      </c>
      <c r="U74" s="57">
        <v>428.57600000000002</v>
      </c>
      <c r="V74" s="57">
        <v>214.3600000000001</v>
      </c>
      <c r="W74" s="57">
        <v>-389.09399999999999</v>
      </c>
      <c r="X74" s="57">
        <v>196.75399999999999</v>
      </c>
      <c r="Y74" s="57">
        <v>527.49699999999996</v>
      </c>
      <c r="Z74" s="57">
        <v>-478.61900000000003</v>
      </c>
      <c r="AA74" s="57">
        <v>582.452</v>
      </c>
      <c r="AB74" s="57">
        <v>607.48399999999992</v>
      </c>
      <c r="AC74" s="57">
        <v>-1620.973</v>
      </c>
      <c r="AD74" s="57">
        <v>1368.3710000000001</v>
      </c>
      <c r="AE74" s="57">
        <v>264.22800000000001</v>
      </c>
      <c r="AF74" s="57"/>
      <c r="AG74" s="57"/>
      <c r="AH74" s="57"/>
      <c r="AI74" s="57"/>
    </row>
    <row r="75" spans="1:35" ht="86" hidden="1" customHeight="1" thickBot="1" x14ac:dyDescent="0.25">
      <c r="A75" s="62" t="s">
        <v>707</v>
      </c>
      <c r="B75" s="56"/>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row>
    <row r="76" spans="1:35" ht="86" hidden="1" customHeight="1" thickBot="1" x14ac:dyDescent="0.25">
      <c r="A76" s="62" t="s">
        <v>708</v>
      </c>
      <c r="B76" s="56"/>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row>
    <row r="77" spans="1:35" ht="69" customHeight="1" thickBot="1" x14ac:dyDescent="0.25">
      <c r="A77" s="62" t="s">
        <v>709</v>
      </c>
      <c r="B77" s="56"/>
      <c r="C77" s="57">
        <v>581.53800000000001</v>
      </c>
      <c r="D77" s="57">
        <v>286.88499999999999</v>
      </c>
      <c r="E77" s="57">
        <v>569.46299999999997</v>
      </c>
      <c r="F77" s="57">
        <v>-461.68799999999999</v>
      </c>
      <c r="G77" s="57">
        <v>-658.93600000000004</v>
      </c>
      <c r="H77" s="57">
        <v>-1014.2619999999999</v>
      </c>
      <c r="I77" s="57">
        <v>-526.11699999999996</v>
      </c>
      <c r="J77" s="57">
        <v>-194.25</v>
      </c>
      <c r="K77" s="57">
        <v>3308.5889999999999</v>
      </c>
      <c r="L77" s="57">
        <v>-3998.8319999999999</v>
      </c>
      <c r="M77" s="57">
        <v>1533.4939999999999</v>
      </c>
      <c r="N77" s="57">
        <v>-831.23099999999999</v>
      </c>
      <c r="O77" s="57">
        <v>1999.6869999999999</v>
      </c>
      <c r="P77" s="57">
        <v>-301.29099999999988</v>
      </c>
      <c r="Q77" s="57">
        <v>-291.32600000000002</v>
      </c>
      <c r="R77" s="57">
        <v>82.72199999999998</v>
      </c>
      <c r="S77" s="57">
        <v>643.71199999999999</v>
      </c>
      <c r="T77" s="57">
        <v>1723.9659999999999</v>
      </c>
      <c r="U77" s="57">
        <v>1314.3779999999999</v>
      </c>
      <c r="V77" s="57">
        <v>1372.2270000000001</v>
      </c>
      <c r="W77" s="57">
        <v>-1968.152</v>
      </c>
      <c r="X77" s="57">
        <v>163.934</v>
      </c>
      <c r="Y77" s="57">
        <v>1593.0250000000001</v>
      </c>
      <c r="Z77" s="57">
        <v>-719.90100000000007</v>
      </c>
      <c r="AA77" s="57">
        <v>1543.278</v>
      </c>
      <c r="AB77" s="57">
        <v>1854.9580000000001</v>
      </c>
      <c r="AC77" s="57">
        <v>-4530.7739999999994</v>
      </c>
      <c r="AD77" s="57">
        <v>3719.9879999999998</v>
      </c>
      <c r="AE77" s="57">
        <v>1354.0709999999999</v>
      </c>
      <c r="AF77" s="57"/>
      <c r="AG77" s="57"/>
      <c r="AH77" s="57"/>
      <c r="AI77" s="57"/>
    </row>
    <row r="78" spans="1:35" ht="52" customHeight="1" thickBot="1" x14ac:dyDescent="0.25">
      <c r="A78" s="63" t="s">
        <v>710</v>
      </c>
      <c r="B78" s="56"/>
      <c r="C78" s="57">
        <v>584.90099999999995</v>
      </c>
      <c r="D78" s="57">
        <v>286.88700000000011</v>
      </c>
      <c r="E78" s="57">
        <v>569.46299999999997</v>
      </c>
      <c r="F78" s="57">
        <v>-375.91399999999999</v>
      </c>
      <c r="G78" s="57">
        <v>-656.74400000000003</v>
      </c>
      <c r="H78" s="57">
        <v>-1014.264</v>
      </c>
      <c r="I78" s="57">
        <v>-526.11500000000001</v>
      </c>
      <c r="J78" s="57">
        <v>-408.95100000000002</v>
      </c>
      <c r="K78" s="57">
        <v>3311.232</v>
      </c>
      <c r="L78" s="57">
        <v>-3998.8330000000001</v>
      </c>
      <c r="M78" s="57">
        <v>1528.385</v>
      </c>
      <c r="N78" s="57">
        <v>-948.07399999999996</v>
      </c>
      <c r="O78" s="57">
        <v>2003.0409999999999</v>
      </c>
      <c r="P78" s="57">
        <v>-301.29099999999988</v>
      </c>
      <c r="Q78" s="57">
        <v>-291.38600000000002</v>
      </c>
      <c r="R78" s="57">
        <v>-48.928000000000111</v>
      </c>
      <c r="S78" s="57">
        <v>646.399</v>
      </c>
      <c r="T78" s="57">
        <v>1723.9659999999999</v>
      </c>
      <c r="U78" s="57">
        <v>1314.3779999999999</v>
      </c>
      <c r="V78" s="57">
        <v>1383.5139999999999</v>
      </c>
      <c r="W78" s="57">
        <v>-1973.48</v>
      </c>
      <c r="X78" s="57">
        <v>163.9370000000001</v>
      </c>
      <c r="Y78" s="57">
        <v>1593.0250000000001</v>
      </c>
      <c r="Z78" s="57">
        <v>-792.56999999999994</v>
      </c>
      <c r="AA78" s="57">
        <v>1534.9549999999999</v>
      </c>
      <c r="AB78" s="57">
        <v>1854.9580000000001</v>
      </c>
      <c r="AC78" s="57">
        <v>-4530.7740000000003</v>
      </c>
      <c r="AD78" s="57">
        <v>3574.915</v>
      </c>
      <c r="AE78" s="57">
        <v>1338.04</v>
      </c>
      <c r="AF78" s="57"/>
      <c r="AG78" s="57"/>
      <c r="AH78" s="57"/>
      <c r="AI78" s="57"/>
    </row>
    <row r="79" spans="1:35" ht="35" customHeight="1" thickBot="1" x14ac:dyDescent="0.25">
      <c r="A79" s="56" t="s">
        <v>711</v>
      </c>
      <c r="B79" s="56"/>
      <c r="C79" s="58">
        <v>30.574999999999999</v>
      </c>
      <c r="D79" s="58">
        <v>86.917999999999992</v>
      </c>
      <c r="E79" s="58">
        <v>73.228000000000009</v>
      </c>
      <c r="F79" s="58">
        <v>-166.876</v>
      </c>
      <c r="G79" s="58">
        <v>-11.644</v>
      </c>
      <c r="H79" s="58">
        <v>-129.22999999999999</v>
      </c>
      <c r="I79" s="58">
        <v>-42.486999999999988</v>
      </c>
      <c r="J79" s="58">
        <v>-38.927999999999997</v>
      </c>
      <c r="K79" s="58">
        <v>-6.976</v>
      </c>
      <c r="L79" s="58">
        <v>-42.594000000000001</v>
      </c>
      <c r="M79" s="58">
        <v>19.195</v>
      </c>
      <c r="N79" s="58">
        <v>137.547</v>
      </c>
      <c r="O79" s="58">
        <v>45.506</v>
      </c>
      <c r="P79" s="58">
        <v>3.3839999999999999</v>
      </c>
      <c r="Q79" s="58">
        <v>4.1219999999999999</v>
      </c>
      <c r="R79" s="58">
        <v>-35.569000000000003</v>
      </c>
      <c r="S79" s="58">
        <v>8.5879999999999992</v>
      </c>
      <c r="T79" s="58">
        <v>5.3450000000000006</v>
      </c>
      <c r="U79" s="58">
        <v>2.9420000000000002</v>
      </c>
      <c r="V79" s="58">
        <v>-3.5390000000000001</v>
      </c>
      <c r="W79" s="58">
        <v>-5.18</v>
      </c>
      <c r="X79" s="58">
        <v>-6.6000000000000725E-2</v>
      </c>
      <c r="Y79" s="58">
        <v>0</v>
      </c>
      <c r="Z79" s="58">
        <v>-16.553000000000001</v>
      </c>
      <c r="AA79" s="58">
        <v>-1.8089999999999999</v>
      </c>
      <c r="AB79" s="58">
        <v>0</v>
      </c>
      <c r="AC79" s="58">
        <v>0</v>
      </c>
      <c r="AD79" s="58">
        <v>-32.628999999999998</v>
      </c>
      <c r="AE79" s="58">
        <v>-3.516</v>
      </c>
      <c r="AF79" s="58"/>
      <c r="AG79" s="58"/>
      <c r="AH79" s="58"/>
      <c r="AI79" s="58"/>
    </row>
    <row r="80" spans="1:35" ht="35" customHeight="1" thickBot="1" x14ac:dyDescent="0.25">
      <c r="A80" s="59" t="s">
        <v>712</v>
      </c>
      <c r="B80" s="56"/>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69" customHeight="1" thickBot="1" x14ac:dyDescent="0.25">
      <c r="A81" s="61" t="s">
        <v>713</v>
      </c>
      <c r="B81" s="56"/>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69" hidden="1" customHeight="1" thickBot="1" x14ac:dyDescent="0.25">
      <c r="A82" s="62" t="s">
        <v>714</v>
      </c>
      <c r="B82" s="56"/>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row>
    <row r="83" spans="1:35" ht="69" hidden="1" customHeight="1" thickBot="1" x14ac:dyDescent="0.25">
      <c r="A83" s="62" t="s">
        <v>715</v>
      </c>
      <c r="B83" s="56"/>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row>
    <row r="84" spans="1:35" ht="86" hidden="1" customHeight="1" thickBot="1" x14ac:dyDescent="0.25">
      <c r="A84" s="62" t="s">
        <v>716</v>
      </c>
      <c r="B84" s="56"/>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row>
    <row r="85" spans="1:35" ht="69" hidden="1" customHeight="1" thickBot="1" x14ac:dyDescent="0.25">
      <c r="A85" s="62" t="s">
        <v>717</v>
      </c>
      <c r="B85" s="56"/>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row>
    <row r="86" spans="1:35" ht="69" customHeight="1" thickBot="1" x14ac:dyDescent="0.25">
      <c r="A86" s="61" t="s">
        <v>718</v>
      </c>
      <c r="B86" s="56"/>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35" hidden="1" customHeight="1" thickBot="1" x14ac:dyDescent="0.25">
      <c r="A87" s="62" t="s">
        <v>719</v>
      </c>
      <c r="B87" s="56"/>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row>
    <row r="88" spans="1:35" ht="52" hidden="1" customHeight="1" thickBot="1" x14ac:dyDescent="0.25">
      <c r="A88" s="62" t="s">
        <v>720</v>
      </c>
      <c r="B88" s="56"/>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row>
    <row r="89" spans="1:35" ht="86" hidden="1" customHeight="1" thickBot="1" x14ac:dyDescent="0.25">
      <c r="A89" s="62" t="s">
        <v>721</v>
      </c>
      <c r="B89" s="56"/>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row>
    <row r="90" spans="1:35" ht="86" hidden="1" customHeight="1" thickBot="1" x14ac:dyDescent="0.25">
      <c r="A90" s="62" t="s">
        <v>722</v>
      </c>
      <c r="B90" s="56"/>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row>
    <row r="91" spans="1:35" ht="35" hidden="1" customHeight="1" thickBot="1" x14ac:dyDescent="0.25">
      <c r="A91" s="62" t="s">
        <v>723</v>
      </c>
      <c r="B91" s="56"/>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row>
    <row r="92" spans="1:35" ht="52" hidden="1" customHeight="1" thickBot="1" x14ac:dyDescent="0.25">
      <c r="A92" s="62" t="s">
        <v>724</v>
      </c>
      <c r="B92" s="56"/>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row>
    <row r="93" spans="1:35" ht="120" hidden="1" customHeight="1" thickBot="1" x14ac:dyDescent="0.25">
      <c r="A93" s="62" t="s">
        <v>725</v>
      </c>
      <c r="B93" s="56"/>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row>
    <row r="94" spans="1:35" ht="52" hidden="1" customHeight="1" thickBot="1" x14ac:dyDescent="0.25">
      <c r="A94" s="62" t="s">
        <v>726</v>
      </c>
      <c r="B94" s="56"/>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row>
    <row r="95" spans="1:35" ht="69" hidden="1" customHeight="1" thickBot="1" x14ac:dyDescent="0.25">
      <c r="A95" s="62" t="s">
        <v>727</v>
      </c>
      <c r="B95" s="56"/>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row>
    <row r="96" spans="1:35" ht="86" hidden="1" customHeight="1" thickBot="1" x14ac:dyDescent="0.25">
      <c r="A96" s="62" t="s">
        <v>728</v>
      </c>
      <c r="B96" s="56"/>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row>
    <row r="97" spans="1:35" ht="86" hidden="1" customHeight="1" thickBot="1" x14ac:dyDescent="0.25">
      <c r="A97" s="62" t="s">
        <v>729</v>
      </c>
      <c r="B97" s="56"/>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row>
    <row r="98" spans="1:35" ht="86" hidden="1" customHeight="1" thickBot="1" x14ac:dyDescent="0.25">
      <c r="A98" s="62" t="s">
        <v>730</v>
      </c>
      <c r="B98" s="56"/>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row>
    <row r="99" spans="1:35" ht="69" hidden="1" customHeight="1" thickBot="1" x14ac:dyDescent="0.25">
      <c r="A99" s="62" t="s">
        <v>731</v>
      </c>
      <c r="B99" s="56"/>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row>
    <row r="100" spans="1:35" ht="52" customHeight="1" thickBot="1" x14ac:dyDescent="0.25">
      <c r="A100" s="61" t="s">
        <v>732</v>
      </c>
      <c r="B100" s="56"/>
      <c r="C100" s="178">
        <v>554.32600000000002</v>
      </c>
      <c r="D100" s="178">
        <v>199.96899999999991</v>
      </c>
      <c r="E100" s="178">
        <v>496.23500000000001</v>
      </c>
      <c r="F100" s="178">
        <v>-209.03800000000001</v>
      </c>
      <c r="G100" s="178">
        <v>-645.1</v>
      </c>
      <c r="H100" s="178">
        <v>-885.03399999999999</v>
      </c>
      <c r="I100" s="178">
        <v>-483.62799999999987</v>
      </c>
      <c r="J100" s="178">
        <v>-370.02299999999991</v>
      </c>
      <c r="K100" s="178">
        <v>3318.2080000000001</v>
      </c>
      <c r="L100" s="178">
        <v>-3956.239</v>
      </c>
      <c r="M100" s="178">
        <v>1509.19</v>
      </c>
      <c r="N100" s="178">
        <v>-1085.6210000000001</v>
      </c>
      <c r="O100" s="178">
        <v>1957.5350000000001</v>
      </c>
      <c r="P100" s="178">
        <v>-304.67500000000018</v>
      </c>
      <c r="Q100" s="178">
        <v>-295.50799999999981</v>
      </c>
      <c r="R100" s="178">
        <v>-13.359000000000149</v>
      </c>
      <c r="S100" s="178">
        <v>637.81100000000004</v>
      </c>
      <c r="T100" s="178">
        <v>1718.6210000000001</v>
      </c>
      <c r="U100" s="178">
        <v>1311.4359999999999</v>
      </c>
      <c r="V100" s="178">
        <v>1387.0530000000001</v>
      </c>
      <c r="W100" s="178">
        <v>-1968.3</v>
      </c>
      <c r="X100" s="178">
        <v>164.0029999999999</v>
      </c>
      <c r="Y100" s="178">
        <v>1593.0250000000001</v>
      </c>
      <c r="Z100" s="178">
        <v>-776.01700000000005</v>
      </c>
      <c r="AA100" s="178">
        <v>1536.7639999999999</v>
      </c>
      <c r="AB100" s="178">
        <v>1854.9580000000001</v>
      </c>
      <c r="AC100" s="178">
        <v>-4530.7740000000003</v>
      </c>
      <c r="AD100" s="178">
        <v>3607.5439999999999</v>
      </c>
      <c r="AE100" s="178">
        <v>1341.556</v>
      </c>
      <c r="AF100" s="178"/>
      <c r="AG100" s="178"/>
      <c r="AH100" s="178"/>
      <c r="AI100" s="178"/>
    </row>
    <row r="101" spans="1:35" ht="18" customHeight="1" thickBot="1" x14ac:dyDescent="0.25">
      <c r="A101" s="59" t="s">
        <v>733</v>
      </c>
      <c r="B101" s="56"/>
      <c r="C101" s="60">
        <v>3233.922</v>
      </c>
      <c r="D101" s="60">
        <v>3264.4450000000002</v>
      </c>
      <c r="E101" s="60">
        <v>4176.2649999999994</v>
      </c>
      <c r="F101" s="60">
        <v>1865.269</v>
      </c>
      <c r="G101" s="60">
        <v>2498.3209999999999</v>
      </c>
      <c r="H101" s="60">
        <v>1681.0239999999999</v>
      </c>
      <c r="I101" s="60">
        <v>2370.848</v>
      </c>
      <c r="J101" s="60">
        <v>2200.663</v>
      </c>
      <c r="K101" s="60">
        <v>5119.4409999999998</v>
      </c>
      <c r="L101" s="60">
        <v>-1662.7190000000001</v>
      </c>
      <c r="M101" s="60">
        <v>2602.2600000000002</v>
      </c>
      <c r="N101" s="60">
        <v>-641.01900000000023</v>
      </c>
      <c r="O101" s="60">
        <v>3896.826</v>
      </c>
      <c r="P101" s="60">
        <v>2444.835</v>
      </c>
      <c r="Q101" s="60">
        <v>3081.6129999999989</v>
      </c>
      <c r="R101" s="60">
        <v>2528.9860000000008</v>
      </c>
      <c r="S101" s="60">
        <v>5355.6469999999999</v>
      </c>
      <c r="T101" s="60">
        <v>8472.8919999999998</v>
      </c>
      <c r="U101" s="60">
        <v>7270.6769999999997</v>
      </c>
      <c r="V101" s="60">
        <v>6949.3780000000006</v>
      </c>
      <c r="W101" s="60">
        <v>3894.7339999999999</v>
      </c>
      <c r="X101" s="60">
        <v>6644.3760000000002</v>
      </c>
      <c r="Y101" s="60">
        <v>5691.1399999999994</v>
      </c>
      <c r="Z101" s="60">
        <v>4912.5570000000007</v>
      </c>
      <c r="AA101" s="60">
        <v>6340.9790000000003</v>
      </c>
      <c r="AB101" s="60">
        <v>6943.2529999999997</v>
      </c>
      <c r="AC101" s="60">
        <v>1811.001</v>
      </c>
      <c r="AD101" s="60">
        <v>7491.7879999999996</v>
      </c>
      <c r="AE101" s="60">
        <v>4639.28</v>
      </c>
      <c r="AF101" s="60"/>
      <c r="AG101" s="60"/>
      <c r="AH101" s="60"/>
      <c r="AI101" s="60"/>
    </row>
    <row r="102" spans="1:35" ht="35" customHeight="1" thickBot="1" x14ac:dyDescent="0.25">
      <c r="A102" s="59" t="s">
        <v>734</v>
      </c>
      <c r="B102" s="56"/>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35" customHeight="1" thickBot="1" x14ac:dyDescent="0.25">
      <c r="A103" s="63" t="s">
        <v>735</v>
      </c>
      <c r="B103" s="56"/>
      <c r="C103" s="57">
        <v>2530.7339999999999</v>
      </c>
      <c r="D103" s="57">
        <v>2948.402</v>
      </c>
      <c r="E103" s="57">
        <v>3592.6909999999989</v>
      </c>
      <c r="F103" s="57">
        <v>2053.7990000000009</v>
      </c>
      <c r="G103" s="57">
        <v>3052.6619999999998</v>
      </c>
      <c r="H103" s="57">
        <v>2608.6010000000001</v>
      </c>
      <c r="I103" s="57">
        <v>2978.2089999999998</v>
      </c>
      <c r="J103" s="57">
        <v>2672.5990000000002</v>
      </c>
      <c r="K103" s="57">
        <v>1823.085</v>
      </c>
      <c r="L103" s="57">
        <v>2237.87</v>
      </c>
      <c r="M103" s="57">
        <v>1277.3219999999999</v>
      </c>
      <c r="N103" s="57">
        <v>664.92299999999977</v>
      </c>
      <c r="O103" s="57">
        <v>1866.8009999999999</v>
      </c>
      <c r="P103" s="57">
        <v>2648.9050000000002</v>
      </c>
      <c r="Q103" s="57">
        <v>3301.529</v>
      </c>
      <c r="R103" s="57">
        <v>2462.4480000000008</v>
      </c>
      <c r="S103" s="57">
        <v>4320.8069999999998</v>
      </c>
      <c r="T103" s="57">
        <v>6035.7959999999994</v>
      </c>
      <c r="U103" s="57">
        <v>5509.9650000000001</v>
      </c>
      <c r="V103" s="57">
        <v>5138.5370000000003</v>
      </c>
      <c r="W103" s="57">
        <v>5323.3280000000004</v>
      </c>
      <c r="X103" s="57">
        <v>5892.951</v>
      </c>
      <c r="Y103" s="57">
        <v>4132.4609999999993</v>
      </c>
      <c r="Z103" s="57">
        <v>5263.0350000000017</v>
      </c>
      <c r="AA103" s="57">
        <v>4547.2110000000002</v>
      </c>
      <c r="AB103" s="57">
        <v>4984.963999999999</v>
      </c>
      <c r="AC103" s="57">
        <v>6059.4860000000008</v>
      </c>
      <c r="AD103" s="57">
        <v>3939.5440000000021</v>
      </c>
      <c r="AE103" s="57">
        <v>3187.4270000000001</v>
      </c>
      <c r="AF103" s="57"/>
      <c r="AG103" s="57"/>
      <c r="AH103" s="57"/>
      <c r="AI103" s="57"/>
    </row>
    <row r="104" spans="1:35" ht="18" customHeight="1" thickBot="1" x14ac:dyDescent="0.25">
      <c r="A104" s="187" t="s">
        <v>736</v>
      </c>
      <c r="B104" s="56"/>
      <c r="C104" s="184">
        <f t="shared" ref="C104:AI104" si="8">IFERROR(C103/C5, 0)</f>
        <v>0.13312151584480872</v>
      </c>
      <c r="D104" s="184">
        <f t="shared" si="8"/>
        <v>0.14791166964289118</v>
      </c>
      <c r="E104" s="184">
        <f t="shared" si="8"/>
        <v>0.16197020132152537</v>
      </c>
      <c r="F104" s="184">
        <f t="shared" si="8"/>
        <v>8.7398268289579639E-2</v>
      </c>
      <c r="G104" s="184">
        <f t="shared" si="8"/>
        <v>0.13494618883559797</v>
      </c>
      <c r="H104" s="184">
        <f t="shared" si="8"/>
        <v>0.12603131146868551</v>
      </c>
      <c r="I104" s="184">
        <f t="shared" si="8"/>
        <v>0.1336204790554727</v>
      </c>
      <c r="J104" s="184">
        <f t="shared" si="8"/>
        <v>0.14198925501249984</v>
      </c>
      <c r="K104" s="184">
        <f t="shared" si="8"/>
        <v>9.9545986627278218E-2</v>
      </c>
      <c r="L104" s="184">
        <f t="shared" si="8"/>
        <v>0.15041817404447488</v>
      </c>
      <c r="M104" s="184">
        <f t="shared" si="8"/>
        <v>9.6221403194709496E-2</v>
      </c>
      <c r="N104" s="184">
        <f t="shared" si="8"/>
        <v>4.7904055724415875E-2</v>
      </c>
      <c r="O104" s="184">
        <f t="shared" si="8"/>
        <v>0.10430508561890769</v>
      </c>
      <c r="P104" s="184">
        <f t="shared" si="8"/>
        <v>0.13644944773595258</v>
      </c>
      <c r="Q104" s="184">
        <f t="shared" si="8"/>
        <v>0.16095776610621451</v>
      </c>
      <c r="R104" s="184">
        <f t="shared" si="8"/>
        <v>0.11380129444600526</v>
      </c>
      <c r="S104" s="184">
        <f t="shared" si="8"/>
        <v>0.15443194259864632</v>
      </c>
      <c r="T104" s="184">
        <f t="shared" si="8"/>
        <v>0.18589884931314118</v>
      </c>
      <c r="U104" s="184">
        <f t="shared" si="8"/>
        <v>0.17724673974103985</v>
      </c>
      <c r="V104" s="184">
        <f t="shared" si="8"/>
        <v>0.16020798422705529</v>
      </c>
      <c r="W104" s="184">
        <f t="shared" si="8"/>
        <v>0.15257974874704863</v>
      </c>
      <c r="X104" s="184">
        <f t="shared" si="8"/>
        <v>0.17440916517277202</v>
      </c>
      <c r="Y104" s="184">
        <f t="shared" si="8"/>
        <v>0.14288958629884607</v>
      </c>
      <c r="Z104" s="184">
        <f t="shared" si="8"/>
        <v>0.16985367443691773</v>
      </c>
      <c r="AA104" s="184">
        <f t="shared" si="8"/>
        <v>0.14029266833436582</v>
      </c>
      <c r="AB104" s="184">
        <f t="shared" si="8"/>
        <v>0.15528446185041289</v>
      </c>
      <c r="AC104" s="184">
        <f t="shared" si="8"/>
        <v>0.17291334882437345</v>
      </c>
      <c r="AD104" s="184">
        <f t="shared" si="8"/>
        <v>0.11298110751565918</v>
      </c>
      <c r="AE104" s="184">
        <f t="shared" si="8"/>
        <v>9.303427186704985E-2</v>
      </c>
      <c r="AF104" s="184">
        <f t="shared" si="8"/>
        <v>0</v>
      </c>
      <c r="AG104" s="184">
        <f t="shared" si="8"/>
        <v>0</v>
      </c>
      <c r="AH104" s="184">
        <f t="shared" si="8"/>
        <v>0</v>
      </c>
      <c r="AI104" s="184">
        <f t="shared" si="8"/>
        <v>0</v>
      </c>
    </row>
    <row r="105" spans="1:35" ht="18" customHeight="1" thickBot="1" x14ac:dyDescent="0.25">
      <c r="A105" s="187" t="s">
        <v>737</v>
      </c>
      <c r="B105" s="56"/>
      <c r="C105" s="185">
        <f>IFERROR(HLOOKUP(C3,'CASH FLOW QoQ'!$C$3:$J$179, 44, FALSE)/C103, 0)</f>
        <v>0.12336855631607274</v>
      </c>
      <c r="D105" s="185">
        <f>IFERROR(HLOOKUP(D3,'CASH FLOW QoQ'!$C$3:$J$179, 44, FALSE)/D103, 0)</f>
        <v>1.0414360049952482</v>
      </c>
      <c r="E105" s="185">
        <f>IFERROR(HLOOKUP(E3,'CASH FLOW QoQ'!$C$3:$J$179, 44, FALSE)/E103, 0)</f>
        <v>2.9722080190030269</v>
      </c>
      <c r="F105" s="185">
        <f>IFERROR(HLOOKUP(F3,'CASH FLOW QoQ'!$C$3:$J$179, 44, FALSE)/F103, 0)</f>
        <v>2.5069361704821156</v>
      </c>
      <c r="G105" s="185">
        <f>IFERROR(HLOOKUP(G3,'CASH FLOW QoQ'!$C$3:$J$179, 44, FALSE)/G103, 0)</f>
        <v>0.7758762679916742</v>
      </c>
      <c r="H105" s="185">
        <f>IFERROR(HLOOKUP(H3,'CASH FLOW QoQ'!$C$3:$J$179, 44, FALSE)/H103, 0)</f>
        <v>-0.14958976094849299</v>
      </c>
      <c r="I105" s="185">
        <f>IFERROR(HLOOKUP(I3,'CASH FLOW QoQ'!$C$3:$J$179, 44, FALSE)/I103, 0)</f>
        <v>2.3239658465876638</v>
      </c>
      <c r="J105" s="185">
        <f>IFERROR(HLOOKUP(J3,'CASH FLOW QoQ'!$C$3:$J$179, 44, FALSE)/J103, 0)</f>
        <v>0</v>
      </c>
      <c r="K105" s="185">
        <f>IFERROR(HLOOKUP(K3,'CASH FLOW QoQ'!$C$3:$J$179, 44, FALSE)/K103, 0)</f>
        <v>0</v>
      </c>
      <c r="L105" s="185">
        <f>IFERROR(HLOOKUP(L3,'CASH FLOW QoQ'!$C$3:$J$179, 44, FALSE)/L103, 0)</f>
        <v>0</v>
      </c>
      <c r="M105" s="185">
        <f>IFERROR(HLOOKUP(M3,'CASH FLOW QoQ'!$C$3:$J$179, 44, FALSE)/M103, 0)</f>
        <v>0</v>
      </c>
      <c r="N105" s="185">
        <f>IFERROR(HLOOKUP(N3,'CASH FLOW QoQ'!$C$3:$J$179, 44, FALSE)/N103, 0)</f>
        <v>0</v>
      </c>
      <c r="O105" s="185">
        <f>IFERROR(HLOOKUP(O3,'CASH FLOW QoQ'!$C$3:$J$179, 44, FALSE)/O103, 0)</f>
        <v>0</v>
      </c>
      <c r="P105" s="185">
        <f>IFERROR(HLOOKUP(P3,'CASH FLOW QoQ'!$C$3:$J$179, 44, FALSE)/P103, 0)</f>
        <v>0</v>
      </c>
      <c r="Q105" s="185">
        <f>IFERROR(HLOOKUP(Q3,'CASH FLOW QoQ'!$C$3:$J$179, 44, FALSE)/Q103, 0)</f>
        <v>0</v>
      </c>
      <c r="R105" s="185">
        <f>IFERROR(HLOOKUP(R3,'CASH FLOW QoQ'!$C$3:$J$179, 44, FALSE)/R103, 0)</f>
        <v>0</v>
      </c>
      <c r="S105" s="185">
        <f>IFERROR(HLOOKUP(S3,'CASH FLOW QoQ'!$C$3:$J$179, 44, FALSE)/S103, 0)</f>
        <v>0</v>
      </c>
      <c r="T105" s="185">
        <f>IFERROR(HLOOKUP(T3,'CASH FLOW QoQ'!$C$3:$J$179, 44, FALSE)/T103, 0)</f>
        <v>0</v>
      </c>
      <c r="U105" s="185">
        <f>IFERROR(HLOOKUP(U3,'CASH FLOW QoQ'!$C$3:$J$179, 44, FALSE)/U103, 0)</f>
        <v>0</v>
      </c>
      <c r="V105" s="185">
        <f>IFERROR(HLOOKUP(V3,'CASH FLOW QoQ'!$C$3:$J$179, 44, FALSE)/V103, 0)</f>
        <v>0</v>
      </c>
      <c r="W105" s="185">
        <f>IFERROR(HLOOKUP(W3,'CASH FLOW QoQ'!$C$3:$J$179, 44, FALSE)/W103, 0)</f>
        <v>0</v>
      </c>
      <c r="X105" s="185">
        <f>IFERROR(HLOOKUP(X3,'CASH FLOW QoQ'!$C$3:$J$179, 44, FALSE)/X103, 0)</f>
        <v>0</v>
      </c>
      <c r="Y105" s="185">
        <f>IFERROR(HLOOKUP(Y3,'CASH FLOW QoQ'!$C$3:$J$179, 44, FALSE)/Y103, 0)</f>
        <v>0</v>
      </c>
      <c r="Z105" s="185">
        <f>IFERROR(HLOOKUP(Z3,'CASH FLOW QoQ'!$C$3:$J$179, 44, FALSE)/Z103, 0)</f>
        <v>0</v>
      </c>
      <c r="AA105" s="185">
        <f>IFERROR(HLOOKUP(AA3,'CASH FLOW QoQ'!$C$3:$J$179, 44, FALSE)/AA103, 0)</f>
        <v>0</v>
      </c>
      <c r="AB105" s="185">
        <f>IFERROR(HLOOKUP(AB3,'CASH FLOW QoQ'!$C$3:$J$179, 44, FALSE)/AB103, 0)</f>
        <v>0</v>
      </c>
      <c r="AC105" s="185">
        <f>IFERROR(HLOOKUP(AC3,'CASH FLOW QoQ'!$C$3:$J$179, 44, FALSE)/AC103, 0)</f>
        <v>0</v>
      </c>
      <c r="AD105" s="185">
        <f>IFERROR(HLOOKUP(AD3,'CASH FLOW QoQ'!$C$3:$J$179, 44, FALSE)/AD103, 0)</f>
        <v>0</v>
      </c>
      <c r="AE105" s="185">
        <f>IFERROR(HLOOKUP(AE3,'CASH FLOW QoQ'!$C$3:$J$179, 44, FALSE)/AE103, 0)</f>
        <v>0</v>
      </c>
      <c r="AF105" s="185">
        <f>IFERROR(HLOOKUP(AF3,'CASH FLOW QoQ'!$C$3:$J$179, 44, FALSE)/AF103, 0)</f>
        <v>0</v>
      </c>
      <c r="AG105" s="185">
        <f>IFERROR(HLOOKUP(AG3,'CASH FLOW QoQ'!$C$3:$J$179, 44, FALSE)/AG103, 0)</f>
        <v>0</v>
      </c>
      <c r="AH105" s="185">
        <f>IFERROR(HLOOKUP(AH3,'CASH FLOW QoQ'!$C$3:$J$179, 44, FALSE)/AH103, 0)</f>
        <v>0</v>
      </c>
      <c r="AI105" s="185">
        <f>IFERROR(HLOOKUP(AI3,'CASH FLOW QoQ'!$C$3:$J$179, 44, FALSE)/AI103, 0)</f>
        <v>0</v>
      </c>
    </row>
    <row r="106" spans="1:35" ht="52" customHeight="1" thickBot="1" x14ac:dyDescent="0.25">
      <c r="A106" s="63" t="s">
        <v>738</v>
      </c>
      <c r="B106" s="56"/>
      <c r="C106" s="57">
        <v>148.86199999999999</v>
      </c>
      <c r="D106" s="57">
        <v>116.074</v>
      </c>
      <c r="E106" s="57">
        <v>87.338999999999999</v>
      </c>
      <c r="F106" s="57">
        <v>20.508000000000042</v>
      </c>
      <c r="G106" s="57">
        <v>90.759</v>
      </c>
      <c r="H106" s="57">
        <v>-42.542999999999999</v>
      </c>
      <c r="I106" s="57">
        <v>-123.733</v>
      </c>
      <c r="J106" s="57">
        <v>-101.913</v>
      </c>
      <c r="K106" s="57">
        <v>-21.852</v>
      </c>
      <c r="L106" s="57">
        <v>55.650000000000013</v>
      </c>
      <c r="M106" s="57">
        <v>-184.25200000000001</v>
      </c>
      <c r="N106" s="57">
        <v>-220.321</v>
      </c>
      <c r="O106" s="57">
        <v>72.489999999999995</v>
      </c>
      <c r="P106" s="57">
        <v>100.605</v>
      </c>
      <c r="Q106" s="57">
        <v>75.592000000000013</v>
      </c>
      <c r="R106" s="57">
        <v>79.896999999999991</v>
      </c>
      <c r="S106" s="57">
        <v>397.029</v>
      </c>
      <c r="T106" s="57">
        <v>718.47499999999991</v>
      </c>
      <c r="U106" s="57">
        <v>449.27600000000012</v>
      </c>
      <c r="V106" s="57">
        <v>423.78800000000001</v>
      </c>
      <c r="W106" s="57">
        <v>539.70600000000002</v>
      </c>
      <c r="X106" s="57">
        <v>587.42199999999991</v>
      </c>
      <c r="Y106" s="57">
        <v>-34.345999999999997</v>
      </c>
      <c r="Z106" s="57">
        <v>425.53899999999999</v>
      </c>
      <c r="AA106" s="57">
        <v>257.00400000000002</v>
      </c>
      <c r="AB106" s="57">
        <v>103.331</v>
      </c>
      <c r="AC106" s="57">
        <v>282.28899999999999</v>
      </c>
      <c r="AD106" s="57">
        <v>-55.300000000000068</v>
      </c>
      <c r="AE106" s="57">
        <v>110.297</v>
      </c>
      <c r="AF106" s="57"/>
      <c r="AG106" s="57"/>
      <c r="AH106" s="57"/>
      <c r="AI106" s="57"/>
    </row>
    <row r="107" spans="1:35" ht="35" customHeight="1" thickBot="1" x14ac:dyDescent="0.25">
      <c r="A107" s="59" t="s">
        <v>739</v>
      </c>
      <c r="B107" s="56"/>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52" customHeight="1" thickBot="1" x14ac:dyDescent="0.25">
      <c r="A108" s="63" t="s">
        <v>740</v>
      </c>
      <c r="B108" s="56"/>
      <c r="C108" s="57">
        <v>3067.181</v>
      </c>
      <c r="D108" s="57">
        <v>3086.683</v>
      </c>
      <c r="E108" s="57">
        <v>4036.6920000000009</v>
      </c>
      <c r="F108" s="57">
        <v>1866.925999999999</v>
      </c>
      <c r="G108" s="57">
        <v>2447.4749999999999</v>
      </c>
      <c r="H108" s="57">
        <v>1748.501</v>
      </c>
      <c r="I108" s="57">
        <v>2495.346</v>
      </c>
      <c r="J108" s="57">
        <v>2351.851000000001</v>
      </c>
      <c r="K108" s="57">
        <v>4728.3869999999997</v>
      </c>
      <c r="L108" s="57">
        <v>-1372.3510000000001</v>
      </c>
      <c r="M108" s="57">
        <v>2683.8620000000001</v>
      </c>
      <c r="N108" s="57">
        <v>-295.61000000000058</v>
      </c>
      <c r="O108" s="57">
        <v>3721.2159999999999</v>
      </c>
      <c r="P108" s="57">
        <v>2344.2959999999998</v>
      </c>
      <c r="Q108" s="57">
        <v>3046.947000000001</v>
      </c>
      <c r="R108" s="57">
        <v>2450.5009999999979</v>
      </c>
      <c r="S108" s="57">
        <v>4950.5330000000004</v>
      </c>
      <c r="T108" s="57">
        <v>7633.7979999999998</v>
      </c>
      <c r="U108" s="57">
        <v>6720.8419999999987</v>
      </c>
      <c r="V108" s="57">
        <v>6391.7950000000019</v>
      </c>
      <c r="W108" s="57">
        <v>3541.7379999999998</v>
      </c>
      <c r="X108" s="57">
        <v>6053.0740000000014</v>
      </c>
      <c r="Y108" s="57">
        <v>5612.5229999999992</v>
      </c>
      <c r="Z108" s="57">
        <v>4513.6560000000027</v>
      </c>
      <c r="AA108" s="57">
        <v>5976.7619999999997</v>
      </c>
      <c r="AB108" s="57">
        <v>6699.6179999999986</v>
      </c>
      <c r="AC108" s="57">
        <v>1856.389000000001</v>
      </c>
      <c r="AD108" s="57">
        <v>7284.7979999999989</v>
      </c>
      <c r="AE108" s="57">
        <v>4413.576</v>
      </c>
      <c r="AF108" s="57"/>
      <c r="AG108" s="57"/>
      <c r="AH108" s="57"/>
      <c r="AI108" s="57"/>
    </row>
    <row r="109" spans="1:35" ht="52" customHeight="1" thickBot="1" x14ac:dyDescent="0.25">
      <c r="A109" s="63" t="s">
        <v>741</v>
      </c>
      <c r="B109" s="56"/>
      <c r="C109" s="57">
        <v>166.74100000000001</v>
      </c>
      <c r="D109" s="57">
        <v>177.762</v>
      </c>
      <c r="E109" s="57">
        <v>139.57300000000001</v>
      </c>
      <c r="F109" s="57">
        <v>-1.6570000000000391</v>
      </c>
      <c r="G109" s="57">
        <v>50.845999999999997</v>
      </c>
      <c r="H109" s="57">
        <v>-67.477000000000004</v>
      </c>
      <c r="I109" s="57">
        <v>-124.498</v>
      </c>
      <c r="J109" s="57">
        <v>-151.18799999999999</v>
      </c>
      <c r="K109" s="57">
        <v>391.05399999999997</v>
      </c>
      <c r="L109" s="57">
        <v>-290.36799999999988</v>
      </c>
      <c r="M109" s="57">
        <v>-81.602000000000004</v>
      </c>
      <c r="N109" s="57">
        <v>-345.40899999999999</v>
      </c>
      <c r="O109" s="57">
        <v>175.61</v>
      </c>
      <c r="P109" s="57">
        <v>100.539</v>
      </c>
      <c r="Q109" s="57">
        <v>34.665999999999997</v>
      </c>
      <c r="R109" s="57">
        <v>78.485000000000014</v>
      </c>
      <c r="S109" s="57">
        <v>405.11399999999998</v>
      </c>
      <c r="T109" s="57">
        <v>839.09400000000005</v>
      </c>
      <c r="U109" s="57">
        <v>549.83499999999981</v>
      </c>
      <c r="V109" s="57">
        <v>557.58300000000031</v>
      </c>
      <c r="W109" s="57">
        <v>352.99599999999998</v>
      </c>
      <c r="X109" s="57">
        <v>591.30200000000002</v>
      </c>
      <c r="Y109" s="57">
        <v>78.616999999999962</v>
      </c>
      <c r="Z109" s="57">
        <v>398.90100000000012</v>
      </c>
      <c r="AA109" s="57">
        <v>364.21699999999998</v>
      </c>
      <c r="AB109" s="57">
        <v>243.63499999999999</v>
      </c>
      <c r="AC109" s="57">
        <v>-45.38799999999992</v>
      </c>
      <c r="AD109" s="57">
        <v>206.9899999999999</v>
      </c>
      <c r="AE109" s="57">
        <v>225.70400000000001</v>
      </c>
      <c r="AF109" s="57"/>
      <c r="AG109" s="57"/>
      <c r="AH109" s="57"/>
      <c r="AI109" s="57"/>
    </row>
    <row r="110" spans="1:35" ht="18" customHeight="1" thickBot="1" x14ac:dyDescent="0.25">
      <c r="A110" s="59" t="s">
        <v>742</v>
      </c>
      <c r="B110" s="56"/>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52" customHeight="1" thickBot="1" x14ac:dyDescent="0.25">
      <c r="A111" s="61" t="s">
        <v>743</v>
      </c>
      <c r="B111" s="56"/>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35" customHeight="1" thickBot="1" x14ac:dyDescent="0.25">
      <c r="A112" s="62" t="s">
        <v>744</v>
      </c>
      <c r="B112" s="56"/>
      <c r="C112" s="64">
        <v>678</v>
      </c>
      <c r="D112" s="64">
        <v>791</v>
      </c>
      <c r="E112" s="64">
        <v>963</v>
      </c>
      <c r="F112" s="64">
        <v>551</v>
      </c>
      <c r="G112" s="64">
        <v>818</v>
      </c>
      <c r="H112" s="64">
        <v>700</v>
      </c>
      <c r="I112" s="64">
        <v>798</v>
      </c>
      <c r="J112" s="64">
        <v>717</v>
      </c>
      <c r="K112" s="64">
        <v>489</v>
      </c>
      <c r="L112" s="64">
        <v>600</v>
      </c>
      <c r="M112" s="64">
        <v>342</v>
      </c>
      <c r="N112" s="64">
        <v>178</v>
      </c>
      <c r="O112" s="64">
        <v>500</v>
      </c>
      <c r="P112" s="64">
        <v>711</v>
      </c>
      <c r="Q112" s="64">
        <v>885</v>
      </c>
      <c r="R112" s="64">
        <v>660</v>
      </c>
      <c r="S112" s="64">
        <v>1158</v>
      </c>
      <c r="T112" s="64">
        <v>1618</v>
      </c>
      <c r="U112" s="64">
        <v>1506.7673279472169</v>
      </c>
      <c r="V112" s="64">
        <v>1396.2326720527831</v>
      </c>
      <c r="W112" s="64">
        <v>1466</v>
      </c>
      <c r="X112" s="64">
        <v>1622</v>
      </c>
      <c r="Y112" s="64">
        <v>1138</v>
      </c>
      <c r="Z112" s="64">
        <v>1449</v>
      </c>
      <c r="AA112" s="64">
        <v>1252</v>
      </c>
      <c r="AB112" s="64">
        <v>1373</v>
      </c>
      <c r="AC112" s="64">
        <v>1668</v>
      </c>
      <c r="AD112" s="64">
        <v>1085</v>
      </c>
      <c r="AE112" s="64">
        <v>878</v>
      </c>
      <c r="AF112" s="64"/>
      <c r="AG112" s="64"/>
      <c r="AH112" s="64"/>
      <c r="AI112" s="64"/>
    </row>
    <row r="113" spans="1:35" ht="35" customHeight="1" thickBot="1" x14ac:dyDescent="0.25">
      <c r="A113" s="62" t="s">
        <v>745</v>
      </c>
      <c r="B113" s="56"/>
      <c r="C113" s="64">
        <v>678</v>
      </c>
      <c r="D113" s="64"/>
      <c r="E113" s="64"/>
      <c r="F113" s="64"/>
      <c r="G113" s="64">
        <v>818</v>
      </c>
      <c r="H113" s="64"/>
      <c r="I113" s="64"/>
      <c r="J113" s="64"/>
      <c r="K113" s="64">
        <v>489</v>
      </c>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row>
    <row r="114" spans="1:35" ht="18" customHeight="1" thickBot="1" x14ac:dyDescent="0.25">
      <c r="A114" s="61" t="s">
        <v>746</v>
      </c>
      <c r="B114" s="56"/>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35" customHeight="1" thickBot="1" x14ac:dyDescent="0.25">
      <c r="A115" s="62" t="s">
        <v>747</v>
      </c>
      <c r="B115" s="56"/>
      <c r="C115" s="64">
        <v>678</v>
      </c>
      <c r="D115" s="64">
        <v>791</v>
      </c>
      <c r="E115" s="64">
        <v>963</v>
      </c>
      <c r="F115" s="64">
        <v>551</v>
      </c>
      <c r="G115" s="64">
        <v>818</v>
      </c>
      <c r="H115" s="64">
        <v>700</v>
      </c>
      <c r="I115" s="64">
        <v>798</v>
      </c>
      <c r="J115" s="64">
        <v>717</v>
      </c>
      <c r="K115" s="64">
        <v>489</v>
      </c>
      <c r="L115" s="64">
        <v>600</v>
      </c>
      <c r="M115" s="64">
        <v>342</v>
      </c>
      <c r="N115" s="64">
        <v>178</v>
      </c>
      <c r="O115" s="64">
        <v>500</v>
      </c>
      <c r="P115" s="64">
        <v>711</v>
      </c>
      <c r="Q115" s="64">
        <v>885</v>
      </c>
      <c r="R115" s="64">
        <v>660</v>
      </c>
      <c r="S115" s="64">
        <v>1158</v>
      </c>
      <c r="T115" s="64">
        <v>1618</v>
      </c>
      <c r="U115" s="64">
        <v>1506.7673279472169</v>
      </c>
      <c r="V115" s="64"/>
      <c r="W115" s="64"/>
      <c r="X115" s="64"/>
      <c r="Y115" s="64"/>
      <c r="Z115" s="64">
        <v>1449</v>
      </c>
      <c r="AA115" s="64"/>
      <c r="AB115" s="64"/>
      <c r="AC115" s="64"/>
      <c r="AD115" s="64"/>
      <c r="AE115" s="64"/>
      <c r="AF115" s="64"/>
      <c r="AG115" s="64"/>
      <c r="AH115" s="64"/>
      <c r="AI115" s="64"/>
    </row>
    <row r="116" spans="1:35" ht="35" hidden="1" customHeight="1" thickBot="1" x14ac:dyDescent="0.25">
      <c r="A116" s="62" t="s">
        <v>748</v>
      </c>
      <c r="B116" s="62"/>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row>
  </sheetData>
  <mergeCells count="1">
    <mergeCell ref="A1:C1"/>
  </mergeCells>
  <dataValidations count="1">
    <dataValidation type="decimal" allowBlank="1" showInputMessage="1" showErrorMessage="1" errorTitle="Invalid Data Type" error="Please input data in Numeric Data Type" sqref="C112:AI113 C87:AI101 C108:AI109 C115:AI116 C60:AI63 C65:AI79 C82:AI85 C103:AI106 C5:AI57" xr:uid="{00000000-0002-0000-0600-000000000000}">
      <formula1>-9.99999999999999E+33</formula1>
      <formula2>9.99999999999999E+33</formula2>
    </dataValidation>
  </dataValidations>
  <pageMargins left="0.15" right="0.15" top="0.15" bottom="0.15" header="0.5" footer="0.5"/>
  <pageSetup paperSize="0" orientation="portrait" horizontalDpi="0" verticalDpi="0" copies="0"/>
  <extLst>
    <ext xmlns:x14="http://schemas.microsoft.com/office/spreadsheetml/2009/9/main" uri="{05C60535-1F16-4fd2-B633-F4F36F0B64E0}">
      <x14:sparklineGroups xmlns:xm="http://schemas.microsoft.com/office/excel/2006/main">
        <x14:sparklineGroup type="column" displayEmptyCellsAs="gap" xr2:uid="{4AB39A3E-CEBE-BA45-97EF-7BF807F74043}">
          <x14:colorSeries rgb="FF376092"/>
          <x14:colorNegative rgb="FFD00000"/>
          <x14:colorAxis rgb="FF000000"/>
          <x14:colorMarkers rgb="FFD00000"/>
          <x14:colorFirst rgb="FFD00000"/>
          <x14:colorLast rgb="FFD00000"/>
          <x14:colorHigh rgb="FFD00000"/>
          <x14:colorLow rgb="FFD00000"/>
          <x14:sparklines>
            <x14:sparkline>
              <xm:f>'INCOME STATEMENT QoQ'!C5:AE5</xm:f>
              <xm:sqref>B5</xm:sqref>
            </x14:sparkline>
            <x14:sparkline>
              <xm:f>'INCOME STATEMENT QoQ'!C6:AE6</xm:f>
              <xm:sqref>B6</xm:sqref>
            </x14:sparkline>
            <x14:sparkline>
              <xm:f>'INCOME STATEMENT QoQ'!C7:AE7</xm:f>
              <xm:sqref>B7</xm:sqref>
            </x14:sparkline>
            <x14:sparkline>
              <xm:f>'INCOME STATEMENT QoQ'!C8:AE8</xm:f>
              <xm:sqref>B8</xm:sqref>
            </x14:sparkline>
            <x14:sparkline>
              <xm:f>'INCOME STATEMENT QoQ'!C9:AE9</xm:f>
              <xm:sqref>B9</xm:sqref>
            </x14:sparkline>
            <x14:sparkline>
              <xm:f>'INCOME STATEMENT QoQ'!C10:AE10</xm:f>
              <xm:sqref>B10</xm:sqref>
            </x14:sparkline>
            <x14:sparkline>
              <xm:f>'INCOME STATEMENT QoQ'!C11:AE11</xm:f>
              <xm:sqref>B11</xm:sqref>
            </x14:sparkline>
            <x14:sparkline>
              <xm:f>'INCOME STATEMENT QoQ'!C12:AE12</xm:f>
              <xm:sqref>B12</xm:sqref>
            </x14:sparkline>
            <x14:sparkline>
              <xm:f>'INCOME STATEMENT QoQ'!C13:AE13</xm:f>
              <xm:sqref>B13</xm:sqref>
            </x14:sparkline>
            <x14:sparkline>
              <xm:f>'INCOME STATEMENT QoQ'!C14:AE14</xm:f>
              <xm:sqref>B14</xm:sqref>
            </x14:sparkline>
            <x14:sparkline>
              <xm:f>'INCOME STATEMENT QoQ'!C15:AE15</xm:f>
              <xm:sqref>B15</xm:sqref>
            </x14:sparkline>
            <x14:sparkline>
              <xm:f>'INCOME STATEMENT QoQ'!C16:AE16</xm:f>
              <xm:sqref>B16</xm:sqref>
            </x14:sparkline>
            <x14:sparkline>
              <xm:f>'INCOME STATEMENT QoQ'!C17:AE17</xm:f>
              <xm:sqref>B17</xm:sqref>
            </x14:sparkline>
            <x14:sparkline>
              <xm:f>'INCOME STATEMENT QoQ'!C18:AE18</xm:f>
              <xm:sqref>B18</xm:sqref>
            </x14:sparkline>
            <x14:sparkline>
              <xm:f>'INCOME STATEMENT QoQ'!C19:AE19</xm:f>
              <xm:sqref>B19</xm:sqref>
            </x14:sparkline>
            <x14:sparkline>
              <xm:f>'INCOME STATEMENT QoQ'!C20:AE20</xm:f>
              <xm:sqref>B20</xm:sqref>
            </x14:sparkline>
            <x14:sparkline>
              <xm:f>'INCOME STATEMENT QoQ'!C21:AE21</xm:f>
              <xm:sqref>B21</xm:sqref>
            </x14:sparkline>
            <x14:sparkline>
              <xm:f>'INCOME STATEMENT QoQ'!C22:AE22</xm:f>
              <xm:sqref>B22</xm:sqref>
            </x14:sparkline>
            <x14:sparkline>
              <xm:f>'INCOME STATEMENT QoQ'!C23:AE23</xm:f>
              <xm:sqref>B23</xm:sqref>
            </x14:sparkline>
            <x14:sparkline>
              <xm:f>'INCOME STATEMENT QoQ'!C24:AE24</xm:f>
              <xm:sqref>B24</xm:sqref>
            </x14:sparkline>
            <x14:sparkline>
              <xm:f>'INCOME STATEMENT QoQ'!C25:AE25</xm:f>
              <xm:sqref>B25</xm:sqref>
            </x14:sparkline>
            <x14:sparkline>
              <xm:f>'INCOME STATEMENT QoQ'!C26:AE26</xm:f>
              <xm:sqref>B26</xm:sqref>
            </x14:sparkline>
            <x14:sparkline>
              <xm:f>'INCOME STATEMENT QoQ'!C27:AE27</xm:f>
              <xm:sqref>B27</xm:sqref>
            </x14:sparkline>
            <x14:sparkline>
              <xm:f>'INCOME STATEMENT QoQ'!C28:AE28</xm:f>
              <xm:sqref>B28</xm:sqref>
            </x14:sparkline>
            <x14:sparkline>
              <xm:f>'INCOME STATEMENT QoQ'!C29:AE29</xm:f>
              <xm:sqref>B29</xm:sqref>
            </x14:sparkline>
            <x14:sparkline>
              <xm:f>'INCOME STATEMENT QoQ'!C30:AE30</xm:f>
              <xm:sqref>B30</xm:sqref>
            </x14:sparkline>
            <x14:sparkline>
              <xm:f>'INCOME STATEMENT QoQ'!C31:AE31</xm:f>
              <xm:sqref>B31</xm:sqref>
            </x14:sparkline>
            <x14:sparkline>
              <xm:f>'INCOME STATEMENT QoQ'!C32:AE32</xm:f>
              <xm:sqref>B32</xm:sqref>
            </x14:sparkline>
            <x14:sparkline>
              <xm:f>'INCOME STATEMENT QoQ'!C33:AE33</xm:f>
              <xm:sqref>B33</xm:sqref>
            </x14:sparkline>
            <x14:sparkline>
              <xm:f>'INCOME STATEMENT QoQ'!C34:AE34</xm:f>
              <xm:sqref>B34</xm:sqref>
            </x14:sparkline>
            <x14:sparkline>
              <xm:f>'INCOME STATEMENT QoQ'!C35:AE35</xm:f>
              <xm:sqref>B35</xm:sqref>
            </x14:sparkline>
            <x14:sparkline>
              <xm:f>'INCOME STATEMENT QoQ'!C36:AE36</xm:f>
              <xm:sqref>B36</xm:sqref>
            </x14:sparkline>
            <x14:sparkline>
              <xm:f>'INCOME STATEMENT QoQ'!C37:AE37</xm:f>
              <xm:sqref>B37</xm:sqref>
            </x14:sparkline>
            <x14:sparkline>
              <xm:f>'INCOME STATEMENT QoQ'!C38:AE38</xm:f>
              <xm:sqref>B38</xm:sqref>
            </x14:sparkline>
            <x14:sparkline>
              <xm:f>'INCOME STATEMENT QoQ'!C39:AE39</xm:f>
              <xm:sqref>B39</xm:sqref>
            </x14:sparkline>
            <x14:sparkline>
              <xm:f>'INCOME STATEMENT QoQ'!C40:AE40</xm:f>
              <xm:sqref>B40</xm:sqref>
            </x14:sparkline>
            <x14:sparkline>
              <xm:f>'INCOME STATEMENT QoQ'!C41:AE41</xm:f>
              <xm:sqref>B41</xm:sqref>
            </x14:sparkline>
            <x14:sparkline>
              <xm:f>'INCOME STATEMENT QoQ'!C42:AE42</xm:f>
              <xm:sqref>B42</xm:sqref>
            </x14:sparkline>
            <x14:sparkline>
              <xm:f>'INCOME STATEMENT QoQ'!C43:AE43</xm:f>
              <xm:sqref>B43</xm:sqref>
            </x14:sparkline>
            <x14:sparkline>
              <xm:f>'INCOME STATEMENT QoQ'!C44:AE44</xm:f>
              <xm:sqref>B44</xm:sqref>
            </x14:sparkline>
            <x14:sparkline>
              <xm:f>'INCOME STATEMENT QoQ'!C45:AE45</xm:f>
              <xm:sqref>B45</xm:sqref>
            </x14:sparkline>
            <x14:sparkline>
              <xm:f>'INCOME STATEMENT QoQ'!C46:AE46</xm:f>
              <xm:sqref>B46</xm:sqref>
            </x14:sparkline>
            <x14:sparkline>
              <xm:f>'INCOME STATEMENT QoQ'!C47:AE47</xm:f>
              <xm:sqref>B47</xm:sqref>
            </x14:sparkline>
            <x14:sparkline>
              <xm:f>'INCOME STATEMENT QoQ'!C48:AE48</xm:f>
              <xm:sqref>B48</xm:sqref>
            </x14:sparkline>
            <x14:sparkline>
              <xm:f>'INCOME STATEMENT QoQ'!C49:AE49</xm:f>
              <xm:sqref>B49</xm:sqref>
            </x14:sparkline>
            <x14:sparkline>
              <xm:f>'INCOME STATEMENT QoQ'!C50:AE50</xm:f>
              <xm:sqref>B50</xm:sqref>
            </x14:sparkline>
            <x14:sparkline>
              <xm:f>'INCOME STATEMENT QoQ'!C51:AE51</xm:f>
              <xm:sqref>B51</xm:sqref>
            </x14:sparkline>
            <x14:sparkline>
              <xm:f>'INCOME STATEMENT QoQ'!C52:AE52</xm:f>
              <xm:sqref>B52</xm:sqref>
            </x14:sparkline>
            <x14:sparkline>
              <xm:f>'INCOME STATEMENT QoQ'!C53:AE53</xm:f>
              <xm:sqref>B53</xm:sqref>
            </x14:sparkline>
            <x14:sparkline>
              <xm:f>'INCOME STATEMENT QoQ'!C54:AE54</xm:f>
              <xm:sqref>B54</xm:sqref>
            </x14:sparkline>
            <x14:sparkline>
              <xm:f>'INCOME STATEMENT QoQ'!C55:AE55</xm:f>
              <xm:sqref>B55</xm:sqref>
            </x14:sparkline>
            <x14:sparkline>
              <xm:f>'INCOME STATEMENT QoQ'!C56:AE56</xm:f>
              <xm:sqref>B56</xm:sqref>
            </x14:sparkline>
            <x14:sparkline>
              <xm:f>'INCOME STATEMENT QoQ'!C57:AE57</xm:f>
              <xm:sqref>B57</xm:sqref>
            </x14:sparkline>
            <x14:sparkline>
              <xm:f>'INCOME STATEMENT QoQ'!C58:AE58</xm:f>
              <xm:sqref>B58</xm:sqref>
            </x14:sparkline>
            <x14:sparkline>
              <xm:f>'INCOME STATEMENT QoQ'!C59:AE59</xm:f>
              <xm:sqref>B59</xm:sqref>
            </x14:sparkline>
            <x14:sparkline>
              <xm:f>'INCOME STATEMENT QoQ'!C60:AE60</xm:f>
              <xm:sqref>B60</xm:sqref>
            </x14:sparkline>
            <x14:sparkline>
              <xm:f>'INCOME STATEMENT QoQ'!C61:AE61</xm:f>
              <xm:sqref>B61</xm:sqref>
            </x14:sparkline>
            <x14:sparkline>
              <xm:f>'INCOME STATEMENT QoQ'!C62:AE62</xm:f>
              <xm:sqref>B62</xm:sqref>
            </x14:sparkline>
            <x14:sparkline>
              <xm:f>'INCOME STATEMENT QoQ'!C63:AE63</xm:f>
              <xm:sqref>B63</xm:sqref>
            </x14:sparkline>
            <x14:sparkline>
              <xm:f>'INCOME STATEMENT QoQ'!C64:AE64</xm:f>
              <xm:sqref>B64</xm:sqref>
            </x14:sparkline>
            <x14:sparkline>
              <xm:f>'INCOME STATEMENT QoQ'!C65:AE65</xm:f>
              <xm:sqref>B65</xm:sqref>
            </x14:sparkline>
            <x14:sparkline>
              <xm:f>'INCOME STATEMENT QoQ'!C66:AE66</xm:f>
              <xm:sqref>B66</xm:sqref>
            </x14:sparkline>
            <x14:sparkline>
              <xm:f>'INCOME STATEMENT QoQ'!C67:AE67</xm:f>
              <xm:sqref>B67</xm:sqref>
            </x14:sparkline>
            <x14:sparkline>
              <xm:f>'INCOME STATEMENT QoQ'!C68:AE68</xm:f>
              <xm:sqref>B68</xm:sqref>
            </x14:sparkline>
            <x14:sparkline>
              <xm:f>'INCOME STATEMENT QoQ'!C69:AE69</xm:f>
              <xm:sqref>B69</xm:sqref>
            </x14:sparkline>
            <x14:sparkline>
              <xm:f>'INCOME STATEMENT QoQ'!C70:AE70</xm:f>
              <xm:sqref>B70</xm:sqref>
            </x14:sparkline>
            <x14:sparkline>
              <xm:f>'INCOME STATEMENT QoQ'!C71:AE71</xm:f>
              <xm:sqref>B71</xm:sqref>
            </x14:sparkline>
            <x14:sparkline>
              <xm:f>'INCOME STATEMENT QoQ'!C72:AE72</xm:f>
              <xm:sqref>B72</xm:sqref>
            </x14:sparkline>
            <x14:sparkline>
              <xm:f>'INCOME STATEMENT QoQ'!C73:AE73</xm:f>
              <xm:sqref>B73</xm:sqref>
            </x14:sparkline>
            <x14:sparkline>
              <xm:f>'INCOME STATEMENT QoQ'!C74:AE74</xm:f>
              <xm:sqref>B74</xm:sqref>
            </x14:sparkline>
            <x14:sparkline>
              <xm:f>'INCOME STATEMENT QoQ'!C75:AE75</xm:f>
              <xm:sqref>B75</xm:sqref>
            </x14:sparkline>
            <x14:sparkline>
              <xm:f>'INCOME STATEMENT QoQ'!C76:AE76</xm:f>
              <xm:sqref>B76</xm:sqref>
            </x14:sparkline>
            <x14:sparkline>
              <xm:f>'INCOME STATEMENT QoQ'!C77:AE77</xm:f>
              <xm:sqref>B77</xm:sqref>
            </x14:sparkline>
            <x14:sparkline>
              <xm:f>'INCOME STATEMENT QoQ'!C78:AE78</xm:f>
              <xm:sqref>B78</xm:sqref>
            </x14:sparkline>
            <x14:sparkline>
              <xm:f>'INCOME STATEMENT QoQ'!C79:AE79</xm:f>
              <xm:sqref>B79</xm:sqref>
            </x14:sparkline>
            <x14:sparkline>
              <xm:f>'INCOME STATEMENT QoQ'!C80:AE80</xm:f>
              <xm:sqref>B80</xm:sqref>
            </x14:sparkline>
            <x14:sparkline>
              <xm:f>'INCOME STATEMENT QoQ'!C81:AE81</xm:f>
              <xm:sqref>B81</xm:sqref>
            </x14:sparkline>
            <x14:sparkline>
              <xm:f>'INCOME STATEMENT QoQ'!C82:AE82</xm:f>
              <xm:sqref>B82</xm:sqref>
            </x14:sparkline>
            <x14:sparkline>
              <xm:f>'INCOME STATEMENT QoQ'!C83:AE83</xm:f>
              <xm:sqref>B83</xm:sqref>
            </x14:sparkline>
            <x14:sparkline>
              <xm:f>'INCOME STATEMENT QoQ'!C84:AE84</xm:f>
              <xm:sqref>B84</xm:sqref>
            </x14:sparkline>
            <x14:sparkline>
              <xm:f>'INCOME STATEMENT QoQ'!C85:AE85</xm:f>
              <xm:sqref>B85</xm:sqref>
            </x14:sparkline>
            <x14:sparkline>
              <xm:f>'INCOME STATEMENT QoQ'!C86:AE86</xm:f>
              <xm:sqref>B86</xm:sqref>
            </x14:sparkline>
            <x14:sparkline>
              <xm:f>'INCOME STATEMENT QoQ'!C87:AE87</xm:f>
              <xm:sqref>B87</xm:sqref>
            </x14:sparkline>
            <x14:sparkline>
              <xm:f>'INCOME STATEMENT QoQ'!C88:AE88</xm:f>
              <xm:sqref>B88</xm:sqref>
            </x14:sparkline>
            <x14:sparkline>
              <xm:f>'INCOME STATEMENT QoQ'!C89:AE89</xm:f>
              <xm:sqref>B89</xm:sqref>
            </x14:sparkline>
            <x14:sparkline>
              <xm:f>'INCOME STATEMENT QoQ'!C90:AE90</xm:f>
              <xm:sqref>B90</xm:sqref>
            </x14:sparkline>
            <x14:sparkline>
              <xm:f>'INCOME STATEMENT QoQ'!C91:AE91</xm:f>
              <xm:sqref>B91</xm:sqref>
            </x14:sparkline>
            <x14:sparkline>
              <xm:f>'INCOME STATEMENT QoQ'!C92:AE92</xm:f>
              <xm:sqref>B92</xm:sqref>
            </x14:sparkline>
            <x14:sparkline>
              <xm:f>'INCOME STATEMENT QoQ'!C93:AE93</xm:f>
              <xm:sqref>B93</xm:sqref>
            </x14:sparkline>
            <x14:sparkline>
              <xm:f>'INCOME STATEMENT QoQ'!C94:AE94</xm:f>
              <xm:sqref>B94</xm:sqref>
            </x14:sparkline>
            <x14:sparkline>
              <xm:f>'INCOME STATEMENT QoQ'!C95:AE95</xm:f>
              <xm:sqref>B95</xm:sqref>
            </x14:sparkline>
            <x14:sparkline>
              <xm:f>'INCOME STATEMENT QoQ'!C96:AE96</xm:f>
              <xm:sqref>B96</xm:sqref>
            </x14:sparkline>
            <x14:sparkline>
              <xm:f>'INCOME STATEMENT QoQ'!C97:AE97</xm:f>
              <xm:sqref>B97</xm:sqref>
            </x14:sparkline>
            <x14:sparkline>
              <xm:f>'INCOME STATEMENT QoQ'!C98:AE98</xm:f>
              <xm:sqref>B98</xm:sqref>
            </x14:sparkline>
            <x14:sparkline>
              <xm:f>'INCOME STATEMENT QoQ'!C99:AE99</xm:f>
              <xm:sqref>B99</xm:sqref>
            </x14:sparkline>
            <x14:sparkline>
              <xm:f>'INCOME STATEMENT QoQ'!C100:AE100</xm:f>
              <xm:sqref>B100</xm:sqref>
            </x14:sparkline>
            <x14:sparkline>
              <xm:f>'INCOME STATEMENT QoQ'!C101:AE101</xm:f>
              <xm:sqref>B101</xm:sqref>
            </x14:sparkline>
            <x14:sparkline>
              <xm:f>'INCOME STATEMENT QoQ'!C102:AE102</xm:f>
              <xm:sqref>B102</xm:sqref>
            </x14:sparkline>
            <x14:sparkline>
              <xm:f>'INCOME STATEMENT QoQ'!C103:AE103</xm:f>
              <xm:sqref>B103</xm:sqref>
            </x14:sparkline>
            <x14:sparkline>
              <xm:f>'INCOME STATEMENT QoQ'!C104:AE104</xm:f>
              <xm:sqref>B104</xm:sqref>
            </x14:sparkline>
            <x14:sparkline>
              <xm:f>'INCOME STATEMENT QoQ'!C105:AE105</xm:f>
              <xm:sqref>B105</xm:sqref>
            </x14:sparkline>
            <x14:sparkline>
              <xm:f>'INCOME STATEMENT QoQ'!C106:AE106</xm:f>
              <xm:sqref>B106</xm:sqref>
            </x14:sparkline>
            <x14:sparkline>
              <xm:f>'INCOME STATEMENT QoQ'!C107:AE107</xm:f>
              <xm:sqref>B107</xm:sqref>
            </x14:sparkline>
            <x14:sparkline>
              <xm:f>'INCOME STATEMENT QoQ'!C108:AE108</xm:f>
              <xm:sqref>B108</xm:sqref>
            </x14:sparkline>
            <x14:sparkline>
              <xm:f>'INCOME STATEMENT QoQ'!C109:AE109</xm:f>
              <xm:sqref>B109</xm:sqref>
            </x14:sparkline>
            <x14:sparkline>
              <xm:f>'INCOME STATEMENT QoQ'!C110:AE110</xm:f>
              <xm:sqref>B110</xm:sqref>
            </x14:sparkline>
            <x14:sparkline>
              <xm:f>'INCOME STATEMENT QoQ'!C111:AE111</xm:f>
              <xm:sqref>B111</xm:sqref>
            </x14:sparkline>
            <x14:sparkline>
              <xm:f>'INCOME STATEMENT QoQ'!C112:AE112</xm:f>
              <xm:sqref>B112</xm:sqref>
            </x14:sparkline>
            <x14:sparkline>
              <xm:f>'INCOME STATEMENT QoQ'!C113:AE113</xm:f>
              <xm:sqref>B113</xm:sqref>
            </x14:sparkline>
            <x14:sparkline>
              <xm:f>'INCOME STATEMENT QoQ'!C114:AE114</xm:f>
              <xm:sqref>B114</xm:sqref>
            </x14:sparkline>
            <x14:sparkline>
              <xm:f>'INCOME STATEMENT QoQ'!C115:AE115</xm:f>
              <xm:sqref>B115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50"/>
  <sheetViews>
    <sheetView showGridLines="0" workbookViewId="0">
      <pane xSplit="2" ySplit="3" topLeftCell="T4" activePane="bottomRight" state="frozen"/>
      <selection pane="topRight"/>
      <selection pane="bottomLeft"/>
      <selection pane="bottomRight" activeCell="AA12" sqref="AA12"/>
    </sheetView>
  </sheetViews>
  <sheetFormatPr baseColWidth="10" defaultColWidth="9.3984375" defaultRowHeight="15" x14ac:dyDescent="0.2"/>
  <cols>
    <col min="1" max="1" width="37.19921875" style="133" customWidth="1" collapsed="1"/>
    <col min="2" max="2" width="26" style="133" customWidth="1"/>
    <col min="3" max="31" width="21" style="133" customWidth="1" collapsed="1"/>
    <col min="32" max="32" width="9.3984375" style="133" customWidth="1" collapsed="1"/>
    <col min="33" max="16384" width="9.3984375" style="133" collapsed="1"/>
  </cols>
  <sheetData>
    <row r="1" spans="1:31" ht="18" customHeight="1" x14ac:dyDescent="0.2">
      <c r="A1" s="192" t="s">
        <v>749</v>
      </c>
      <c r="B1" s="193"/>
      <c r="C1" s="193"/>
    </row>
    <row r="2" spans="1:31" x14ac:dyDescent="0.2">
      <c r="A2" s="134">
        <v>1</v>
      </c>
    </row>
    <row r="3" spans="1:31" ht="16" customHeight="1" x14ac:dyDescent="0.2">
      <c r="A3" s="135" t="s">
        <v>22</v>
      </c>
      <c r="B3" s="136"/>
      <c r="C3" s="137" t="s">
        <v>23</v>
      </c>
      <c r="D3" s="137" t="s">
        <v>24</v>
      </c>
      <c r="E3" s="137" t="s">
        <v>25</v>
      </c>
      <c r="F3" s="137" t="s">
        <v>26</v>
      </c>
      <c r="G3" s="137" t="s">
        <v>27</v>
      </c>
      <c r="H3" s="137" t="s">
        <v>28</v>
      </c>
      <c r="I3" s="137" t="s">
        <v>29</v>
      </c>
      <c r="J3" s="137" t="s">
        <v>30</v>
      </c>
      <c r="K3" s="137" t="s">
        <v>31</v>
      </c>
      <c r="L3" s="137" t="s">
        <v>32</v>
      </c>
      <c r="M3" s="137" t="s">
        <v>33</v>
      </c>
      <c r="N3" s="137" t="s">
        <v>34</v>
      </c>
      <c r="O3" s="137" t="s">
        <v>35</v>
      </c>
      <c r="P3" s="137" t="s">
        <v>36</v>
      </c>
      <c r="Q3" s="137" t="s">
        <v>37</v>
      </c>
      <c r="R3" s="137" t="s">
        <v>38</v>
      </c>
      <c r="S3" s="137" t="s">
        <v>39</v>
      </c>
      <c r="T3" s="137" t="s">
        <v>40</v>
      </c>
      <c r="U3" s="137" t="s">
        <v>41</v>
      </c>
      <c r="V3" s="137" t="s">
        <v>42</v>
      </c>
      <c r="W3" s="137" t="s">
        <v>104</v>
      </c>
      <c r="X3" s="137" t="s">
        <v>43</v>
      </c>
      <c r="Y3" s="137" t="s">
        <v>44</v>
      </c>
      <c r="Z3" s="137" t="s">
        <v>45</v>
      </c>
      <c r="AA3" s="137" t="s">
        <v>46</v>
      </c>
      <c r="AB3" s="137"/>
      <c r="AC3" s="137"/>
      <c r="AD3" s="137"/>
      <c r="AE3" s="137"/>
    </row>
    <row r="4" spans="1:31" ht="18" customHeight="1" thickBot="1" x14ac:dyDescent="0.25">
      <c r="A4" s="138" t="s">
        <v>750</v>
      </c>
      <c r="B4" s="138"/>
      <c r="C4" s="139"/>
      <c r="D4" s="139"/>
      <c r="E4" s="139"/>
      <c r="F4" s="139"/>
      <c r="G4" s="139"/>
      <c r="H4" s="139"/>
      <c r="I4" s="139"/>
      <c r="J4" s="139"/>
      <c r="K4" s="139"/>
      <c r="L4" s="139"/>
      <c r="M4" s="139"/>
      <c r="N4" s="139"/>
      <c r="O4" s="139"/>
      <c r="P4" s="139"/>
      <c r="Q4" s="139"/>
      <c r="R4" s="139" t="s">
        <v>751</v>
      </c>
      <c r="S4" s="139" t="s">
        <v>751</v>
      </c>
      <c r="T4" s="139" t="s">
        <v>751</v>
      </c>
      <c r="U4" s="139" t="s">
        <v>751</v>
      </c>
      <c r="V4" s="139" t="s">
        <v>751</v>
      </c>
      <c r="W4" s="139" t="s">
        <v>752</v>
      </c>
      <c r="X4" s="139" t="s">
        <v>751</v>
      </c>
      <c r="Y4" s="139" t="s">
        <v>751</v>
      </c>
      <c r="Z4" s="139" t="s">
        <v>751</v>
      </c>
      <c r="AA4" s="139" t="s">
        <v>752</v>
      </c>
      <c r="AB4" s="139"/>
      <c r="AC4" s="139"/>
      <c r="AD4" s="139"/>
      <c r="AE4" s="139"/>
    </row>
    <row r="5" spans="1:31" ht="18" customHeight="1" thickBot="1" x14ac:dyDescent="0.25">
      <c r="A5" s="138" t="s">
        <v>753</v>
      </c>
      <c r="B5" s="138"/>
      <c r="C5" s="98"/>
      <c r="D5" s="98"/>
      <c r="E5" s="98"/>
      <c r="F5" s="98"/>
      <c r="G5" s="98"/>
      <c r="H5" s="98"/>
      <c r="I5" s="98"/>
      <c r="J5" s="98"/>
      <c r="K5" s="98"/>
      <c r="L5" s="98"/>
      <c r="M5" s="98"/>
      <c r="N5" s="98">
        <v>2086.8020000000001</v>
      </c>
      <c r="O5" s="98">
        <v>2497.0149999999999</v>
      </c>
      <c r="P5" s="98">
        <v>4358.5370000000003</v>
      </c>
      <c r="Q5" s="98">
        <v>5128.098</v>
      </c>
      <c r="R5" s="98">
        <v>5632.8270000000002</v>
      </c>
      <c r="S5" s="98">
        <v>3968.4090000000001</v>
      </c>
      <c r="T5" s="98">
        <v>7173.94</v>
      </c>
      <c r="U5" s="98">
        <v>7480.6540000000005</v>
      </c>
      <c r="V5" s="98">
        <v>9033.5959999999995</v>
      </c>
      <c r="W5" s="98">
        <v>577.96500000000003</v>
      </c>
      <c r="X5" s="98">
        <v>3787.3980000000001</v>
      </c>
      <c r="Y5" s="98">
        <v>4424.5339999999997</v>
      </c>
      <c r="Z5" s="98">
        <v>5248.5079999999998</v>
      </c>
      <c r="AA5" s="98">
        <v>1111.2470000000001</v>
      </c>
      <c r="AB5" s="98"/>
      <c r="AC5" s="98"/>
      <c r="AD5" s="98"/>
      <c r="AE5" s="98"/>
    </row>
    <row r="6" spans="1:31" ht="18" customHeight="1" thickBot="1" x14ac:dyDescent="0.25">
      <c r="A6" s="138" t="s">
        <v>754</v>
      </c>
      <c r="B6" s="138"/>
      <c r="C6" s="139"/>
      <c r="D6" s="139"/>
      <c r="E6" s="139"/>
      <c r="F6" s="139"/>
      <c r="G6" s="139"/>
      <c r="H6" s="139"/>
      <c r="I6" s="139"/>
      <c r="J6" s="139"/>
      <c r="K6" s="139"/>
      <c r="L6" s="139"/>
      <c r="M6" s="139"/>
      <c r="N6" s="139"/>
      <c r="O6" s="139"/>
      <c r="P6" s="139"/>
      <c r="Q6" s="139"/>
      <c r="R6" s="139" t="s">
        <v>755</v>
      </c>
      <c r="S6" s="139" t="s">
        <v>755</v>
      </c>
      <c r="T6" s="139" t="s">
        <v>755</v>
      </c>
      <c r="U6" s="139" t="s">
        <v>755</v>
      </c>
      <c r="V6" s="139" t="s">
        <v>755</v>
      </c>
      <c r="W6" s="139" t="s">
        <v>751</v>
      </c>
      <c r="X6" s="139" t="s">
        <v>755</v>
      </c>
      <c r="Y6" s="139" t="s">
        <v>755</v>
      </c>
      <c r="Z6" s="139" t="s">
        <v>756</v>
      </c>
      <c r="AA6" s="139" t="s">
        <v>751</v>
      </c>
      <c r="AB6" s="139"/>
      <c r="AC6" s="139"/>
      <c r="AD6" s="139"/>
      <c r="AE6" s="139"/>
    </row>
    <row r="7" spans="1:31" ht="18" customHeight="1" thickBot="1" x14ac:dyDescent="0.25">
      <c r="A7" s="138" t="s">
        <v>757</v>
      </c>
      <c r="B7" s="138"/>
      <c r="C7" s="98"/>
      <c r="D7" s="98"/>
      <c r="E7" s="98"/>
      <c r="F7" s="98"/>
      <c r="G7" s="98"/>
      <c r="H7" s="98"/>
      <c r="I7" s="98"/>
      <c r="J7" s="98"/>
      <c r="K7" s="98"/>
      <c r="L7" s="98"/>
      <c r="M7" s="98"/>
      <c r="N7" s="98">
        <v>1418.357</v>
      </c>
      <c r="O7" s="98">
        <v>923.30499999999995</v>
      </c>
      <c r="P7" s="98">
        <v>2408.0079999999998</v>
      </c>
      <c r="Q7" s="98">
        <v>2503.4569999999999</v>
      </c>
      <c r="R7" s="98">
        <v>3608.212</v>
      </c>
      <c r="S7" s="98">
        <v>1062.0509999999999</v>
      </c>
      <c r="T7" s="98">
        <v>1880.2070000000001</v>
      </c>
      <c r="U7" s="98">
        <v>2425.4789999999998</v>
      </c>
      <c r="V7" s="98">
        <v>3290.44</v>
      </c>
      <c r="W7" s="98">
        <v>2647.9319999999998</v>
      </c>
      <c r="X7" s="98">
        <v>1022.697</v>
      </c>
      <c r="Y7" s="98">
        <v>1893.67</v>
      </c>
      <c r="Z7" s="98">
        <v>2475.0839999999998</v>
      </c>
      <c r="AA7" s="98">
        <v>1036.953</v>
      </c>
      <c r="AB7" s="98"/>
      <c r="AC7" s="98"/>
      <c r="AD7" s="98"/>
      <c r="AE7" s="98"/>
    </row>
    <row r="8" spans="1:31" ht="18" customHeight="1" thickBot="1" x14ac:dyDescent="0.25">
      <c r="A8" s="138" t="s">
        <v>758</v>
      </c>
      <c r="B8" s="138"/>
      <c r="C8" s="139"/>
      <c r="D8" s="139"/>
      <c r="E8" s="139"/>
      <c r="F8" s="139"/>
      <c r="G8" s="139"/>
      <c r="H8" s="139"/>
      <c r="I8" s="139"/>
      <c r="J8" s="139"/>
      <c r="K8" s="139"/>
      <c r="L8" s="139"/>
      <c r="M8" s="139"/>
      <c r="N8" s="139"/>
      <c r="O8" s="139"/>
      <c r="P8" s="139"/>
      <c r="Q8" s="139"/>
      <c r="R8" s="139" t="s">
        <v>759</v>
      </c>
      <c r="S8" s="139" t="s">
        <v>759</v>
      </c>
      <c r="T8" s="139" t="s">
        <v>759</v>
      </c>
      <c r="U8" s="139" t="s">
        <v>759</v>
      </c>
      <c r="V8" s="139" t="s">
        <v>759</v>
      </c>
      <c r="W8" s="139" t="s">
        <v>759</v>
      </c>
      <c r="X8" s="139" t="s">
        <v>759</v>
      </c>
      <c r="Y8" s="139" t="s">
        <v>759</v>
      </c>
      <c r="Z8" s="139" t="s">
        <v>759</v>
      </c>
      <c r="AA8" s="139" t="s">
        <v>759</v>
      </c>
      <c r="AB8" s="139"/>
      <c r="AC8" s="139"/>
      <c r="AD8" s="139"/>
      <c r="AE8" s="139"/>
    </row>
    <row r="9" spans="1:31" ht="18" customHeight="1" thickBot="1" x14ac:dyDescent="0.25">
      <c r="A9" s="138" t="s">
        <v>760</v>
      </c>
      <c r="B9" s="138"/>
      <c r="C9" s="98"/>
      <c r="D9" s="98"/>
      <c r="E9" s="98"/>
      <c r="F9" s="98"/>
      <c r="G9" s="98"/>
      <c r="H9" s="98"/>
      <c r="I9" s="98"/>
      <c r="J9" s="98"/>
      <c r="K9" s="98"/>
      <c r="L9" s="98"/>
      <c r="M9" s="98"/>
      <c r="N9" s="98">
        <v>0</v>
      </c>
      <c r="O9" s="98">
        <v>53.018000000000001</v>
      </c>
      <c r="P9" s="98">
        <v>216.50800000000001</v>
      </c>
      <c r="Q9" s="98">
        <v>556.94500000000005</v>
      </c>
      <c r="R9" s="98">
        <v>831.32500000000005</v>
      </c>
      <c r="S9" s="98">
        <v>347.077</v>
      </c>
      <c r="T9" s="98">
        <v>810.89</v>
      </c>
      <c r="U9" s="98">
        <v>1188.1420000000001</v>
      </c>
      <c r="V9" s="98">
        <v>1619.846</v>
      </c>
      <c r="W9" s="98">
        <v>305.80399999999997</v>
      </c>
      <c r="X9" s="98">
        <v>800.25599999999997</v>
      </c>
      <c r="Y9" s="98">
        <v>1181.6220000000001</v>
      </c>
      <c r="Z9" s="98">
        <v>1557.117</v>
      </c>
      <c r="AA9" s="98">
        <v>357.34</v>
      </c>
      <c r="AB9" s="98"/>
      <c r="AC9" s="98"/>
      <c r="AD9" s="98"/>
      <c r="AE9" s="98"/>
    </row>
    <row r="10" spans="1:31" ht="18" customHeight="1" thickBot="1" x14ac:dyDescent="0.25">
      <c r="A10" s="138" t="s">
        <v>761</v>
      </c>
      <c r="B10" s="138"/>
      <c r="C10" s="139"/>
      <c r="D10" s="139"/>
      <c r="E10" s="139"/>
      <c r="F10" s="139"/>
      <c r="G10" s="139"/>
      <c r="H10" s="139"/>
      <c r="I10" s="139"/>
      <c r="J10" s="139"/>
      <c r="K10" s="139"/>
      <c r="L10" s="139"/>
      <c r="M10" s="139"/>
      <c r="N10" s="139"/>
      <c r="O10" s="139"/>
      <c r="P10" s="139"/>
      <c r="Q10" s="139"/>
      <c r="R10" s="139" t="s">
        <v>762</v>
      </c>
      <c r="S10" s="139" t="s">
        <v>762</v>
      </c>
      <c r="T10" s="139" t="s">
        <v>762</v>
      </c>
      <c r="U10" s="139" t="s">
        <v>763</v>
      </c>
      <c r="V10" s="139" t="s">
        <v>763</v>
      </c>
      <c r="W10" s="139" t="s">
        <v>764</v>
      </c>
      <c r="X10" s="139" t="s">
        <v>765</v>
      </c>
      <c r="Y10" s="139" t="s">
        <v>762</v>
      </c>
      <c r="Z10" s="139" t="s">
        <v>763</v>
      </c>
      <c r="AA10" s="139" t="s">
        <v>764</v>
      </c>
      <c r="AB10" s="139"/>
      <c r="AC10" s="139"/>
      <c r="AD10" s="139"/>
      <c r="AE10" s="139"/>
    </row>
    <row r="11" spans="1:31" ht="18" customHeight="1" thickBot="1" x14ac:dyDescent="0.25">
      <c r="A11" s="138" t="s">
        <v>766</v>
      </c>
      <c r="B11" s="138"/>
      <c r="C11" s="98"/>
      <c r="D11" s="98"/>
      <c r="E11" s="98"/>
      <c r="F11" s="98"/>
      <c r="G11" s="98"/>
      <c r="H11" s="98"/>
      <c r="I11" s="98"/>
      <c r="J11" s="98"/>
      <c r="K11" s="98"/>
      <c r="L11" s="98"/>
      <c r="M11" s="98"/>
      <c r="N11" s="98">
        <v>38.311999999999998</v>
      </c>
      <c r="O11" s="98">
        <v>0</v>
      </c>
      <c r="P11" s="98">
        <v>11.397</v>
      </c>
      <c r="Q11" s="98">
        <v>0</v>
      </c>
      <c r="R11" s="98">
        <v>188.96</v>
      </c>
      <c r="S11" s="98">
        <v>104.33499999999999</v>
      </c>
      <c r="T11" s="98">
        <v>138.727</v>
      </c>
      <c r="U11" s="98">
        <v>257.91899999999998</v>
      </c>
      <c r="V11" s="98">
        <v>406.87599999999998</v>
      </c>
      <c r="W11" s="98">
        <v>39.497</v>
      </c>
      <c r="X11" s="98">
        <v>110.605</v>
      </c>
      <c r="Y11" s="98">
        <v>158.34700000000001</v>
      </c>
      <c r="Z11" s="98">
        <v>348.01799999999997</v>
      </c>
      <c r="AA11" s="98">
        <v>73.739000000000004</v>
      </c>
      <c r="AB11" s="98"/>
      <c r="AC11" s="98"/>
      <c r="AD11" s="98"/>
      <c r="AE11" s="98"/>
    </row>
    <row r="12" spans="1:31" ht="18" customHeight="1" thickBot="1" x14ac:dyDescent="0.25">
      <c r="A12" s="138" t="s">
        <v>767</v>
      </c>
      <c r="B12" s="138"/>
      <c r="C12" s="139"/>
      <c r="D12" s="139"/>
      <c r="E12" s="139"/>
      <c r="F12" s="139"/>
      <c r="G12" s="139"/>
      <c r="H12" s="139"/>
      <c r="I12" s="139"/>
      <c r="J12" s="139"/>
      <c r="K12" s="139"/>
      <c r="L12" s="139"/>
      <c r="M12" s="139"/>
      <c r="N12" s="139"/>
      <c r="O12" s="139"/>
      <c r="P12" s="139"/>
      <c r="Q12" s="139"/>
      <c r="R12" s="139" t="s">
        <v>768</v>
      </c>
      <c r="S12" s="139"/>
      <c r="T12" s="139" t="s">
        <v>763</v>
      </c>
      <c r="U12" s="139" t="s">
        <v>769</v>
      </c>
      <c r="V12" s="139" t="s">
        <v>769</v>
      </c>
      <c r="W12" s="139" t="s">
        <v>770</v>
      </c>
      <c r="X12" s="139" t="s">
        <v>771</v>
      </c>
      <c r="Y12" s="139" t="s">
        <v>771</v>
      </c>
      <c r="Z12" s="139" t="s">
        <v>772</v>
      </c>
      <c r="AA12" s="139" t="s">
        <v>770</v>
      </c>
      <c r="AB12" s="139"/>
      <c r="AC12" s="139"/>
      <c r="AD12" s="139"/>
      <c r="AE12" s="139"/>
    </row>
    <row r="13" spans="1:31" ht="18" customHeight="1" thickBot="1" x14ac:dyDescent="0.25">
      <c r="A13" s="138" t="s">
        <v>773</v>
      </c>
      <c r="B13" s="138"/>
      <c r="C13" s="98"/>
      <c r="D13" s="98"/>
      <c r="E13" s="98"/>
      <c r="F13" s="98"/>
      <c r="G13" s="98"/>
      <c r="H13" s="98"/>
      <c r="I13" s="98"/>
      <c r="J13" s="98"/>
      <c r="K13" s="98"/>
      <c r="L13" s="98"/>
      <c r="M13" s="98"/>
      <c r="N13" s="98">
        <v>69.555000000000007</v>
      </c>
      <c r="O13" s="98"/>
      <c r="P13" s="98">
        <v>0</v>
      </c>
      <c r="Q13" s="98">
        <v>2.274</v>
      </c>
      <c r="R13" s="98">
        <v>83.18</v>
      </c>
      <c r="S13" s="98"/>
      <c r="T13" s="98">
        <v>83.254999999999995</v>
      </c>
      <c r="U13" s="98">
        <v>151.99299999999999</v>
      </c>
      <c r="V13" s="98">
        <v>225.536</v>
      </c>
      <c r="W13" s="98">
        <v>12.919</v>
      </c>
      <c r="X13" s="98">
        <v>88.34</v>
      </c>
      <c r="Y13" s="98">
        <v>139.06800000000001</v>
      </c>
      <c r="Z13" s="98">
        <v>264.55</v>
      </c>
      <c r="AA13" s="98">
        <v>61.22</v>
      </c>
      <c r="AB13" s="98"/>
      <c r="AC13" s="98"/>
      <c r="AD13" s="98"/>
      <c r="AE13" s="98"/>
    </row>
    <row r="14" spans="1:31" ht="18" customHeight="1" thickBot="1" x14ac:dyDescent="0.25">
      <c r="A14" s="138" t="s">
        <v>774</v>
      </c>
      <c r="B14" s="138"/>
      <c r="C14" s="139"/>
      <c r="D14" s="139"/>
      <c r="E14" s="139"/>
      <c r="F14" s="139"/>
      <c r="G14" s="139"/>
      <c r="H14" s="139"/>
      <c r="I14" s="139"/>
      <c r="J14" s="139"/>
      <c r="K14" s="139"/>
      <c r="L14" s="139"/>
      <c r="M14" s="139"/>
      <c r="N14" s="139"/>
      <c r="O14" s="139"/>
      <c r="P14" s="139"/>
      <c r="Q14" s="139"/>
      <c r="R14" s="139" t="s">
        <v>765</v>
      </c>
      <c r="S14" s="139"/>
      <c r="T14" s="139" t="s">
        <v>769</v>
      </c>
      <c r="U14" s="139" t="s">
        <v>762</v>
      </c>
      <c r="V14" s="139" t="s">
        <v>775</v>
      </c>
      <c r="W14" s="139" t="s">
        <v>765</v>
      </c>
      <c r="X14" s="139" t="s">
        <v>769</v>
      </c>
      <c r="Y14" s="139" t="s">
        <v>765</v>
      </c>
      <c r="Z14" s="139" t="s">
        <v>764</v>
      </c>
      <c r="AA14" s="139" t="s">
        <v>765</v>
      </c>
      <c r="AB14" s="139"/>
      <c r="AC14" s="139"/>
      <c r="AD14" s="139"/>
      <c r="AE14" s="139"/>
    </row>
    <row r="15" spans="1:31" ht="18" customHeight="1" thickBot="1" x14ac:dyDescent="0.25">
      <c r="A15" s="138" t="s">
        <v>776</v>
      </c>
      <c r="B15" s="138"/>
      <c r="C15" s="98"/>
      <c r="D15" s="98"/>
      <c r="E15" s="98"/>
      <c r="F15" s="98"/>
      <c r="G15" s="98"/>
      <c r="H15" s="98"/>
      <c r="I15" s="98"/>
      <c r="J15" s="98"/>
      <c r="K15" s="98"/>
      <c r="L15" s="98"/>
      <c r="M15" s="98"/>
      <c r="N15" s="98">
        <v>41.073</v>
      </c>
      <c r="O15" s="98"/>
      <c r="P15" s="98">
        <v>0</v>
      </c>
      <c r="Q15" s="98">
        <v>57.368000000000002</v>
      </c>
      <c r="R15" s="98">
        <v>56.890999999999998</v>
      </c>
      <c r="S15" s="98"/>
      <c r="T15" s="98">
        <v>80.876999999999995</v>
      </c>
      <c r="U15" s="98">
        <v>143.13499999999999</v>
      </c>
      <c r="V15" s="98">
        <v>148.28</v>
      </c>
      <c r="W15" s="98">
        <v>64.078000000000003</v>
      </c>
      <c r="X15" s="98">
        <v>51.125999999999998</v>
      </c>
      <c r="Y15" s="98">
        <v>120.288</v>
      </c>
      <c r="Z15" s="98">
        <v>202.994</v>
      </c>
      <c r="AA15" s="98">
        <v>12.994</v>
      </c>
      <c r="AB15" s="98"/>
      <c r="AC15" s="98"/>
      <c r="AD15" s="98"/>
      <c r="AE15" s="98"/>
    </row>
    <row r="16" spans="1:31" ht="18" customHeight="1" thickBot="1" x14ac:dyDescent="0.25">
      <c r="A16" s="138" t="s">
        <v>777</v>
      </c>
      <c r="B16" s="138"/>
      <c r="C16" s="139"/>
      <c r="D16" s="139"/>
      <c r="E16" s="139"/>
      <c r="F16" s="139"/>
      <c r="G16" s="139"/>
      <c r="H16" s="139"/>
      <c r="I16" s="139"/>
      <c r="J16" s="139"/>
      <c r="K16" s="139"/>
      <c r="L16" s="139"/>
      <c r="M16" s="139"/>
      <c r="N16" s="139"/>
      <c r="O16" s="139"/>
      <c r="P16" s="139"/>
      <c r="Q16" s="139"/>
      <c r="R16" s="139" t="s">
        <v>778</v>
      </c>
      <c r="S16" s="139"/>
      <c r="T16" s="139" t="s">
        <v>765</v>
      </c>
      <c r="U16" s="139" t="s">
        <v>765</v>
      </c>
      <c r="V16" s="139" t="s">
        <v>762</v>
      </c>
      <c r="W16" s="139"/>
      <c r="X16" s="139" t="s">
        <v>762</v>
      </c>
      <c r="Y16" s="139" t="s">
        <v>763</v>
      </c>
      <c r="Z16" s="139" t="s">
        <v>765</v>
      </c>
      <c r="AA16" s="139"/>
      <c r="AB16" s="139"/>
      <c r="AC16" s="139"/>
      <c r="AD16" s="139"/>
      <c r="AE16" s="139"/>
    </row>
    <row r="17" spans="1:31" ht="18" customHeight="1" thickBot="1" x14ac:dyDescent="0.25">
      <c r="A17" s="138" t="s">
        <v>779</v>
      </c>
      <c r="B17" s="138"/>
      <c r="C17" s="98"/>
      <c r="D17" s="98"/>
      <c r="E17" s="98"/>
      <c r="F17" s="98"/>
      <c r="G17" s="98"/>
      <c r="H17" s="98"/>
      <c r="I17" s="98"/>
      <c r="J17" s="98"/>
      <c r="K17" s="98"/>
      <c r="L17" s="98"/>
      <c r="M17" s="98"/>
      <c r="N17" s="98">
        <v>79.192999999999998</v>
      </c>
      <c r="O17" s="98"/>
      <c r="P17" s="98">
        <v>16.905000000000001</v>
      </c>
      <c r="Q17" s="98">
        <v>49.335999999999999</v>
      </c>
      <c r="R17" s="98">
        <v>16.986999999999998</v>
      </c>
      <c r="S17" s="98"/>
      <c r="T17" s="98">
        <v>59.371000000000002</v>
      </c>
      <c r="U17" s="98">
        <v>121.074</v>
      </c>
      <c r="V17" s="98">
        <v>143.13499999999999</v>
      </c>
      <c r="W17" s="98"/>
      <c r="X17" s="98">
        <v>48.551000000000002</v>
      </c>
      <c r="Y17" s="98">
        <v>112.02200000000001</v>
      </c>
      <c r="Z17" s="98">
        <v>147.13300000000001</v>
      </c>
      <c r="AA17" s="98"/>
      <c r="AB17" s="98"/>
      <c r="AC17" s="98"/>
      <c r="AD17" s="98"/>
      <c r="AE17" s="98"/>
    </row>
    <row r="18" spans="1:31" ht="18" customHeight="1" thickBot="1" x14ac:dyDescent="0.25">
      <c r="A18" s="138" t="s">
        <v>780</v>
      </c>
      <c r="B18" s="138"/>
      <c r="C18" s="139"/>
      <c r="D18" s="139"/>
      <c r="E18" s="139"/>
      <c r="F18" s="139"/>
      <c r="G18" s="139"/>
      <c r="H18" s="139"/>
      <c r="I18" s="139"/>
      <c r="J18" s="139"/>
      <c r="K18" s="139"/>
      <c r="L18" s="139"/>
      <c r="M18" s="139"/>
      <c r="N18" s="139"/>
      <c r="O18" s="139"/>
      <c r="P18" s="139"/>
      <c r="Q18" s="139"/>
      <c r="R18" s="139" t="s">
        <v>763</v>
      </c>
      <c r="S18" s="139"/>
      <c r="T18" s="139" t="s">
        <v>775</v>
      </c>
      <c r="U18" s="139" t="s">
        <v>775</v>
      </c>
      <c r="V18" s="139" t="s">
        <v>765</v>
      </c>
      <c r="W18" s="139"/>
      <c r="X18" s="139" t="s">
        <v>775</v>
      </c>
      <c r="Y18" s="139" t="s">
        <v>769</v>
      </c>
      <c r="Z18" s="139" t="s">
        <v>769</v>
      </c>
      <c r="AA18" s="139"/>
      <c r="AB18" s="139"/>
      <c r="AC18" s="139"/>
      <c r="AD18" s="139"/>
      <c r="AE18" s="139"/>
    </row>
    <row r="19" spans="1:31" ht="18" customHeight="1" thickBot="1" x14ac:dyDescent="0.25">
      <c r="A19" s="138" t="s">
        <v>781</v>
      </c>
      <c r="B19" s="138"/>
      <c r="C19" s="98"/>
      <c r="D19" s="98"/>
      <c r="E19" s="98"/>
      <c r="F19" s="98"/>
      <c r="G19" s="98"/>
      <c r="H19" s="98"/>
      <c r="I19" s="98"/>
      <c r="J19" s="98"/>
      <c r="K19" s="98"/>
      <c r="L19" s="98"/>
      <c r="M19" s="98"/>
      <c r="N19" s="98">
        <v>221.19800000000001</v>
      </c>
      <c r="O19" s="98"/>
      <c r="P19" s="98">
        <v>0</v>
      </c>
      <c r="Q19" s="98">
        <v>0</v>
      </c>
      <c r="R19" s="98">
        <v>0.27</v>
      </c>
      <c r="S19" s="98"/>
      <c r="T19" s="98">
        <v>57.466999999999999</v>
      </c>
      <c r="U19" s="98">
        <v>108.52500000000001</v>
      </c>
      <c r="V19" s="98">
        <v>133.01900000000001</v>
      </c>
      <c r="W19" s="98"/>
      <c r="X19" s="98">
        <v>38.308</v>
      </c>
      <c r="Y19" s="98">
        <v>55.378</v>
      </c>
      <c r="Z19" s="98">
        <v>70.540999999999997</v>
      </c>
      <c r="AA19" s="98"/>
      <c r="AB19" s="98"/>
      <c r="AC19" s="98"/>
      <c r="AD19" s="98"/>
      <c r="AE19" s="98"/>
    </row>
    <row r="20" spans="1:31" ht="18" customHeight="1" thickBot="1" x14ac:dyDescent="0.25">
      <c r="A20" s="138" t="s">
        <v>782</v>
      </c>
      <c r="B20" s="138"/>
      <c r="C20" s="139"/>
      <c r="D20" s="139"/>
      <c r="E20" s="139"/>
      <c r="F20" s="139"/>
      <c r="G20" s="139"/>
      <c r="H20" s="139"/>
      <c r="I20" s="139"/>
      <c r="J20" s="139"/>
      <c r="K20" s="139"/>
      <c r="L20" s="139"/>
      <c r="M20" s="139"/>
      <c r="N20" s="139"/>
      <c r="O20" s="139"/>
      <c r="P20" s="139"/>
      <c r="Q20" s="139"/>
      <c r="R20" s="139"/>
      <c r="S20" s="139"/>
      <c r="T20" s="139"/>
      <c r="U20" s="139"/>
      <c r="V20" s="139" t="s">
        <v>764</v>
      </c>
      <c r="W20" s="139"/>
      <c r="X20" s="139" t="s">
        <v>763</v>
      </c>
      <c r="Y20" s="139" t="s">
        <v>775</v>
      </c>
      <c r="Z20" s="139" t="s">
        <v>783</v>
      </c>
      <c r="AA20" s="139"/>
      <c r="AB20" s="139"/>
      <c r="AC20" s="139"/>
      <c r="AD20" s="139"/>
      <c r="AE20" s="139"/>
    </row>
    <row r="21" spans="1:31" ht="18" customHeight="1" thickBot="1" x14ac:dyDescent="0.25">
      <c r="A21" s="138" t="s">
        <v>784</v>
      </c>
      <c r="B21" s="138"/>
      <c r="C21" s="98"/>
      <c r="D21" s="98"/>
      <c r="E21" s="98"/>
      <c r="F21" s="98"/>
      <c r="G21" s="98"/>
      <c r="H21" s="98"/>
      <c r="I21" s="98"/>
      <c r="J21" s="98"/>
      <c r="K21" s="98"/>
      <c r="L21" s="98"/>
      <c r="M21" s="98"/>
      <c r="N21" s="98"/>
      <c r="O21" s="98"/>
      <c r="P21" s="98"/>
      <c r="Q21" s="98"/>
      <c r="R21" s="98"/>
      <c r="S21" s="98"/>
      <c r="T21" s="98"/>
      <c r="U21" s="98"/>
      <c r="V21" s="98">
        <v>85.662000000000006</v>
      </c>
      <c r="W21" s="98"/>
      <c r="X21" s="98">
        <v>12.189</v>
      </c>
      <c r="Y21" s="98">
        <v>38.807000000000002</v>
      </c>
      <c r="Z21" s="98">
        <v>57.558</v>
      </c>
      <c r="AA21" s="98"/>
      <c r="AB21" s="98"/>
      <c r="AC21" s="98"/>
      <c r="AD21" s="98"/>
      <c r="AE21" s="98"/>
    </row>
    <row r="22" spans="1:31" ht="18" customHeight="1" thickBot="1" x14ac:dyDescent="0.25">
      <c r="A22" s="138" t="s">
        <v>785</v>
      </c>
      <c r="B22" s="138"/>
      <c r="C22" s="139"/>
      <c r="D22" s="139"/>
      <c r="E22" s="139"/>
      <c r="F22" s="139"/>
      <c r="G22" s="139"/>
      <c r="H22" s="139"/>
      <c r="I22" s="139"/>
      <c r="J22" s="139"/>
      <c r="K22" s="139"/>
      <c r="L22" s="139"/>
      <c r="M22" s="139"/>
      <c r="N22" s="139"/>
      <c r="O22" s="139"/>
      <c r="P22" s="139"/>
      <c r="Q22" s="139"/>
      <c r="R22" s="139"/>
      <c r="S22" s="139"/>
      <c r="T22" s="139"/>
      <c r="U22" s="139"/>
      <c r="V22" s="139" t="s">
        <v>783</v>
      </c>
      <c r="W22" s="139"/>
      <c r="X22" s="139"/>
      <c r="Y22" s="139"/>
      <c r="Z22" s="139" t="s">
        <v>775</v>
      </c>
      <c r="AA22" s="139"/>
      <c r="AB22" s="139"/>
      <c r="AC22" s="139"/>
      <c r="AD22" s="139"/>
      <c r="AE22" s="139"/>
    </row>
    <row r="23" spans="1:31" ht="18" customHeight="1" thickBot="1" x14ac:dyDescent="0.25">
      <c r="A23" s="138" t="s">
        <v>786</v>
      </c>
      <c r="B23" s="138"/>
      <c r="C23" s="98"/>
      <c r="D23" s="98"/>
      <c r="E23" s="98"/>
      <c r="F23" s="98"/>
      <c r="G23" s="98"/>
      <c r="H23" s="98"/>
      <c r="I23" s="98"/>
      <c r="J23" s="98"/>
      <c r="K23" s="98"/>
      <c r="L23" s="98"/>
      <c r="M23" s="98"/>
      <c r="N23" s="98"/>
      <c r="O23" s="98"/>
      <c r="P23" s="98"/>
      <c r="Q23" s="98"/>
      <c r="R23" s="98"/>
      <c r="S23" s="98"/>
      <c r="T23" s="98"/>
      <c r="U23" s="98"/>
      <c r="V23" s="98">
        <v>55.271999999999998</v>
      </c>
      <c r="W23" s="98"/>
      <c r="X23" s="98"/>
      <c r="Y23" s="98"/>
      <c r="Z23" s="98">
        <v>39.639000000000003</v>
      </c>
      <c r="AA23" s="98"/>
      <c r="AB23" s="98"/>
      <c r="AC23" s="98"/>
      <c r="AD23" s="98"/>
      <c r="AE23" s="98"/>
    </row>
    <row r="24" spans="1:31" ht="18" customHeight="1" thickBot="1" x14ac:dyDescent="0.25">
      <c r="A24" s="138" t="s">
        <v>787</v>
      </c>
      <c r="B24" s="138"/>
      <c r="C24" s="139"/>
      <c r="D24" s="139"/>
      <c r="E24" s="139"/>
      <c r="F24" s="139"/>
      <c r="G24" s="139"/>
      <c r="H24" s="139"/>
      <c r="I24" s="139"/>
      <c r="J24" s="139"/>
      <c r="K24" s="139"/>
      <c r="L24" s="139"/>
      <c r="M24" s="139"/>
      <c r="N24" s="139"/>
      <c r="O24" s="139"/>
      <c r="P24" s="139"/>
      <c r="Q24" s="139"/>
      <c r="R24" s="139" t="s">
        <v>788</v>
      </c>
      <c r="S24" s="139" t="s">
        <v>788</v>
      </c>
      <c r="T24" s="139" t="s">
        <v>788</v>
      </c>
      <c r="U24" s="139" t="s">
        <v>788</v>
      </c>
      <c r="V24" s="139" t="s">
        <v>788</v>
      </c>
      <c r="W24" s="139" t="s">
        <v>789</v>
      </c>
      <c r="X24" s="139" t="s">
        <v>788</v>
      </c>
      <c r="Y24" s="139"/>
      <c r="Z24" s="139" t="s">
        <v>788</v>
      </c>
      <c r="AA24" s="139" t="s">
        <v>789</v>
      </c>
      <c r="AB24" s="139"/>
      <c r="AC24" s="139"/>
      <c r="AD24" s="139"/>
      <c r="AE24" s="139"/>
    </row>
    <row r="25" spans="1:31" ht="18" customHeight="1" thickBot="1" x14ac:dyDescent="0.25">
      <c r="A25" s="138" t="s">
        <v>790</v>
      </c>
      <c r="B25" s="138"/>
      <c r="C25" s="98"/>
      <c r="D25" s="98"/>
      <c r="E25" s="98"/>
      <c r="F25" s="98"/>
      <c r="G25" s="98"/>
      <c r="H25" s="98"/>
      <c r="I25" s="98"/>
      <c r="J25" s="98"/>
      <c r="K25" s="98"/>
      <c r="L25" s="98"/>
      <c r="M25" s="98"/>
      <c r="N25" s="98">
        <v>29.881</v>
      </c>
      <c r="O25" s="98">
        <v>31.93</v>
      </c>
      <c r="P25" s="98">
        <v>56.194000000000003</v>
      </c>
      <c r="Q25" s="98">
        <v>92.486000000000004</v>
      </c>
      <c r="R25" s="98">
        <v>111.697</v>
      </c>
      <c r="S25" s="98">
        <v>99.064999999999998</v>
      </c>
      <c r="T25" s="98">
        <v>82.292000000000002</v>
      </c>
      <c r="U25" s="98">
        <v>118.992</v>
      </c>
      <c r="V25" s="98">
        <v>54.329000000000001</v>
      </c>
      <c r="W25" s="98">
        <v>81.894999999999996</v>
      </c>
      <c r="X25" s="98">
        <v>46.646999999999998</v>
      </c>
      <c r="Y25" s="98">
        <v>76.52</v>
      </c>
      <c r="Z25" s="98">
        <v>40.006</v>
      </c>
      <c r="AA25" s="98">
        <v>35.765999999999998</v>
      </c>
      <c r="AB25" s="98"/>
      <c r="AC25" s="98"/>
      <c r="AD25" s="98"/>
      <c r="AE25" s="98"/>
    </row>
    <row r="26" spans="1:31" ht="18" customHeight="1" thickBot="1" x14ac:dyDescent="0.25">
      <c r="A26" s="140" t="s">
        <v>791</v>
      </c>
      <c r="B26" s="140"/>
      <c r="C26" s="100"/>
      <c r="D26" s="100"/>
      <c r="E26" s="100"/>
      <c r="F26" s="100"/>
      <c r="G26" s="100"/>
      <c r="H26" s="100"/>
      <c r="I26" s="100"/>
      <c r="J26" s="100"/>
      <c r="K26" s="100"/>
      <c r="L26" s="100"/>
      <c r="M26" s="100"/>
      <c r="N26" s="100">
        <v>3984.3710000000001</v>
      </c>
      <c r="O26" s="100">
        <v>3505.268</v>
      </c>
      <c r="P26" s="100">
        <v>7067.549</v>
      </c>
      <c r="Q26" s="100">
        <v>8389.9639999999999</v>
      </c>
      <c r="R26" s="100">
        <v>10530.349</v>
      </c>
      <c r="S26" s="100">
        <v>5580.9369999999999</v>
      </c>
      <c r="T26" s="100">
        <v>10367.026</v>
      </c>
      <c r="U26" s="100">
        <v>11995.913</v>
      </c>
      <c r="V26" s="100">
        <v>15195.991</v>
      </c>
      <c r="W26" s="100">
        <v>3730.09</v>
      </c>
      <c r="X26" s="100">
        <v>6006.1170000000002</v>
      </c>
      <c r="Y26" s="100">
        <v>8200.2559999999994</v>
      </c>
      <c r="Z26" s="100">
        <v>10451.147999999999</v>
      </c>
      <c r="AA26" s="100">
        <v>2689.259</v>
      </c>
      <c r="AB26" s="100"/>
      <c r="AC26" s="100"/>
      <c r="AD26" s="100"/>
      <c r="AE26" s="100"/>
    </row>
    <row r="27" spans="1:31" ht="18" hidden="1" customHeight="1" thickBot="1" x14ac:dyDescent="0.25">
      <c r="A27" s="138" t="s">
        <v>792</v>
      </c>
      <c r="B27" s="138"/>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row>
    <row r="28" spans="1:31" ht="18" hidden="1" customHeight="1" thickBot="1" x14ac:dyDescent="0.25">
      <c r="A28" s="138" t="s">
        <v>793</v>
      </c>
      <c r="B28" s="13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row>
    <row r="29" spans="1:31" ht="18" hidden="1" customHeight="1" thickBot="1" x14ac:dyDescent="0.25">
      <c r="A29" s="138" t="s">
        <v>794</v>
      </c>
      <c r="B29" s="138"/>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row>
    <row r="30" spans="1:31" ht="18" hidden="1" customHeight="1" thickBot="1" x14ac:dyDescent="0.25">
      <c r="A30" s="138" t="s">
        <v>795</v>
      </c>
      <c r="B30" s="13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row>
    <row r="31" spans="1:31" ht="18" hidden="1" customHeight="1" thickBot="1" x14ac:dyDescent="0.25">
      <c r="A31" s="138" t="s">
        <v>796</v>
      </c>
      <c r="B31" s="138"/>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row>
    <row r="32" spans="1:31" ht="18" hidden="1" customHeight="1" thickBot="1" x14ac:dyDescent="0.25">
      <c r="A32" s="138" t="s">
        <v>797</v>
      </c>
      <c r="B32" s="13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row>
    <row r="33" spans="1:31" ht="18" hidden="1" customHeight="1" thickBot="1" x14ac:dyDescent="0.25">
      <c r="A33" s="138" t="s">
        <v>798</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row>
    <row r="34" spans="1:31" ht="18" hidden="1" customHeight="1" thickBot="1" x14ac:dyDescent="0.25">
      <c r="A34" s="138" t="s">
        <v>799</v>
      </c>
      <c r="B34" s="13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row>
    <row r="35" spans="1:31" ht="18" hidden="1" customHeight="1" thickBot="1" x14ac:dyDescent="0.25">
      <c r="A35" s="138" t="s">
        <v>800</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row>
    <row r="36" spans="1:31" ht="18" hidden="1" customHeight="1" thickBot="1" x14ac:dyDescent="0.25">
      <c r="A36" s="138" t="s">
        <v>801</v>
      </c>
      <c r="B36" s="13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row>
    <row r="37" spans="1:31" ht="18" hidden="1" customHeight="1" thickBot="1" x14ac:dyDescent="0.25">
      <c r="A37" s="138" t="s">
        <v>802</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row>
    <row r="38" spans="1:31" ht="18" hidden="1" customHeight="1" thickBot="1" x14ac:dyDescent="0.25">
      <c r="A38" s="138" t="s">
        <v>803</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row>
    <row r="39" spans="1:31" ht="18" hidden="1" customHeight="1" thickBot="1" x14ac:dyDescent="0.25">
      <c r="A39" s="138" t="s">
        <v>804</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row>
    <row r="40" spans="1:31" ht="18" hidden="1" customHeight="1" thickBot="1" x14ac:dyDescent="0.25">
      <c r="A40" s="138" t="s">
        <v>805</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row>
    <row r="41" spans="1:31" ht="18" hidden="1" customHeight="1" thickBot="1" x14ac:dyDescent="0.25">
      <c r="A41" s="138" t="s">
        <v>806</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row>
    <row r="42" spans="1:31" ht="18" hidden="1" customHeight="1" thickBot="1" x14ac:dyDescent="0.25">
      <c r="A42" s="138" t="s">
        <v>807</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row>
    <row r="43" spans="1:31" ht="18" hidden="1" customHeight="1" thickBot="1" x14ac:dyDescent="0.25">
      <c r="A43" s="138" t="s">
        <v>808</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row>
    <row r="44" spans="1:31" ht="18" hidden="1" customHeight="1" thickBot="1" x14ac:dyDescent="0.25">
      <c r="A44" s="138" t="s">
        <v>809</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row>
    <row r="45" spans="1:31" ht="18" hidden="1" customHeight="1" thickBot="1" x14ac:dyDescent="0.25">
      <c r="A45" s="138" t="s">
        <v>810</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row>
    <row r="46" spans="1:31" ht="18" hidden="1" customHeight="1" thickBot="1" x14ac:dyDescent="0.25">
      <c r="A46" s="138" t="s">
        <v>811</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row>
    <row r="47" spans="1:31" ht="18" customHeight="1" thickBot="1" x14ac:dyDescent="0.25">
      <c r="A47" s="138" t="s">
        <v>812</v>
      </c>
      <c r="B47" s="138"/>
      <c r="C47" s="139"/>
      <c r="D47" s="139"/>
      <c r="E47" s="139"/>
      <c r="F47" s="139"/>
      <c r="G47" s="139"/>
      <c r="H47" s="139"/>
      <c r="I47" s="139"/>
      <c r="J47" s="139"/>
      <c r="K47" s="139"/>
      <c r="L47" s="139"/>
      <c r="M47" s="139"/>
      <c r="N47" s="139"/>
      <c r="O47" s="139"/>
      <c r="P47" s="139"/>
      <c r="Q47" s="139"/>
      <c r="R47" s="139"/>
      <c r="S47" s="139" t="s">
        <v>788</v>
      </c>
      <c r="T47" s="139" t="s">
        <v>788</v>
      </c>
      <c r="U47" s="139" t="s">
        <v>788</v>
      </c>
      <c r="V47" s="139" t="s">
        <v>788</v>
      </c>
      <c r="W47" s="139"/>
      <c r="X47" s="139"/>
      <c r="Y47" s="139"/>
      <c r="Z47" s="139"/>
      <c r="AA47" s="139"/>
      <c r="AB47" s="139"/>
      <c r="AC47" s="139"/>
      <c r="AD47" s="139"/>
      <c r="AE47" s="139"/>
    </row>
    <row r="48" spans="1:31" ht="18" customHeight="1" thickBot="1" x14ac:dyDescent="0.25">
      <c r="A48" s="138" t="s">
        <v>813</v>
      </c>
      <c r="B48" s="138"/>
      <c r="C48" s="98"/>
      <c r="D48" s="98"/>
      <c r="E48" s="98"/>
      <c r="F48" s="98"/>
      <c r="G48" s="98"/>
      <c r="H48" s="98"/>
      <c r="I48" s="98"/>
      <c r="J48" s="98"/>
      <c r="K48" s="98"/>
      <c r="L48" s="98"/>
      <c r="M48" s="98"/>
      <c r="N48" s="98">
        <v>75476.131999999998</v>
      </c>
      <c r="O48" s="98">
        <v>24473.445</v>
      </c>
      <c r="P48" s="98">
        <v>53379.337</v>
      </c>
      <c r="Q48" s="98">
        <v>83143.332999999999</v>
      </c>
      <c r="R48" s="98">
        <v>113077.111</v>
      </c>
      <c r="S48" s="98">
        <v>29307.886999999999</v>
      </c>
      <c r="T48" s="98">
        <v>58309.879000000001</v>
      </c>
      <c r="U48" s="98">
        <v>85601.650999999998</v>
      </c>
      <c r="V48" s="98">
        <v>113387.273</v>
      </c>
      <c r="W48" s="98">
        <v>28682.231</v>
      </c>
      <c r="X48" s="98">
        <v>58508.347000000002</v>
      </c>
      <c r="Y48" s="98">
        <v>91357.691000000006</v>
      </c>
      <c r="Z48" s="98">
        <v>123975.85</v>
      </c>
      <c r="AA48" s="98">
        <v>31571.524000000001</v>
      </c>
      <c r="AB48" s="98"/>
      <c r="AC48" s="98"/>
      <c r="AD48" s="98"/>
      <c r="AE48" s="98"/>
    </row>
    <row r="49" spans="1:31" ht="18" customHeight="1" thickBot="1" x14ac:dyDescent="0.25">
      <c r="A49" s="140" t="s">
        <v>814</v>
      </c>
      <c r="B49" s="140"/>
      <c r="C49" s="100"/>
      <c r="D49" s="100"/>
      <c r="E49" s="100"/>
      <c r="F49" s="100"/>
      <c r="G49" s="100"/>
      <c r="H49" s="100"/>
      <c r="I49" s="100"/>
      <c r="J49" s="100"/>
      <c r="K49" s="100"/>
      <c r="L49" s="100"/>
      <c r="M49" s="100"/>
      <c r="N49" s="100">
        <v>75476.131999999998</v>
      </c>
      <c r="O49" s="100">
        <v>24473.445</v>
      </c>
      <c r="P49" s="100">
        <v>53379.337</v>
      </c>
      <c r="Q49" s="100">
        <v>83143.332999999999</v>
      </c>
      <c r="R49" s="100">
        <v>113077.111</v>
      </c>
      <c r="S49" s="100">
        <v>29307.886999999999</v>
      </c>
      <c r="T49" s="100">
        <v>58309.879000000001</v>
      </c>
      <c r="U49" s="100">
        <v>85601.650999999998</v>
      </c>
      <c r="V49" s="100">
        <v>113387.273</v>
      </c>
      <c r="W49" s="100">
        <v>28682.231</v>
      </c>
      <c r="X49" s="100">
        <v>58508.347000000002</v>
      </c>
      <c r="Y49" s="100">
        <v>91357.691000000006</v>
      </c>
      <c r="Z49" s="100">
        <v>123975.85</v>
      </c>
      <c r="AA49" s="100">
        <v>31571.524000000001</v>
      </c>
      <c r="AB49" s="100"/>
      <c r="AC49" s="100"/>
      <c r="AD49" s="100"/>
      <c r="AE49" s="100"/>
    </row>
    <row r="50" spans="1:31" ht="18" customHeight="1" thickBot="1" x14ac:dyDescent="0.25">
      <c r="A50" s="140" t="s">
        <v>815</v>
      </c>
      <c r="B50" s="140"/>
      <c r="C50" s="100">
        <v>22621.328000000001</v>
      </c>
      <c r="D50" s="100">
        <v>43319.366999999998</v>
      </c>
      <c r="E50" s="100">
        <v>65607.933999999994</v>
      </c>
      <c r="F50" s="100">
        <v>84430.478000000003</v>
      </c>
      <c r="G50" s="100">
        <v>18313.998</v>
      </c>
      <c r="H50" s="100">
        <v>33191.654999999999</v>
      </c>
      <c r="I50" s="100">
        <v>46466.476999999999</v>
      </c>
      <c r="J50" s="100">
        <v>60346.784</v>
      </c>
      <c r="K50" s="100">
        <v>17897.507000000001</v>
      </c>
      <c r="L50" s="100">
        <v>37310.593999999997</v>
      </c>
      <c r="M50" s="100">
        <v>57822.366000000002</v>
      </c>
      <c r="N50" s="100">
        <v>79460.502999999997</v>
      </c>
      <c r="O50" s="100">
        <v>27978.713</v>
      </c>
      <c r="P50" s="100">
        <v>60446.885999999999</v>
      </c>
      <c r="Q50" s="100">
        <v>91533.297000000006</v>
      </c>
      <c r="R50" s="100">
        <v>123607.46</v>
      </c>
      <c r="S50" s="100">
        <v>34888.824000000001</v>
      </c>
      <c r="T50" s="100">
        <v>68676.904999999999</v>
      </c>
      <c r="U50" s="100">
        <v>97597.563999999998</v>
      </c>
      <c r="V50" s="100">
        <v>128583.264</v>
      </c>
      <c r="W50" s="100"/>
      <c r="X50" s="100"/>
      <c r="Y50" s="100"/>
      <c r="Z50" s="100"/>
      <c r="AA50" s="100"/>
      <c r="AB50" s="100"/>
      <c r="AC50" s="100"/>
      <c r="AD50" s="100"/>
      <c r="AE50" s="100"/>
    </row>
  </sheetData>
  <mergeCells count="1">
    <mergeCell ref="A1:C1"/>
  </mergeCells>
  <dataValidations count="2">
    <dataValidation type="decimal" allowBlank="1" showInputMessage="1" showErrorMessage="1" errorTitle="Invalid Data Type" error="Please input data in Numeric Data Type" sqref="C5:AE5 C21:AE21 C7:AE7 C9:AE9 C11:AE11 C13:AE13 C15:AE15 C17:AE17 C19:AE19 C23:AE23 C28:AE28 C30:AE30 C32:AE32 C34:AE34 C36:AE36 C38:AE38 C40:AE40 C42:AE42 C44:AE44 C46:AE46 C48:AE50 C25:AE26" xr:uid="{00000000-0002-0000-0700-000000000000}">
      <formula1>-9.99999999999999E+33</formula1>
      <formula2>9.99999999999999E+33</formula2>
    </dataValidation>
    <dataValidation type="textLength" operator="greaterThan" allowBlank="1" showInputMessage="1" showErrorMessage="1" errorTitle="Invalid Data Type" error="Please input data in String Data Type" sqref="C24:AE24 C4:AE4 C6:AE6 C8:AE8 C10:AE10 C12:AE12 C14:AE14 C16:AE16 C18:AE18 C20:AE20 C22:AE22 C27:AE27 C29:AE29 C31:AE31 C33:AE33 C35:AE35 C37:AE37 C39:AE39 C41:AE41 C43:AE43 C45:AE45 C47:AE47" xr:uid="{00000000-0002-0000-0700-000001000000}">
      <formula1>0</formula1>
    </dataValidation>
  </dataValidations>
  <pageMargins left="0.15" right="0.15" top="0.15" bottom="0.1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50"/>
  <sheetViews>
    <sheetView showGridLines="0" workbookViewId="0">
      <pane xSplit="2" ySplit="3" topLeftCell="U4" activePane="bottomRight" state="frozen"/>
      <selection pane="topRight"/>
      <selection pane="bottomLeft"/>
      <selection pane="bottomRight" activeCell="AC1" sqref="AC1:AE1048576"/>
    </sheetView>
  </sheetViews>
  <sheetFormatPr baseColWidth="10" defaultColWidth="9.3984375" defaultRowHeight="15" x14ac:dyDescent="0.2"/>
  <cols>
    <col min="1" max="1" width="37.19921875" style="133" customWidth="1" collapsed="1"/>
    <col min="2" max="2" width="26" style="133" customWidth="1"/>
    <col min="3" max="31" width="21" style="133" customWidth="1" collapsed="1"/>
    <col min="32" max="32" width="9.3984375" style="133" customWidth="1" collapsed="1"/>
    <col min="33" max="16384" width="9.3984375" style="133" collapsed="1"/>
  </cols>
  <sheetData>
    <row r="1" spans="1:31" ht="18" customHeight="1" x14ac:dyDescent="0.2">
      <c r="A1" s="192" t="s">
        <v>749</v>
      </c>
      <c r="B1" s="193"/>
      <c r="C1" s="193"/>
    </row>
    <row r="2" spans="1:31" x14ac:dyDescent="0.2">
      <c r="A2" s="134">
        <v>1</v>
      </c>
    </row>
    <row r="3" spans="1:31" ht="16" customHeight="1" x14ac:dyDescent="0.2">
      <c r="A3" s="135" t="s">
        <v>22</v>
      </c>
      <c r="B3" s="136"/>
      <c r="C3" s="137" t="s">
        <v>23</v>
      </c>
      <c r="D3" s="137" t="s">
        <v>24</v>
      </c>
      <c r="E3" s="137" t="s">
        <v>25</v>
      </c>
      <c r="F3" s="137" t="s">
        <v>26</v>
      </c>
      <c r="G3" s="137" t="s">
        <v>27</v>
      </c>
      <c r="H3" s="137" t="s">
        <v>28</v>
      </c>
      <c r="I3" s="137" t="s">
        <v>29</v>
      </c>
      <c r="J3" s="137" t="s">
        <v>30</v>
      </c>
      <c r="K3" s="137" t="s">
        <v>31</v>
      </c>
      <c r="L3" s="137" t="s">
        <v>32</v>
      </c>
      <c r="M3" s="137" t="s">
        <v>33</v>
      </c>
      <c r="N3" s="137" t="s">
        <v>34</v>
      </c>
      <c r="O3" s="137" t="s">
        <v>35</v>
      </c>
      <c r="P3" s="137" t="s">
        <v>36</v>
      </c>
      <c r="Q3" s="137" t="s">
        <v>37</v>
      </c>
      <c r="R3" s="137" t="s">
        <v>38</v>
      </c>
      <c r="S3" s="137" t="s">
        <v>39</v>
      </c>
      <c r="T3" s="137" t="s">
        <v>40</v>
      </c>
      <c r="U3" s="137" t="s">
        <v>41</v>
      </c>
      <c r="V3" s="137" t="s">
        <v>42</v>
      </c>
      <c r="W3" s="137" t="s">
        <v>104</v>
      </c>
      <c r="X3" s="137" t="s">
        <v>43</v>
      </c>
      <c r="Y3" s="137" t="s">
        <v>44</v>
      </c>
      <c r="Z3" s="137" t="s">
        <v>45</v>
      </c>
      <c r="AA3" s="137" t="s">
        <v>46</v>
      </c>
      <c r="AB3" s="137"/>
      <c r="AC3" s="137"/>
      <c r="AD3" s="137"/>
      <c r="AE3" s="137"/>
    </row>
    <row r="4" spans="1:31" ht="18" customHeight="1" thickBot="1" x14ac:dyDescent="0.25">
      <c r="A4" s="138" t="s">
        <v>750</v>
      </c>
      <c r="B4" s="138"/>
      <c r="C4" s="139"/>
      <c r="D4" s="139"/>
      <c r="E4" s="139"/>
      <c r="F4" s="139"/>
      <c r="G4" s="139"/>
      <c r="H4" s="139"/>
      <c r="I4" s="139"/>
      <c r="J4" s="139"/>
      <c r="K4" s="139"/>
      <c r="L4" s="139"/>
      <c r="M4" s="139"/>
      <c r="N4" s="139"/>
      <c r="O4" s="139"/>
      <c r="P4" s="139"/>
      <c r="Q4" s="139"/>
      <c r="R4" s="139" t="s">
        <v>751</v>
      </c>
      <c r="S4" s="139" t="s">
        <v>751</v>
      </c>
      <c r="T4" s="139" t="s">
        <v>751</v>
      </c>
      <c r="U4" s="139" t="s">
        <v>751</v>
      </c>
      <c r="V4" s="139" t="s">
        <v>751</v>
      </c>
      <c r="W4" s="139" t="s">
        <v>752</v>
      </c>
      <c r="X4" s="139" t="s">
        <v>751</v>
      </c>
      <c r="Y4" s="139" t="s">
        <v>751</v>
      </c>
      <c r="Z4" s="139" t="s">
        <v>751</v>
      </c>
      <c r="AA4" s="139" t="s">
        <v>752</v>
      </c>
      <c r="AB4" s="139"/>
      <c r="AC4" s="139"/>
      <c r="AD4" s="139"/>
      <c r="AE4" s="139"/>
    </row>
    <row r="5" spans="1:31" ht="18" customHeight="1" thickBot="1" x14ac:dyDescent="0.25">
      <c r="A5" s="138" t="s">
        <v>753</v>
      </c>
      <c r="B5" s="138"/>
      <c r="C5" s="98"/>
      <c r="D5" s="98"/>
      <c r="E5" s="98"/>
      <c r="F5" s="98"/>
      <c r="G5" s="98"/>
      <c r="H5" s="98"/>
      <c r="I5" s="98"/>
      <c r="J5" s="98"/>
      <c r="K5" s="98"/>
      <c r="L5" s="98"/>
      <c r="M5" s="98"/>
      <c r="N5" s="98"/>
      <c r="O5" s="98">
        <v>2497.0149999999999</v>
      </c>
      <c r="P5" s="98">
        <v>1861.5219999999999</v>
      </c>
      <c r="Q5" s="98">
        <v>769.56099999999969</v>
      </c>
      <c r="R5" s="98">
        <v>504.72900000000033</v>
      </c>
      <c r="S5" s="98">
        <v>3968.4090000000001</v>
      </c>
      <c r="T5" s="98">
        <v>3205.530999999999</v>
      </c>
      <c r="U5" s="98">
        <v>306.71400000000091</v>
      </c>
      <c r="V5" s="98">
        <v>1552.9419999999991</v>
      </c>
      <c r="W5" s="98">
        <v>577.96500000000003</v>
      </c>
      <c r="X5" s="98">
        <v>3209.433</v>
      </c>
      <c r="Y5" s="98">
        <v>637.13599999999951</v>
      </c>
      <c r="Z5" s="98">
        <v>823.97400000000016</v>
      </c>
      <c r="AA5" s="98">
        <v>1111.2470000000001</v>
      </c>
      <c r="AB5" s="98"/>
      <c r="AC5" s="98"/>
      <c r="AD5" s="98"/>
      <c r="AE5" s="98"/>
    </row>
    <row r="6" spans="1:31" ht="18" customHeight="1" thickBot="1" x14ac:dyDescent="0.25">
      <c r="A6" s="138" t="s">
        <v>754</v>
      </c>
      <c r="B6" s="138"/>
      <c r="C6" s="139"/>
      <c r="D6" s="139"/>
      <c r="E6" s="139"/>
      <c r="F6" s="139"/>
      <c r="G6" s="139"/>
      <c r="H6" s="139"/>
      <c r="I6" s="139"/>
      <c r="J6" s="139"/>
      <c r="K6" s="139"/>
      <c r="L6" s="139"/>
      <c r="M6" s="139"/>
      <c r="N6" s="139"/>
      <c r="O6" s="139"/>
      <c r="P6" s="139"/>
      <c r="Q6" s="139"/>
      <c r="R6" s="139" t="s">
        <v>755</v>
      </c>
      <c r="S6" s="139" t="s">
        <v>755</v>
      </c>
      <c r="T6" s="139" t="s">
        <v>755</v>
      </c>
      <c r="U6" s="139" t="s">
        <v>755</v>
      </c>
      <c r="V6" s="139" t="s">
        <v>755</v>
      </c>
      <c r="W6" s="139" t="s">
        <v>751</v>
      </c>
      <c r="X6" s="139" t="s">
        <v>755</v>
      </c>
      <c r="Y6" s="139" t="s">
        <v>755</v>
      </c>
      <c r="Z6" s="139" t="s">
        <v>756</v>
      </c>
      <c r="AA6" s="139" t="s">
        <v>751</v>
      </c>
      <c r="AB6" s="139"/>
      <c r="AC6" s="139"/>
      <c r="AD6" s="139"/>
      <c r="AE6" s="139"/>
    </row>
    <row r="7" spans="1:31" ht="18" customHeight="1" thickBot="1" x14ac:dyDescent="0.25">
      <c r="A7" s="138" t="s">
        <v>757</v>
      </c>
      <c r="B7" s="138"/>
      <c r="C7" s="98"/>
      <c r="D7" s="98"/>
      <c r="E7" s="98"/>
      <c r="F7" s="98"/>
      <c r="G7" s="98"/>
      <c r="H7" s="98"/>
      <c r="I7" s="98"/>
      <c r="J7" s="98"/>
      <c r="K7" s="98"/>
      <c r="L7" s="98"/>
      <c r="M7" s="98"/>
      <c r="N7" s="98"/>
      <c r="O7" s="98">
        <v>923.30499999999995</v>
      </c>
      <c r="P7" s="98">
        <v>1484.703</v>
      </c>
      <c r="Q7" s="98">
        <v>95.449000000000069</v>
      </c>
      <c r="R7" s="98">
        <v>1104.7550000000001</v>
      </c>
      <c r="S7" s="98">
        <v>1062.0509999999999</v>
      </c>
      <c r="T7" s="98">
        <v>818.15600000000018</v>
      </c>
      <c r="U7" s="98">
        <v>545.27199999999971</v>
      </c>
      <c r="V7" s="98">
        <v>864.96100000000024</v>
      </c>
      <c r="W7" s="98">
        <v>2647.9319999999998</v>
      </c>
      <c r="X7" s="98">
        <v>-1625.2349999999999</v>
      </c>
      <c r="Y7" s="98">
        <v>870.97300000000007</v>
      </c>
      <c r="Z7" s="98">
        <v>581.41399999999976</v>
      </c>
      <c r="AA7" s="98">
        <v>1036.953</v>
      </c>
      <c r="AB7" s="98"/>
      <c r="AC7" s="98"/>
      <c r="AD7" s="98"/>
      <c r="AE7" s="98"/>
    </row>
    <row r="8" spans="1:31" ht="18" customHeight="1" thickBot="1" x14ac:dyDescent="0.25">
      <c r="A8" s="138" t="s">
        <v>758</v>
      </c>
      <c r="B8" s="138"/>
      <c r="C8" s="139"/>
      <c r="D8" s="139"/>
      <c r="E8" s="139"/>
      <c r="F8" s="139"/>
      <c r="G8" s="139"/>
      <c r="H8" s="139"/>
      <c r="I8" s="139"/>
      <c r="J8" s="139"/>
      <c r="K8" s="139"/>
      <c r="L8" s="139"/>
      <c r="M8" s="139"/>
      <c r="N8" s="139"/>
      <c r="O8" s="139"/>
      <c r="P8" s="139"/>
      <c r="Q8" s="139"/>
      <c r="R8" s="139" t="s">
        <v>759</v>
      </c>
      <c r="S8" s="139" t="s">
        <v>759</v>
      </c>
      <c r="T8" s="139" t="s">
        <v>759</v>
      </c>
      <c r="U8" s="139" t="s">
        <v>759</v>
      </c>
      <c r="V8" s="139" t="s">
        <v>759</v>
      </c>
      <c r="W8" s="139" t="s">
        <v>759</v>
      </c>
      <c r="X8" s="139" t="s">
        <v>759</v>
      </c>
      <c r="Y8" s="139" t="s">
        <v>759</v>
      </c>
      <c r="Z8" s="139" t="s">
        <v>759</v>
      </c>
      <c r="AA8" s="139" t="s">
        <v>759</v>
      </c>
      <c r="AB8" s="139"/>
      <c r="AC8" s="139"/>
      <c r="AD8" s="139"/>
      <c r="AE8" s="139"/>
    </row>
    <row r="9" spans="1:31" ht="18" customHeight="1" thickBot="1" x14ac:dyDescent="0.25">
      <c r="A9" s="138" t="s">
        <v>760</v>
      </c>
      <c r="B9" s="138"/>
      <c r="C9" s="98"/>
      <c r="D9" s="98"/>
      <c r="E9" s="98"/>
      <c r="F9" s="98"/>
      <c r="G9" s="98"/>
      <c r="H9" s="98"/>
      <c r="I9" s="98"/>
      <c r="J9" s="98"/>
      <c r="K9" s="98"/>
      <c r="L9" s="98"/>
      <c r="M9" s="98"/>
      <c r="N9" s="98"/>
      <c r="O9" s="98">
        <v>53.018000000000001</v>
      </c>
      <c r="P9" s="98">
        <v>163.49</v>
      </c>
      <c r="Q9" s="98">
        <v>340.43700000000001</v>
      </c>
      <c r="R9" s="98">
        <v>274.38</v>
      </c>
      <c r="S9" s="98">
        <v>347.077</v>
      </c>
      <c r="T9" s="98">
        <v>463.81299999999999</v>
      </c>
      <c r="U9" s="98">
        <v>377.25200000000012</v>
      </c>
      <c r="V9" s="98">
        <v>431.70400000000001</v>
      </c>
      <c r="W9" s="98">
        <v>305.80399999999997</v>
      </c>
      <c r="X9" s="98">
        <v>494.452</v>
      </c>
      <c r="Y9" s="98">
        <v>381.3660000000001</v>
      </c>
      <c r="Z9" s="98">
        <v>375.49499999999989</v>
      </c>
      <c r="AA9" s="98">
        <v>357.34</v>
      </c>
      <c r="AB9" s="98"/>
      <c r="AC9" s="98"/>
      <c r="AD9" s="98"/>
      <c r="AE9" s="98"/>
    </row>
    <row r="10" spans="1:31" ht="18" customHeight="1" thickBot="1" x14ac:dyDescent="0.25">
      <c r="A10" s="138" t="s">
        <v>761</v>
      </c>
      <c r="B10" s="138"/>
      <c r="C10" s="139"/>
      <c r="D10" s="139"/>
      <c r="E10" s="139"/>
      <c r="F10" s="139"/>
      <c r="G10" s="139"/>
      <c r="H10" s="139"/>
      <c r="I10" s="139"/>
      <c r="J10" s="139"/>
      <c r="K10" s="139"/>
      <c r="L10" s="139"/>
      <c r="M10" s="139"/>
      <c r="N10" s="139"/>
      <c r="O10" s="139"/>
      <c r="P10" s="139"/>
      <c r="Q10" s="139"/>
      <c r="R10" s="139" t="s">
        <v>762</v>
      </c>
      <c r="S10" s="139" t="s">
        <v>762</v>
      </c>
      <c r="T10" s="139" t="s">
        <v>762</v>
      </c>
      <c r="U10" s="139" t="s">
        <v>763</v>
      </c>
      <c r="V10" s="139" t="s">
        <v>763</v>
      </c>
      <c r="W10" s="139" t="s">
        <v>764</v>
      </c>
      <c r="X10" s="139" t="s">
        <v>765</v>
      </c>
      <c r="Y10" s="139" t="s">
        <v>762</v>
      </c>
      <c r="Z10" s="139" t="s">
        <v>763</v>
      </c>
      <c r="AA10" s="139" t="s">
        <v>764</v>
      </c>
      <c r="AB10" s="139"/>
      <c r="AC10" s="139"/>
      <c r="AD10" s="139"/>
      <c r="AE10" s="139"/>
    </row>
    <row r="11" spans="1:31" ht="18" customHeight="1" thickBot="1" x14ac:dyDescent="0.25">
      <c r="A11" s="138" t="s">
        <v>766</v>
      </c>
      <c r="B11" s="138"/>
      <c r="C11" s="98"/>
      <c r="D11" s="98"/>
      <c r="E11" s="98"/>
      <c r="F11" s="98"/>
      <c r="G11" s="98"/>
      <c r="H11" s="98"/>
      <c r="I11" s="98"/>
      <c r="J11" s="98"/>
      <c r="K11" s="98"/>
      <c r="L11" s="98"/>
      <c r="M11" s="98"/>
      <c r="N11" s="98"/>
      <c r="O11" s="98">
        <v>0</v>
      </c>
      <c r="P11" s="98">
        <v>11.397</v>
      </c>
      <c r="Q11" s="98">
        <v>-11.397</v>
      </c>
      <c r="R11" s="98">
        <v>188.96</v>
      </c>
      <c r="S11" s="98">
        <v>104.33499999999999</v>
      </c>
      <c r="T11" s="98">
        <v>34.39200000000001</v>
      </c>
      <c r="U11" s="98">
        <v>119.19199999999999</v>
      </c>
      <c r="V11" s="98">
        <v>148.95699999999999</v>
      </c>
      <c r="W11" s="98">
        <v>39.497</v>
      </c>
      <c r="X11" s="98">
        <v>71.108000000000004</v>
      </c>
      <c r="Y11" s="98">
        <v>47.741999999999997</v>
      </c>
      <c r="Z11" s="98">
        <v>189.67099999999999</v>
      </c>
      <c r="AA11" s="98">
        <v>73.739000000000004</v>
      </c>
      <c r="AB11" s="98"/>
      <c r="AC11" s="98"/>
      <c r="AD11" s="98"/>
      <c r="AE11" s="98"/>
    </row>
    <row r="12" spans="1:31" ht="18" customHeight="1" thickBot="1" x14ac:dyDescent="0.25">
      <c r="A12" s="138" t="s">
        <v>767</v>
      </c>
      <c r="B12" s="138"/>
      <c r="C12" s="139"/>
      <c r="D12" s="139"/>
      <c r="E12" s="139"/>
      <c r="F12" s="139"/>
      <c r="G12" s="139"/>
      <c r="H12" s="139"/>
      <c r="I12" s="139"/>
      <c r="J12" s="139"/>
      <c r="K12" s="139"/>
      <c r="L12" s="139"/>
      <c r="M12" s="139"/>
      <c r="N12" s="139"/>
      <c r="O12" s="139"/>
      <c r="P12" s="139"/>
      <c r="Q12" s="139"/>
      <c r="R12" s="139" t="s">
        <v>768</v>
      </c>
      <c r="S12" s="139"/>
      <c r="T12" s="139" t="s">
        <v>763</v>
      </c>
      <c r="U12" s="139" t="s">
        <v>769</v>
      </c>
      <c r="V12" s="139" t="s">
        <v>769</v>
      </c>
      <c r="W12" s="139" t="s">
        <v>770</v>
      </c>
      <c r="X12" s="139" t="s">
        <v>771</v>
      </c>
      <c r="Y12" s="139" t="s">
        <v>771</v>
      </c>
      <c r="Z12" s="139" t="s">
        <v>772</v>
      </c>
      <c r="AA12" s="139" t="s">
        <v>770</v>
      </c>
      <c r="AB12" s="139"/>
      <c r="AC12" s="139"/>
      <c r="AD12" s="139"/>
      <c r="AE12" s="139"/>
    </row>
    <row r="13" spans="1:31" ht="18" customHeight="1" thickBot="1" x14ac:dyDescent="0.25">
      <c r="A13" s="138" t="s">
        <v>773</v>
      </c>
      <c r="B13" s="138"/>
      <c r="C13" s="98"/>
      <c r="D13" s="98"/>
      <c r="E13" s="98"/>
      <c r="F13" s="98"/>
      <c r="G13" s="98"/>
      <c r="H13" s="98"/>
      <c r="I13" s="98"/>
      <c r="J13" s="98"/>
      <c r="K13" s="98"/>
      <c r="L13" s="98"/>
      <c r="M13" s="98"/>
      <c r="N13" s="98"/>
      <c r="O13" s="98"/>
      <c r="P13" s="98"/>
      <c r="Q13" s="98">
        <v>2.274</v>
      </c>
      <c r="R13" s="98">
        <v>80.906000000000006</v>
      </c>
      <c r="S13" s="98"/>
      <c r="T13" s="98"/>
      <c r="U13" s="98">
        <v>68.738</v>
      </c>
      <c r="V13" s="98">
        <v>73.543000000000006</v>
      </c>
      <c r="W13" s="98">
        <v>12.919</v>
      </c>
      <c r="X13" s="98">
        <v>75.421000000000006</v>
      </c>
      <c r="Y13" s="98">
        <v>50.728000000000009</v>
      </c>
      <c r="Z13" s="98">
        <v>125.482</v>
      </c>
      <c r="AA13" s="98">
        <v>61.22</v>
      </c>
      <c r="AB13" s="98"/>
      <c r="AC13" s="98"/>
      <c r="AD13" s="98"/>
      <c r="AE13" s="98"/>
    </row>
    <row r="14" spans="1:31" ht="18" customHeight="1" thickBot="1" x14ac:dyDescent="0.25">
      <c r="A14" s="138" t="s">
        <v>774</v>
      </c>
      <c r="B14" s="138"/>
      <c r="C14" s="139"/>
      <c r="D14" s="139"/>
      <c r="E14" s="139"/>
      <c r="F14" s="139"/>
      <c r="G14" s="139"/>
      <c r="H14" s="139"/>
      <c r="I14" s="139"/>
      <c r="J14" s="139"/>
      <c r="K14" s="139"/>
      <c r="L14" s="139"/>
      <c r="M14" s="139"/>
      <c r="N14" s="139"/>
      <c r="O14" s="139"/>
      <c r="P14" s="139"/>
      <c r="Q14" s="139"/>
      <c r="R14" s="139" t="s">
        <v>765</v>
      </c>
      <c r="S14" s="139"/>
      <c r="T14" s="139" t="s">
        <v>769</v>
      </c>
      <c r="U14" s="139" t="s">
        <v>762</v>
      </c>
      <c r="V14" s="139" t="s">
        <v>775</v>
      </c>
      <c r="W14" s="139" t="s">
        <v>765</v>
      </c>
      <c r="X14" s="139" t="s">
        <v>769</v>
      </c>
      <c r="Y14" s="139" t="s">
        <v>765</v>
      </c>
      <c r="Z14" s="139" t="s">
        <v>764</v>
      </c>
      <c r="AA14" s="139" t="s">
        <v>765</v>
      </c>
      <c r="AB14" s="139"/>
      <c r="AC14" s="139"/>
      <c r="AD14" s="139"/>
      <c r="AE14" s="139"/>
    </row>
    <row r="15" spans="1:31" ht="18" customHeight="1" thickBot="1" x14ac:dyDescent="0.25">
      <c r="A15" s="138" t="s">
        <v>776</v>
      </c>
      <c r="B15" s="138"/>
      <c r="C15" s="98"/>
      <c r="D15" s="98"/>
      <c r="E15" s="98"/>
      <c r="F15" s="98"/>
      <c r="G15" s="98"/>
      <c r="H15" s="98"/>
      <c r="I15" s="98"/>
      <c r="J15" s="98"/>
      <c r="K15" s="98"/>
      <c r="L15" s="98"/>
      <c r="M15" s="98"/>
      <c r="N15" s="98"/>
      <c r="O15" s="98"/>
      <c r="P15" s="98"/>
      <c r="Q15" s="98">
        <v>57.368000000000002</v>
      </c>
      <c r="R15" s="98">
        <v>-0.47700000000000392</v>
      </c>
      <c r="S15" s="98"/>
      <c r="T15" s="98"/>
      <c r="U15" s="98">
        <v>62.258000000000003</v>
      </c>
      <c r="V15" s="98">
        <v>5.1450000000000102</v>
      </c>
      <c r="W15" s="98">
        <v>64.078000000000003</v>
      </c>
      <c r="X15" s="98">
        <v>-12.952000000000011</v>
      </c>
      <c r="Y15" s="98">
        <v>69.162000000000006</v>
      </c>
      <c r="Z15" s="98">
        <v>82.706000000000003</v>
      </c>
      <c r="AA15" s="98">
        <v>12.994</v>
      </c>
      <c r="AB15" s="98"/>
      <c r="AC15" s="98"/>
      <c r="AD15" s="98"/>
      <c r="AE15" s="98"/>
    </row>
    <row r="16" spans="1:31" ht="18" customHeight="1" thickBot="1" x14ac:dyDescent="0.25">
      <c r="A16" s="138" t="s">
        <v>777</v>
      </c>
      <c r="B16" s="138"/>
      <c r="C16" s="139"/>
      <c r="D16" s="139"/>
      <c r="E16" s="139"/>
      <c r="F16" s="139"/>
      <c r="G16" s="139"/>
      <c r="H16" s="139"/>
      <c r="I16" s="139"/>
      <c r="J16" s="139"/>
      <c r="K16" s="139"/>
      <c r="L16" s="139"/>
      <c r="M16" s="139"/>
      <c r="N16" s="139"/>
      <c r="O16" s="139"/>
      <c r="P16" s="139"/>
      <c r="Q16" s="139"/>
      <c r="R16" s="139" t="s">
        <v>778</v>
      </c>
      <c r="S16" s="139"/>
      <c r="T16" s="139" t="s">
        <v>765</v>
      </c>
      <c r="U16" s="139" t="s">
        <v>765</v>
      </c>
      <c r="V16" s="139" t="s">
        <v>762</v>
      </c>
      <c r="W16" s="139"/>
      <c r="X16" s="139" t="s">
        <v>762</v>
      </c>
      <c r="Y16" s="139" t="s">
        <v>763</v>
      </c>
      <c r="Z16" s="139" t="s">
        <v>765</v>
      </c>
      <c r="AA16" s="139"/>
      <c r="AB16" s="139"/>
      <c r="AC16" s="139"/>
      <c r="AD16" s="139"/>
      <c r="AE16" s="139"/>
    </row>
    <row r="17" spans="1:31" ht="18" customHeight="1" thickBot="1" x14ac:dyDescent="0.25">
      <c r="A17" s="138" t="s">
        <v>779</v>
      </c>
      <c r="B17" s="138"/>
      <c r="C17" s="98"/>
      <c r="D17" s="98"/>
      <c r="E17" s="98"/>
      <c r="F17" s="98"/>
      <c r="G17" s="98"/>
      <c r="H17" s="98"/>
      <c r="I17" s="98"/>
      <c r="J17" s="98"/>
      <c r="K17" s="98"/>
      <c r="L17" s="98"/>
      <c r="M17" s="98"/>
      <c r="N17" s="98"/>
      <c r="O17" s="98"/>
      <c r="P17" s="98"/>
      <c r="Q17" s="98">
        <v>32.430999999999997</v>
      </c>
      <c r="R17" s="98">
        <v>-32.348999999999997</v>
      </c>
      <c r="S17" s="98"/>
      <c r="T17" s="98"/>
      <c r="U17" s="98">
        <v>61.703000000000003</v>
      </c>
      <c r="V17" s="98">
        <v>22.060999999999989</v>
      </c>
      <c r="W17" s="98"/>
      <c r="X17" s="98"/>
      <c r="Y17" s="98">
        <v>63.470999999999997</v>
      </c>
      <c r="Z17" s="98">
        <v>35.110999999999997</v>
      </c>
      <c r="AA17" s="98"/>
      <c r="AB17" s="98"/>
      <c r="AC17" s="98"/>
      <c r="AD17" s="98"/>
      <c r="AE17" s="98"/>
    </row>
    <row r="18" spans="1:31" ht="18" customHeight="1" thickBot="1" x14ac:dyDescent="0.25">
      <c r="A18" s="138" t="s">
        <v>780</v>
      </c>
      <c r="B18" s="138"/>
      <c r="C18" s="139"/>
      <c r="D18" s="139"/>
      <c r="E18" s="139"/>
      <c r="F18" s="139"/>
      <c r="G18" s="139"/>
      <c r="H18" s="139"/>
      <c r="I18" s="139"/>
      <c r="J18" s="139"/>
      <c r="K18" s="139"/>
      <c r="L18" s="139"/>
      <c r="M18" s="139"/>
      <c r="N18" s="139"/>
      <c r="O18" s="139"/>
      <c r="P18" s="139"/>
      <c r="Q18" s="139"/>
      <c r="R18" s="139" t="s">
        <v>763</v>
      </c>
      <c r="S18" s="139"/>
      <c r="T18" s="139" t="s">
        <v>775</v>
      </c>
      <c r="U18" s="139" t="s">
        <v>775</v>
      </c>
      <c r="V18" s="139" t="s">
        <v>765</v>
      </c>
      <c r="W18" s="139"/>
      <c r="X18" s="139" t="s">
        <v>775</v>
      </c>
      <c r="Y18" s="139" t="s">
        <v>769</v>
      </c>
      <c r="Z18" s="139" t="s">
        <v>769</v>
      </c>
      <c r="AA18" s="139"/>
      <c r="AB18" s="139"/>
      <c r="AC18" s="139"/>
      <c r="AD18" s="139"/>
      <c r="AE18" s="139"/>
    </row>
    <row r="19" spans="1:31" ht="18" customHeight="1" thickBot="1" x14ac:dyDescent="0.25">
      <c r="A19" s="138" t="s">
        <v>781</v>
      </c>
      <c r="B19" s="138"/>
      <c r="C19" s="98"/>
      <c r="D19" s="98"/>
      <c r="E19" s="98"/>
      <c r="F19" s="98"/>
      <c r="G19" s="98"/>
      <c r="H19" s="98"/>
      <c r="I19" s="98"/>
      <c r="J19" s="98"/>
      <c r="K19" s="98"/>
      <c r="L19" s="98"/>
      <c r="M19" s="98"/>
      <c r="N19" s="98"/>
      <c r="O19" s="98"/>
      <c r="P19" s="98"/>
      <c r="Q19" s="98">
        <v>0</v>
      </c>
      <c r="R19" s="98">
        <v>0.27</v>
      </c>
      <c r="S19" s="98"/>
      <c r="T19" s="98"/>
      <c r="U19" s="98">
        <v>51.058000000000007</v>
      </c>
      <c r="V19" s="98">
        <v>24.494</v>
      </c>
      <c r="W19" s="98"/>
      <c r="X19" s="98"/>
      <c r="Y19" s="98">
        <v>17.07</v>
      </c>
      <c r="Z19" s="98">
        <v>15.163</v>
      </c>
      <c r="AA19" s="98"/>
      <c r="AB19" s="98"/>
      <c r="AC19" s="98"/>
      <c r="AD19" s="98"/>
      <c r="AE19" s="98"/>
    </row>
    <row r="20" spans="1:31" ht="18" customHeight="1" thickBot="1" x14ac:dyDescent="0.25">
      <c r="A20" s="138" t="s">
        <v>782</v>
      </c>
      <c r="B20" s="138"/>
      <c r="C20" s="139"/>
      <c r="D20" s="139"/>
      <c r="E20" s="139"/>
      <c r="F20" s="139"/>
      <c r="G20" s="139"/>
      <c r="H20" s="139"/>
      <c r="I20" s="139"/>
      <c r="J20" s="139"/>
      <c r="K20" s="139"/>
      <c r="L20" s="139"/>
      <c r="M20" s="139"/>
      <c r="N20" s="139"/>
      <c r="O20" s="139"/>
      <c r="P20" s="139"/>
      <c r="Q20" s="139"/>
      <c r="R20" s="139"/>
      <c r="S20" s="139"/>
      <c r="T20" s="139"/>
      <c r="U20" s="139"/>
      <c r="V20" s="139" t="s">
        <v>764</v>
      </c>
      <c r="W20" s="139"/>
      <c r="X20" s="139" t="s">
        <v>763</v>
      </c>
      <c r="Y20" s="139" t="s">
        <v>775</v>
      </c>
      <c r="Z20" s="139" t="s">
        <v>783</v>
      </c>
      <c r="AA20" s="139"/>
      <c r="AB20" s="139"/>
      <c r="AC20" s="139"/>
      <c r="AD20" s="139"/>
      <c r="AE20" s="139"/>
    </row>
    <row r="21" spans="1:31" ht="18" customHeight="1" thickBot="1" x14ac:dyDescent="0.25">
      <c r="A21" s="138" t="s">
        <v>784</v>
      </c>
      <c r="B21" s="138"/>
      <c r="C21" s="98"/>
      <c r="D21" s="98"/>
      <c r="E21" s="98"/>
      <c r="F21" s="98"/>
      <c r="G21" s="98"/>
      <c r="H21" s="98"/>
      <c r="I21" s="98"/>
      <c r="J21" s="98"/>
      <c r="K21" s="98"/>
      <c r="L21" s="98"/>
      <c r="M21" s="98"/>
      <c r="N21" s="98"/>
      <c r="O21" s="98"/>
      <c r="P21" s="98"/>
      <c r="Q21" s="98"/>
      <c r="R21" s="98"/>
      <c r="S21" s="98"/>
      <c r="T21" s="98"/>
      <c r="U21" s="98"/>
      <c r="V21" s="98"/>
      <c r="W21" s="98"/>
      <c r="X21" s="98"/>
      <c r="Y21" s="98">
        <v>26.617999999999999</v>
      </c>
      <c r="Z21" s="98">
        <v>18.751000000000001</v>
      </c>
      <c r="AA21" s="98"/>
      <c r="AB21" s="98"/>
      <c r="AC21" s="98"/>
      <c r="AD21" s="98"/>
      <c r="AE21" s="98"/>
    </row>
    <row r="22" spans="1:31" ht="18" customHeight="1" thickBot="1" x14ac:dyDescent="0.25">
      <c r="A22" s="138" t="s">
        <v>785</v>
      </c>
      <c r="B22" s="138"/>
      <c r="C22" s="139"/>
      <c r="D22" s="139"/>
      <c r="E22" s="139"/>
      <c r="F22" s="139"/>
      <c r="G22" s="139"/>
      <c r="H22" s="139"/>
      <c r="I22" s="139"/>
      <c r="J22" s="139"/>
      <c r="K22" s="139"/>
      <c r="L22" s="139"/>
      <c r="M22" s="139"/>
      <c r="N22" s="139"/>
      <c r="O22" s="139"/>
      <c r="P22" s="139"/>
      <c r="Q22" s="139"/>
      <c r="R22" s="139"/>
      <c r="S22" s="139"/>
      <c r="T22" s="139"/>
      <c r="U22" s="139"/>
      <c r="V22" s="139" t="s">
        <v>783</v>
      </c>
      <c r="W22" s="139"/>
      <c r="X22" s="139"/>
      <c r="Y22" s="139"/>
      <c r="Z22" s="139" t="s">
        <v>775</v>
      </c>
      <c r="AA22" s="139"/>
      <c r="AB22" s="139"/>
      <c r="AC22" s="139"/>
      <c r="AD22" s="139"/>
      <c r="AE22" s="139"/>
    </row>
    <row r="23" spans="1:31" ht="18" hidden="1" customHeight="1" thickBot="1" x14ac:dyDescent="0.25">
      <c r="A23" s="138" t="s">
        <v>786</v>
      </c>
      <c r="B23" s="13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row>
    <row r="24" spans="1:31" ht="18" customHeight="1" thickBot="1" x14ac:dyDescent="0.25">
      <c r="A24" s="138" t="s">
        <v>787</v>
      </c>
      <c r="B24" s="138"/>
      <c r="C24" s="139"/>
      <c r="D24" s="139"/>
      <c r="E24" s="139"/>
      <c r="F24" s="139"/>
      <c r="G24" s="139"/>
      <c r="H24" s="139"/>
      <c r="I24" s="139"/>
      <c r="J24" s="139"/>
      <c r="K24" s="139"/>
      <c r="L24" s="139"/>
      <c r="M24" s="139"/>
      <c r="N24" s="139"/>
      <c r="O24" s="139"/>
      <c r="P24" s="139"/>
      <c r="Q24" s="139"/>
      <c r="R24" s="139" t="s">
        <v>788</v>
      </c>
      <c r="S24" s="139" t="s">
        <v>788</v>
      </c>
      <c r="T24" s="139" t="s">
        <v>788</v>
      </c>
      <c r="U24" s="139" t="s">
        <v>788</v>
      </c>
      <c r="V24" s="139" t="s">
        <v>788</v>
      </c>
      <c r="W24" s="139" t="s">
        <v>789</v>
      </c>
      <c r="X24" s="139" t="s">
        <v>788</v>
      </c>
      <c r="Y24" s="139"/>
      <c r="Z24" s="139" t="s">
        <v>788</v>
      </c>
      <c r="AA24" s="139" t="s">
        <v>789</v>
      </c>
      <c r="AB24" s="139"/>
      <c r="AC24" s="139"/>
      <c r="AD24" s="139"/>
      <c r="AE24" s="139"/>
    </row>
    <row r="25" spans="1:31" ht="18" customHeight="1" thickBot="1" x14ac:dyDescent="0.25">
      <c r="A25" s="138" t="s">
        <v>790</v>
      </c>
      <c r="B25" s="138"/>
      <c r="C25" s="98"/>
      <c r="D25" s="98"/>
      <c r="E25" s="98"/>
      <c r="F25" s="98"/>
      <c r="G25" s="98"/>
      <c r="H25" s="98"/>
      <c r="I25" s="98"/>
      <c r="J25" s="98"/>
      <c r="K25" s="98"/>
      <c r="L25" s="98"/>
      <c r="M25" s="98"/>
      <c r="N25" s="98"/>
      <c r="O25" s="98">
        <v>31.93</v>
      </c>
      <c r="P25" s="98">
        <v>24.263999999999999</v>
      </c>
      <c r="Q25" s="98">
        <v>36.292000000000002</v>
      </c>
      <c r="R25" s="98">
        <v>19.210999999999999</v>
      </c>
      <c r="S25" s="98">
        <v>99.064999999999998</v>
      </c>
      <c r="T25" s="98">
        <v>-16.773</v>
      </c>
      <c r="U25" s="98">
        <v>36.700000000000003</v>
      </c>
      <c r="V25" s="98">
        <v>-64.663000000000011</v>
      </c>
      <c r="W25" s="98">
        <v>81.894999999999996</v>
      </c>
      <c r="X25" s="98">
        <v>-35.247999999999998</v>
      </c>
      <c r="Y25" s="98">
        <v>29.873000000000001</v>
      </c>
      <c r="Z25" s="98">
        <v>-36.514000000000003</v>
      </c>
      <c r="AA25" s="98">
        <v>35.765999999999998</v>
      </c>
      <c r="AB25" s="98"/>
      <c r="AC25" s="98"/>
      <c r="AD25" s="98"/>
      <c r="AE25" s="98"/>
    </row>
    <row r="26" spans="1:31" ht="18" customHeight="1" thickBot="1" x14ac:dyDescent="0.25">
      <c r="A26" s="140" t="s">
        <v>791</v>
      </c>
      <c r="B26" s="140"/>
      <c r="C26" s="100"/>
      <c r="D26" s="100"/>
      <c r="E26" s="100"/>
      <c r="F26" s="100"/>
      <c r="G26" s="100"/>
      <c r="H26" s="100"/>
      <c r="I26" s="100"/>
      <c r="J26" s="100"/>
      <c r="K26" s="100"/>
      <c r="L26" s="100"/>
      <c r="M26" s="100"/>
      <c r="N26" s="100"/>
      <c r="O26" s="100">
        <v>3505.268</v>
      </c>
      <c r="P26" s="100">
        <v>3562.2809999999999</v>
      </c>
      <c r="Q26" s="100">
        <v>1322.415</v>
      </c>
      <c r="R26" s="100">
        <v>2140.3850000000002</v>
      </c>
      <c r="S26" s="100">
        <v>5580.9369999999999</v>
      </c>
      <c r="T26" s="100">
        <v>4786.0889999999999</v>
      </c>
      <c r="U26" s="100">
        <v>1628.8870000000011</v>
      </c>
      <c r="V26" s="100">
        <v>3200.078</v>
      </c>
      <c r="W26" s="100">
        <v>3730.09</v>
      </c>
      <c r="X26" s="100">
        <v>2276.027</v>
      </c>
      <c r="Y26" s="100">
        <v>2194.1389999999992</v>
      </c>
      <c r="Z26" s="100">
        <v>2250.8919999999998</v>
      </c>
      <c r="AA26" s="100">
        <v>2689.259</v>
      </c>
      <c r="AB26" s="100"/>
      <c r="AC26" s="100"/>
      <c r="AD26" s="100"/>
      <c r="AE26" s="100"/>
    </row>
    <row r="27" spans="1:31" ht="18" hidden="1" customHeight="1" thickBot="1" x14ac:dyDescent="0.25">
      <c r="A27" s="138" t="s">
        <v>792</v>
      </c>
      <c r="B27" s="138"/>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row>
    <row r="28" spans="1:31" ht="18" hidden="1" customHeight="1" thickBot="1" x14ac:dyDescent="0.25">
      <c r="A28" s="138" t="s">
        <v>793</v>
      </c>
      <c r="B28" s="138"/>
      <c r="C28" s="98"/>
      <c r="D28" s="98"/>
      <c r="E28" s="98"/>
      <c r="F28" s="98"/>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row>
    <row r="29" spans="1:31" ht="18" hidden="1" customHeight="1" thickBot="1" x14ac:dyDescent="0.25">
      <c r="A29" s="138" t="s">
        <v>794</v>
      </c>
      <c r="B29" s="138"/>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row>
    <row r="30" spans="1:31" ht="18" hidden="1" customHeight="1" thickBot="1" x14ac:dyDescent="0.25">
      <c r="A30" s="138" t="s">
        <v>795</v>
      </c>
      <c r="B30" s="13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row>
    <row r="31" spans="1:31" ht="18" hidden="1" customHeight="1" thickBot="1" x14ac:dyDescent="0.25">
      <c r="A31" s="138" t="s">
        <v>796</v>
      </c>
      <c r="B31" s="138"/>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row>
    <row r="32" spans="1:31" ht="18" hidden="1" customHeight="1" thickBot="1" x14ac:dyDescent="0.25">
      <c r="A32" s="138" t="s">
        <v>797</v>
      </c>
      <c r="B32" s="13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row>
    <row r="33" spans="1:31" ht="18" hidden="1" customHeight="1" thickBot="1" x14ac:dyDescent="0.25">
      <c r="A33" s="138" t="s">
        <v>798</v>
      </c>
      <c r="B33" s="138"/>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row>
    <row r="34" spans="1:31" ht="18" hidden="1" customHeight="1" thickBot="1" x14ac:dyDescent="0.25">
      <c r="A34" s="138" t="s">
        <v>799</v>
      </c>
      <c r="B34" s="13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row>
    <row r="35" spans="1:31" ht="18" hidden="1" customHeight="1" thickBot="1" x14ac:dyDescent="0.25">
      <c r="A35" s="138" t="s">
        <v>800</v>
      </c>
      <c r="B35" s="138"/>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row>
    <row r="36" spans="1:31" ht="18" hidden="1" customHeight="1" thickBot="1" x14ac:dyDescent="0.25">
      <c r="A36" s="138" t="s">
        <v>801</v>
      </c>
      <c r="B36" s="13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row>
    <row r="37" spans="1:31" ht="18" hidden="1" customHeight="1" thickBot="1" x14ac:dyDescent="0.25">
      <c r="A37" s="138" t="s">
        <v>802</v>
      </c>
      <c r="B37" s="138"/>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row>
    <row r="38" spans="1:31" ht="18" hidden="1" customHeight="1" thickBot="1" x14ac:dyDescent="0.25">
      <c r="A38" s="138" t="s">
        <v>803</v>
      </c>
      <c r="B38" s="138"/>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row>
    <row r="39" spans="1:31" ht="18" hidden="1" customHeight="1" thickBot="1" x14ac:dyDescent="0.25">
      <c r="A39" s="138" t="s">
        <v>804</v>
      </c>
      <c r="B39" s="138"/>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row>
    <row r="40" spans="1:31" ht="18" hidden="1" customHeight="1" thickBot="1" x14ac:dyDescent="0.25">
      <c r="A40" s="138" t="s">
        <v>805</v>
      </c>
      <c r="B40" s="138"/>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row>
    <row r="41" spans="1:31" ht="18" hidden="1" customHeight="1" thickBot="1" x14ac:dyDescent="0.25">
      <c r="A41" s="138" t="s">
        <v>806</v>
      </c>
      <c r="B41" s="138"/>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row>
    <row r="42" spans="1:31" ht="18" hidden="1" customHeight="1" thickBot="1" x14ac:dyDescent="0.25">
      <c r="A42" s="138" t="s">
        <v>807</v>
      </c>
      <c r="B42" s="13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row>
    <row r="43" spans="1:31" ht="18" hidden="1" customHeight="1" thickBot="1" x14ac:dyDescent="0.25">
      <c r="A43" s="138" t="s">
        <v>808</v>
      </c>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row>
    <row r="44" spans="1:31" ht="18" hidden="1" customHeight="1" thickBot="1" x14ac:dyDescent="0.25">
      <c r="A44" s="138" t="s">
        <v>809</v>
      </c>
      <c r="B44" s="13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row>
    <row r="45" spans="1:31" ht="18" hidden="1" customHeight="1" thickBot="1" x14ac:dyDescent="0.25">
      <c r="A45" s="138" t="s">
        <v>810</v>
      </c>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row>
    <row r="46" spans="1:31" ht="18" hidden="1" customHeight="1" thickBot="1" x14ac:dyDescent="0.25">
      <c r="A46" s="138" t="s">
        <v>811</v>
      </c>
      <c r="B46" s="138"/>
      <c r="C46" s="9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c r="AE46" s="98"/>
    </row>
    <row r="47" spans="1:31" ht="18" customHeight="1" thickBot="1" x14ac:dyDescent="0.25">
      <c r="A47" s="138" t="s">
        <v>812</v>
      </c>
      <c r="B47" s="138"/>
      <c r="C47" s="139"/>
      <c r="D47" s="139"/>
      <c r="E47" s="139"/>
      <c r="F47" s="139"/>
      <c r="G47" s="139"/>
      <c r="H47" s="139"/>
      <c r="I47" s="139"/>
      <c r="J47" s="139"/>
      <c r="K47" s="139"/>
      <c r="L47" s="139"/>
      <c r="M47" s="139"/>
      <c r="N47" s="139"/>
      <c r="O47" s="139"/>
      <c r="P47" s="139"/>
      <c r="Q47" s="139"/>
      <c r="R47" s="139"/>
      <c r="S47" s="139" t="s">
        <v>788</v>
      </c>
      <c r="T47" s="139" t="s">
        <v>788</v>
      </c>
      <c r="U47" s="139" t="s">
        <v>788</v>
      </c>
      <c r="V47" s="139" t="s">
        <v>788</v>
      </c>
      <c r="W47" s="139"/>
      <c r="X47" s="139"/>
      <c r="Y47" s="139"/>
      <c r="Z47" s="139"/>
      <c r="AA47" s="139"/>
      <c r="AB47" s="139"/>
      <c r="AC47" s="139"/>
      <c r="AD47" s="139"/>
      <c r="AE47" s="139"/>
    </row>
    <row r="48" spans="1:31" ht="18" customHeight="1" thickBot="1" x14ac:dyDescent="0.25">
      <c r="A48" s="138" t="s">
        <v>813</v>
      </c>
      <c r="B48" s="138"/>
      <c r="C48" s="98"/>
      <c r="D48" s="98"/>
      <c r="E48" s="98"/>
      <c r="F48" s="98"/>
      <c r="G48" s="98"/>
      <c r="H48" s="98"/>
      <c r="I48" s="98"/>
      <c r="J48" s="98"/>
      <c r="K48" s="98"/>
      <c r="L48" s="98"/>
      <c r="M48" s="98"/>
      <c r="N48" s="98"/>
      <c r="O48" s="98">
        <v>24473.445</v>
      </c>
      <c r="P48" s="98">
        <v>28905.892</v>
      </c>
      <c r="Q48" s="98">
        <v>29763.995999999999</v>
      </c>
      <c r="R48" s="98">
        <v>29933.778000000009</v>
      </c>
      <c r="S48" s="98">
        <v>29307.886999999999</v>
      </c>
      <c r="T48" s="98">
        <v>29001.991999999998</v>
      </c>
      <c r="U48" s="98">
        <v>27291.772000000001</v>
      </c>
      <c r="V48" s="98">
        <v>27785.621999999999</v>
      </c>
      <c r="W48" s="98">
        <v>28682.231</v>
      </c>
      <c r="X48" s="98">
        <v>29826.116000000002</v>
      </c>
      <c r="Y48" s="98">
        <v>32849.343999999997</v>
      </c>
      <c r="Z48" s="98">
        <v>32618.159</v>
      </c>
      <c r="AA48" s="98">
        <v>31571.524000000001</v>
      </c>
      <c r="AB48" s="98"/>
      <c r="AC48" s="98"/>
      <c r="AD48" s="98"/>
      <c r="AE48" s="98"/>
    </row>
    <row r="49" spans="1:31" ht="18" customHeight="1" thickBot="1" x14ac:dyDescent="0.25">
      <c r="A49" s="140" t="s">
        <v>814</v>
      </c>
      <c r="B49" s="140"/>
      <c r="C49" s="100"/>
      <c r="D49" s="100"/>
      <c r="E49" s="100"/>
      <c r="F49" s="100"/>
      <c r="G49" s="100"/>
      <c r="H49" s="100"/>
      <c r="I49" s="100"/>
      <c r="J49" s="100"/>
      <c r="K49" s="100"/>
      <c r="L49" s="100"/>
      <c r="M49" s="100"/>
      <c r="N49" s="100"/>
      <c r="O49" s="100">
        <v>24473.445</v>
      </c>
      <c r="P49" s="100">
        <v>28905.892</v>
      </c>
      <c r="Q49" s="100">
        <v>29763.995999999999</v>
      </c>
      <c r="R49" s="100">
        <v>29933.778000000009</v>
      </c>
      <c r="S49" s="100">
        <v>29307.886999999999</v>
      </c>
      <c r="T49" s="100">
        <v>29001.991999999998</v>
      </c>
      <c r="U49" s="100">
        <v>27291.772000000001</v>
      </c>
      <c r="V49" s="100">
        <v>27785.621999999999</v>
      </c>
      <c r="W49" s="100">
        <v>28682.231</v>
      </c>
      <c r="X49" s="100">
        <v>29826.116000000002</v>
      </c>
      <c r="Y49" s="100">
        <v>32849.343999999997</v>
      </c>
      <c r="Z49" s="100">
        <v>32618.159</v>
      </c>
      <c r="AA49" s="100">
        <v>31571.524000000001</v>
      </c>
      <c r="AB49" s="100"/>
      <c r="AC49" s="100"/>
      <c r="AD49" s="100"/>
      <c r="AE49" s="100"/>
    </row>
    <row r="50" spans="1:31" ht="18" customHeight="1" thickBot="1" x14ac:dyDescent="0.25">
      <c r="A50" s="140" t="s">
        <v>815</v>
      </c>
      <c r="B50" s="140"/>
      <c r="C50" s="100">
        <v>22621.328000000001</v>
      </c>
      <c r="D50" s="100">
        <v>20698.039000000001</v>
      </c>
      <c r="E50" s="100">
        <v>22288.566999999999</v>
      </c>
      <c r="F50" s="100">
        <v>18822.544000000009</v>
      </c>
      <c r="G50" s="100">
        <v>18313.998</v>
      </c>
      <c r="H50" s="100">
        <v>14877.656999999999</v>
      </c>
      <c r="I50" s="100">
        <v>13274.822</v>
      </c>
      <c r="J50" s="100">
        <v>13880.307000000001</v>
      </c>
      <c r="K50" s="100">
        <v>17897.507000000001</v>
      </c>
      <c r="L50" s="100">
        <v>19413.087</v>
      </c>
      <c r="M50" s="100">
        <v>20511.772000000001</v>
      </c>
      <c r="N50" s="100">
        <v>21638.136999999999</v>
      </c>
      <c r="O50" s="100">
        <v>27978.713</v>
      </c>
      <c r="P50" s="100">
        <v>32468.172999999999</v>
      </c>
      <c r="Q50" s="100">
        <v>31086.411000000011</v>
      </c>
      <c r="R50" s="100">
        <v>32074.163</v>
      </c>
      <c r="S50" s="100">
        <v>34888.824000000001</v>
      </c>
      <c r="T50" s="100">
        <v>33788.080999999998</v>
      </c>
      <c r="U50" s="100">
        <v>28920.659</v>
      </c>
      <c r="V50" s="100">
        <v>30985.7</v>
      </c>
      <c r="W50" s="100"/>
      <c r="X50" s="100"/>
      <c r="Y50" s="100"/>
      <c r="Z50" s="100"/>
      <c r="AA50" s="100"/>
      <c r="AB50" s="100"/>
      <c r="AC50" s="100"/>
      <c r="AD50" s="100"/>
      <c r="AE50" s="100"/>
    </row>
  </sheetData>
  <mergeCells count="1">
    <mergeCell ref="A1:C1"/>
  </mergeCells>
  <dataValidations count="2">
    <dataValidation type="textLength" operator="greaterThan" allowBlank="1" showInputMessage="1" showErrorMessage="1" errorTitle="Invalid Data Type" error="Please input data in String Data Type" sqref="C24:AE24 C4:AE4 C6:AE6 C8:AE8 C10:AE10 C12:AE12 C14:AE14 C16:AE16 C18:AE18 C20:AE20 C22:AE22 C27:AE27 C29:AE29 C31:AE31 C33:AE33 C35:AE35 C37:AE37 C39:AE39 C41:AE41 C43:AE43 C45:AE45 C47:AE47" xr:uid="{00000000-0002-0000-0800-000000000000}">
      <formula1>0</formula1>
    </dataValidation>
    <dataValidation type="decimal" allowBlank="1" showInputMessage="1" showErrorMessage="1" errorTitle="Invalid Data Type" error="Please input data in Numeric Data Type" sqref="C5:AE5 C21:AE21 C7:AE7 C9:AE9 C11:AE11 C13:AE13 C15:AE15 C17:AE17 C19:AE19 C23:AE23 C28:AE28 C30:AE30 C32:AE32 C34:AE34 C36:AE36 C38:AE38 C40:AE40 C42:AE42 C44:AE44 C46:AE46 C48:AE50 C25:AE26" xr:uid="{00000000-0002-0000-0800-000001000000}">
      <formula1>-9.99999999999999E+33</formula1>
      <formula2>9.99999999999999E+33</formula2>
    </dataValidation>
  </dataValidations>
  <pageMargins left="0.15" right="0.15" top="0.15" bottom="0.15"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GENERAL INFO</vt:lpstr>
      <vt:lpstr>ACCOUNTING POLICIES</vt:lpstr>
      <vt:lpstr>BALANCE SHEET</vt:lpstr>
      <vt:lpstr>INCOME STATEMENT</vt:lpstr>
      <vt:lpstr>INCOME STATEMENT QoQ</vt:lpstr>
      <vt:lpstr>REVENUE BY PARTIES</vt:lpstr>
      <vt:lpstr>REVENUE BY PARTIES QoQ</vt:lpstr>
      <vt:lpstr>REVENUE BY TYPE</vt:lpstr>
      <vt:lpstr>REVENUE BY TYPE QoQ</vt:lpstr>
      <vt:lpstr>REVENUE BY SOURCES</vt:lpstr>
      <vt:lpstr>REVENUE BY SOURCES QoQ</vt:lpstr>
      <vt:lpstr>COGS BREAKDOWN</vt:lpstr>
      <vt:lpstr>COGS BREAKDOWN QoQ</vt:lpstr>
      <vt:lpstr>COGS NOTES</vt:lpstr>
      <vt:lpstr>CASH FLOW</vt:lpstr>
      <vt:lpstr>CASH FLOW QoQ</vt:lpstr>
      <vt:lpstr>INVENTORY BREAKDOWN</vt:lpstr>
      <vt:lpstr>INVENTORY NOTES</vt:lpstr>
      <vt:lpstr>RECEIVABLE BY CURRENCY</vt:lpstr>
      <vt:lpstr>RECEIVABLE BY AGING</vt:lpstr>
      <vt:lpstr>RECEIVABLE BY PARTIES</vt:lpstr>
      <vt:lpstr>RECEIVABLE ALLOWANCES</vt:lpstr>
      <vt:lpstr>PAYABLE BY CURRENCY</vt:lpstr>
      <vt:lpstr>PAYABLE BY PARTIES</vt:lpstr>
      <vt:lpstr>LONG TERM BANK LOAN VALUE</vt:lpstr>
      <vt:lpstr>LONG TERM BANK LOAN NOTES</vt:lpstr>
      <vt:lpstr>LONG TERM BANK INTEREST</vt:lpstr>
      <vt:lpstr>SHORT TERM BANK LOAN VALUE</vt:lpstr>
      <vt:lpstr>SHORT TERM BANK INTEREST</vt:lpstr>
      <vt:lpstr>SHORT TERM BANK LOAN NOTES</vt:lpstr>
      <vt:lpstr>hidden</vt:lpstr>
      <vt:lpstr>Token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Rachdyan Naufal</cp:lastModifiedBy>
  <dcterms:created xsi:type="dcterms:W3CDTF">2024-08-08T04:12:52Z</dcterms:created>
  <dcterms:modified xsi:type="dcterms:W3CDTF">2025-06-20T06:57:57Z</dcterms:modified>
</cp:coreProperties>
</file>